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1840" windowHeight="1257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F&amp;O)'!$R$1:$R$337</definedName>
  </definedNames>
  <calcPr calcId="124519"/>
</workbook>
</file>

<file path=xl/calcChain.xml><?xml version="1.0" encoding="utf-8"?>
<calcChain xmlns="http://schemas.openxmlformats.org/spreadsheetml/2006/main">
  <c r="K124" i="6"/>
  <c r="M124" s="1"/>
  <c r="K115"/>
  <c r="M115" s="1"/>
  <c r="K120"/>
  <c r="M120" s="1"/>
  <c r="P26"/>
  <c r="P27"/>
  <c r="P28"/>
  <c r="K121"/>
  <c r="M121" s="1"/>
  <c r="K118" l="1"/>
  <c r="M118" s="1"/>
  <c r="L47"/>
  <c r="K47"/>
  <c r="K119"/>
  <c r="M119" s="1"/>
  <c r="L18"/>
  <c r="K18"/>
  <c r="K113"/>
  <c r="M113" s="1"/>
  <c r="K116"/>
  <c r="M116" s="1"/>
  <c r="K117"/>
  <c r="M117" s="1"/>
  <c r="L19"/>
  <c r="K19"/>
  <c r="M19" l="1"/>
  <c r="M47"/>
  <c r="M18"/>
  <c r="L48"/>
  <c r="L46"/>
  <c r="K46"/>
  <c r="K110"/>
  <c r="M110" s="1"/>
  <c r="K114"/>
  <c r="M114" s="1"/>
  <c r="K327"/>
  <c r="L327" s="1"/>
  <c r="K48"/>
  <c r="M48" l="1"/>
  <c r="M46"/>
  <c r="L44"/>
  <c r="K44"/>
  <c r="K108"/>
  <c r="M108" s="1"/>
  <c r="L24"/>
  <c r="K24"/>
  <c r="L73"/>
  <c r="K73"/>
  <c r="K107"/>
  <c r="M107" s="1"/>
  <c r="K109"/>
  <c r="M109" s="1"/>
  <c r="K106"/>
  <c r="M106" s="1"/>
  <c r="K81"/>
  <c r="M81" s="1"/>
  <c r="K82"/>
  <c r="M82" s="1"/>
  <c r="M44" l="1"/>
  <c r="M24"/>
  <c r="M73"/>
  <c r="P25"/>
  <c r="P22"/>
  <c r="P23"/>
  <c r="K86"/>
  <c r="M86" s="1"/>
  <c r="K103"/>
  <c r="M103" s="1"/>
  <c r="K102"/>
  <c r="M102" s="1"/>
  <c r="K101"/>
  <c r="M101" s="1"/>
  <c r="K100"/>
  <c r="M100" s="1"/>
  <c r="K99"/>
  <c r="M99" s="1"/>
  <c r="K96"/>
  <c r="M96" s="1"/>
  <c r="K93"/>
  <c r="M93" s="1"/>
  <c r="L49"/>
  <c r="K49"/>
  <c r="K105"/>
  <c r="M105" s="1"/>
  <c r="L72"/>
  <c r="K72"/>
  <c r="L71"/>
  <c r="K71"/>
  <c r="K104"/>
  <c r="M104" s="1"/>
  <c r="L17"/>
  <c r="K17"/>
  <c r="M17" s="1"/>
  <c r="L10"/>
  <c r="K10"/>
  <c r="M71" l="1"/>
  <c r="M72"/>
  <c r="M49"/>
  <c r="M10"/>
  <c r="K95"/>
  <c r="M95" s="1"/>
  <c r="K94"/>
  <c r="M94" s="1"/>
  <c r="K98"/>
  <c r="M98" s="1"/>
  <c r="L45"/>
  <c r="K45"/>
  <c r="M45" l="1"/>
  <c r="P20"/>
  <c r="P21"/>
  <c r="L70" l="1"/>
  <c r="K70"/>
  <c r="K97"/>
  <c r="M97" s="1"/>
  <c r="L16"/>
  <c r="K16"/>
  <c r="M16" l="1"/>
  <c r="M70"/>
  <c r="L68"/>
  <c r="K68"/>
  <c r="K67"/>
  <c r="L67"/>
  <c r="M68" l="1"/>
  <c r="M67"/>
  <c r="K69"/>
  <c r="L62"/>
  <c r="K62"/>
  <c r="K92"/>
  <c r="M92" s="1"/>
  <c r="K90"/>
  <c r="M90" s="1"/>
  <c r="K91"/>
  <c r="M91" s="1"/>
  <c r="L69"/>
  <c r="K89"/>
  <c r="M89" s="1"/>
  <c r="K88"/>
  <c r="M88" s="1"/>
  <c r="L12"/>
  <c r="K12"/>
  <c r="M69" l="1"/>
  <c r="M62"/>
  <c r="M12"/>
  <c r="K63"/>
  <c r="L63"/>
  <c r="K64"/>
  <c r="L64"/>
  <c r="K65"/>
  <c r="L65"/>
  <c r="K66"/>
  <c r="L66"/>
  <c r="M66" l="1"/>
  <c r="M65"/>
  <c r="M64"/>
  <c r="M63"/>
  <c r="K83"/>
  <c r="M83" s="1"/>
  <c r="K87" l="1"/>
  <c r="M87" s="1"/>
  <c r="K85"/>
  <c r="M85" s="1"/>
  <c r="L15"/>
  <c r="K15"/>
  <c r="K84"/>
  <c r="M84" s="1"/>
  <c r="M15" l="1"/>
  <c r="K324" l="1"/>
  <c r="L324" s="1"/>
  <c r="P13" l="1"/>
  <c r="P14"/>
  <c r="K328" l="1"/>
  <c r="L328" s="1"/>
  <c r="K323"/>
  <c r="L323" s="1"/>
  <c r="K322"/>
  <c r="L322" s="1"/>
  <c r="K320"/>
  <c r="L320" s="1"/>
  <c r="H318"/>
  <c r="K318" s="1"/>
  <c r="L318" s="1"/>
  <c r="K317"/>
  <c r="L317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F286"/>
  <c r="K286" s="1"/>
  <c r="L286" s="1"/>
  <c r="K285"/>
  <c r="L285" s="1"/>
  <c r="K284"/>
  <c r="L284" s="1"/>
  <c r="K283"/>
  <c r="L283" s="1"/>
  <c r="K282"/>
  <c r="L282" s="1"/>
  <c r="K281"/>
  <c r="L281" s="1"/>
  <c r="F280"/>
  <c r="K280" s="1"/>
  <c r="L280" s="1"/>
  <c r="F279"/>
  <c r="K279" s="1"/>
  <c r="L279" s="1"/>
  <c r="K278"/>
  <c r="L278" s="1"/>
  <c r="F277"/>
  <c r="K277" s="1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59"/>
  <c r="L259" s="1"/>
  <c r="K258"/>
  <c r="L258" s="1"/>
  <c r="F257"/>
  <c r="K257" s="1"/>
  <c r="L257" s="1"/>
  <c r="K256"/>
  <c r="L256" s="1"/>
  <c r="K253"/>
  <c r="L253" s="1"/>
  <c r="K252"/>
  <c r="L252" s="1"/>
  <c r="K251"/>
  <c r="L251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29"/>
  <c r="L229" s="1"/>
  <c r="K227"/>
  <c r="L227" s="1"/>
  <c r="K225"/>
  <c r="L225" s="1"/>
  <c r="K224"/>
  <c r="L224" s="1"/>
  <c r="K223"/>
  <c r="L223" s="1"/>
  <c r="K221"/>
  <c r="L221" s="1"/>
  <c r="K220"/>
  <c r="L220" s="1"/>
  <c r="K219"/>
  <c r="L219" s="1"/>
  <c r="K218"/>
  <c r="K217"/>
  <c r="L217" s="1"/>
  <c r="K216"/>
  <c r="L216" s="1"/>
  <c r="K214"/>
  <c r="L214" s="1"/>
  <c r="K213"/>
  <c r="L213" s="1"/>
  <c r="K212"/>
  <c r="L212" s="1"/>
  <c r="K211"/>
  <c r="L211" s="1"/>
  <c r="K210"/>
  <c r="L210" s="1"/>
  <c r="F209"/>
  <c r="K209" s="1"/>
  <c r="L209" s="1"/>
  <c r="H208"/>
  <c r="K208" s="1"/>
  <c r="L208" s="1"/>
  <c r="K205"/>
  <c r="L205" s="1"/>
  <c r="K204"/>
  <c r="L204" s="1"/>
  <c r="K203"/>
  <c r="L203" s="1"/>
  <c r="K202"/>
  <c r="L202" s="1"/>
  <c r="K201"/>
  <c r="L201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H174"/>
  <c r="K174" s="1"/>
  <c r="L174" s="1"/>
  <c r="F173"/>
  <c r="K173" s="1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P11"/>
  <c r="M7"/>
  <c r="D7" i="5"/>
  <c r="K6" i="4"/>
  <c r="K6" i="3"/>
  <c r="L6" i="2"/>
</calcChain>
</file>

<file path=xl/sharedStrings.xml><?xml version="1.0" encoding="utf-8"?>
<sst xmlns="http://schemas.openxmlformats.org/spreadsheetml/2006/main" count="3246" uniqueCount="1258">
  <si>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</si>
  <si>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</si>
  <si>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</si>
  <si>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</si>
  <si>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</si>
  <si>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</si>
  <si>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</si>
  <si>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</si>
  <si>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</si>
  <si>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</si>
  <si>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</si>
  <si>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</si>
  <si>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</si>
  <si>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</si>
  <si>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</si>
  <si>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</si>
  <si>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</si>
  <si>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</si>
  <si>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</si>
  <si>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</si>
  <si>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</si>
  <si>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</si>
  <si>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</si>
  <si>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</si>
  <si>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</si>
  <si>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</si>
  <si>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</si>
  <si>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</si>
  <si>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</si>
  <si>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</si>
  <si>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</si>
  <si>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</si>
  <si>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</si>
  <si>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</si>
  <si>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</si>
  <si>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</si>
  <si>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</si>
  <si>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</si>
  <si>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</si>
  <si>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</si>
  <si>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</si>
  <si>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</si>
  <si>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</si>
  <si>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</si>
  <si>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</si>
  <si>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</si>
  <si>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</si>
  <si>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</si>
  <si>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</si>
  <si>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</si>
  <si>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</si>
  <si>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</si>
  <si>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</si>
  <si>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</si>
  <si>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</si>
  <si>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</si>
  <si>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</si>
  <si>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</si>
  <si>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</si>
  <si>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</si>
  <si>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</si>
  <si>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</si>
  <si>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</si>
  <si>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</si>
  <si>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</si>
  <si>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</si>
  <si>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</si>
  <si>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</si>
  <si>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</si>
  <si>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</si>
  <si>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</si>
  <si>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</si>
  <si>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</si>
  <si>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</si>
  <si>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</si>
  <si>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</si>
  <si>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</si>
  <si>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</si>
  <si>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</si>
  <si>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</si>
  <si>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</si>
  <si>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</si>
  <si>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</si>
  <si>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</si>
  <si>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</si>
  <si>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</si>
  <si>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</si>
  <si>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</si>
  <si>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</si>
  <si>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</si>
  <si>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</si>
  <si>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</si>
  <si>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</si>
  <si>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</si>
  <si>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</si>
  <si>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</si>
  <si>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</si>
  <si>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</si>
  <si>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</si>
  <si>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</si>
  <si>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</si>
  <si>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</si>
  <si>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</si>
  <si>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</si>
  <si>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</si>
  <si>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</si>
  <si>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</si>
  <si>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</si>
  <si>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</si>
  <si>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</si>
  <si>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</si>
  <si>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</si>
  <si>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</si>
  <si>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</si>
  <si>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</si>
  <si>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</si>
  <si>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</si>
  <si>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</si>
  <si>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</si>
  <si>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</si>
  <si>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</si>
  <si>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</si>
  <si>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</si>
  <si>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</si>
  <si>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</si>
  <si>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</si>
  <si>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</si>
  <si>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</si>
  <si>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</si>
  <si>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</si>
  <si>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</si>
  <si>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</si>
  <si>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</si>
  <si>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</si>
  <si>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</si>
  <si>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</si>
  <si>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</si>
  <si>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</si>
  <si>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</si>
  <si>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</si>
  <si>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</si>
  <si>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</si>
  <si>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</si>
  <si>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</si>
  <si>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</si>
  <si>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</si>
  <si>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</si>
  <si>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</si>
  <si>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</si>
  <si>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</si>
  <si>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</si>
  <si>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</si>
  <si>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</si>
  <si>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</si>
  <si>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</si>
  <si>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</si>
  <si>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</si>
  <si>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</si>
  <si>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</si>
  <si>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</si>
  <si>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</si>
  <si>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</si>
  <si>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</si>
  <si>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</si>
  <si>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</si>
  <si>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</si>
  <si>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</si>
  <si>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</si>
  <si>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</si>
  <si>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</si>
  <si>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</si>
  <si>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</si>
  <si>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</si>
  <si>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</si>
  <si>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</si>
  <si>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</si>
  <si>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</si>
  <si>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</si>
  <si>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</si>
  <si>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</si>
  <si>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</si>
  <si>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</si>
  <si>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</si>
  <si>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</si>
  <si>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</si>
  <si>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</si>
  <si>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</si>
  <si>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</si>
  <si>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</si>
  <si>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</si>
  <si>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</si>
  <si>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</si>
  <si>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</si>
  <si>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</si>
  <si>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</si>
  <si>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</si>
  <si>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</si>
  <si>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</si>
  <si>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</si>
  <si>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</si>
  <si>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</si>
  <si>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</si>
  <si>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</si>
  <si>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</si>
  <si>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</si>
  <si>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</si>
  <si>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</si>
  <si>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</si>
  <si>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</si>
  <si>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</si>
  <si>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</si>
  <si>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</si>
  <si>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</si>
  <si>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</si>
  <si>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</si>
  <si>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</si>
  <si>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</si>
  <si>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</si>
  <si>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</si>
  <si>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</si>
  <si>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</si>
  <si>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</si>
  <si>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</si>
  <si>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</si>
  <si>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</si>
  <si>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</si>
  <si>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</si>
  <si>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</si>
  <si>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</si>
  <si>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</si>
  <si>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</si>
  <si>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</si>
  <si>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</si>
  <si>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</si>
  <si>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</si>
  <si>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</si>
  <si>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</si>
  <si>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</si>
  <si>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</si>
  <si>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</si>
  <si>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</si>
  <si>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</si>
  <si>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</si>
  <si>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</si>
  <si>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</si>
  <si>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</si>
  <si>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</si>
  <si>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</si>
  <si>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</si>
  <si>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</si>
  <si>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</si>
  <si>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</si>
  <si>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</si>
  <si>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</si>
  <si>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</si>
  <si>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</si>
  <si>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</si>
  <si>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</si>
  <si>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</si>
  <si>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</si>
  <si>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</si>
  <si>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</si>
  <si>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</si>
  <si>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</si>
  <si>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</si>
  <si>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</si>
  <si>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</si>
  <si>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</si>
  <si>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</si>
  <si>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</si>
  <si>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</si>
  <si>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</si>
  <si>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</si>
  <si>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</si>
  <si>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</si>
  <si>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</si>
  <si>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</si>
  <si>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</si>
  <si>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</si>
  <si>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</si>
  <si>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</si>
  <si>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</si>
  <si>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</si>
  <si>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</si>
  <si>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</si>
  <si>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</si>
  <si>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</si>
  <si>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</si>
  <si>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</si>
  <si>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</si>
  <si>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</si>
  <si>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</si>
  <si>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</si>
  <si>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</si>
  <si>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</si>
  <si>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</si>
  <si>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</si>
  <si>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</si>
  <si>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</si>
  <si>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</si>
  <si>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</si>
  <si>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</si>
  <si>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</si>
  <si>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</si>
  <si>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</si>
  <si>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</si>
  <si>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</si>
  <si>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</si>
  <si>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</si>
  <si>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</si>
  <si>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</si>
  <si>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</si>
  <si>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</si>
  <si>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</si>
  <si>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</si>
  <si>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</si>
  <si>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</si>
  <si>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</si>
  <si>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</si>
  <si>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</si>
  <si>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</si>
  <si>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</si>
  <si>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</si>
  <si>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</si>
  <si>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</si>
  <si>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</si>
  <si>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</si>
  <si>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</si>
  <si>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</si>
  <si>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</si>
  <si>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</si>
  <si>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</si>
  <si>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</si>
  <si>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</si>
  <si>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</si>
  <si>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</si>
  <si>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</si>
  <si>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</si>
  <si>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</si>
  <si>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</si>
  <si>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</si>
  <si>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</si>
  <si>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</si>
  <si>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</si>
  <si>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</si>
  <si>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</si>
  <si>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</si>
  <si>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</si>
  <si>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</si>
  <si>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</si>
  <si>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</si>
  <si>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</si>
  <si>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</si>
  <si>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</si>
  <si>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</si>
  <si>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</si>
  <si>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</si>
  <si>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</si>
  <si>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</si>
  <si>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</si>
  <si>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</si>
  <si>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</si>
  <si>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</si>
  <si>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</si>
  <si>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</si>
  <si>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</si>
  <si>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</si>
  <si>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</si>
  <si>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</si>
  <si>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</si>
  <si>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</si>
  <si>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</si>
  <si>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</si>
  <si>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</si>
  <si>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</si>
  <si>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</si>
  <si>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</si>
  <si>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</si>
  <si>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</si>
  <si>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</si>
  <si>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</si>
  <si>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</si>
  <si>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</si>
  <si>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</si>
  <si>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</si>
  <si>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</si>
  <si>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</si>
  <si>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</si>
  <si>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</si>
  <si>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</si>
  <si>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</si>
  <si>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</si>
  <si>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</si>
  <si>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</si>
  <si>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</si>
  <si>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</si>
  <si>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</si>
  <si>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</si>
  <si>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</si>
  <si>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</si>
  <si>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</si>
  <si>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</si>
  <si>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</si>
  <si>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</si>
  <si>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</si>
  <si>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</si>
  <si>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</si>
  <si>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</si>
  <si>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</si>
  <si>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</si>
  <si>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</si>
  <si>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</si>
  <si>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</si>
  <si>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</si>
  <si>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</si>
  <si>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</si>
  <si>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</si>
  <si>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</si>
  <si>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</si>
  <si>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</si>
  <si>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</si>
  <si>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</si>
  <si>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</si>
  <si>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</si>
  <si>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</si>
  <si>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</si>
  <si>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</si>
  <si>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</si>
  <si>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</si>
  <si>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</si>
  <si>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</si>
  <si>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</si>
  <si>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</si>
  <si>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</si>
  <si>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</si>
  <si>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</si>
  <si>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</si>
  <si>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</si>
  <si>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</si>
  <si>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</si>
  <si>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</si>
  <si>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</si>
  <si>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</si>
  <si>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</si>
  <si>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</si>
  <si>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</si>
  <si>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</si>
  <si>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</si>
  <si>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</si>
  <si>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</si>
  <si>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</si>
  <si>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</si>
  <si>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</si>
  <si>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</si>
  <si>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</si>
  <si>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</si>
  <si>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</si>
  <si>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</si>
  <si>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</si>
  <si>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</si>
  <si>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</si>
  <si>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</si>
  <si>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</si>
  <si>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</si>
  <si>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</si>
  <si>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</si>
  <si>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</si>
  <si>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</si>
  <si>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</si>
  <si>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</si>
  <si>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</si>
  <si>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</si>
  <si>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</si>
  <si>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</si>
  <si>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</si>
  <si>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</si>
  <si>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</si>
  <si>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</si>
  <si>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</si>
  <si>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</si>
  <si>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</si>
  <si>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</si>
  <si>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</si>
  <si>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</si>
  <si>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</si>
  <si>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</si>
  <si>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</si>
  <si>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</si>
  <si>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</si>
  <si>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</si>
  <si>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</si>
  <si>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</si>
  <si>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</si>
  <si>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</si>
  <si>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</si>
  <si>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</si>
  <si>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</si>
  <si>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</si>
  <si>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</si>
  <si>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</si>
  <si>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</si>
  <si>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</si>
  <si>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</si>
  <si>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</si>
  <si>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</si>
  <si>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</si>
  <si>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</si>
  <si>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</si>
  <si>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</si>
  <si>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</si>
  <si>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</si>
  <si>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</si>
  <si>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</si>
  <si>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</si>
  <si>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</si>
  <si>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</si>
  <si>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</si>
  <si>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</si>
  <si>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</si>
  <si>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</si>
  <si>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</si>
  <si>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</si>
  <si>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</si>
  <si>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</si>
  <si>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</si>
  <si>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</si>
  <si>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</si>
  <si>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</si>
  <si>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</si>
  <si>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</si>
  <si>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</si>
  <si>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</si>
  <si>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</si>
  <si>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</si>
  <si>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</si>
  <si>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</si>
  <si>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</si>
  <si>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</si>
  <si>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</si>
  <si>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</si>
  <si>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</si>
  <si>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</si>
  <si>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</si>
  <si>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</si>
  <si>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</si>
  <si>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</si>
  <si>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</si>
  <si>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</si>
  <si>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</si>
  <si>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</si>
  <si>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</si>
  <si>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</si>
  <si>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</si>
  <si>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</si>
  <si>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</si>
  <si>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</si>
  <si>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</si>
  <si>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</si>
  <si>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</si>
  <si>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</si>
  <si>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</si>
  <si>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</si>
  <si>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</si>
  <si>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</si>
  <si>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</si>
  <si>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</si>
  <si>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</si>
  <si>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</si>
  <si>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</si>
  <si>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</si>
  <si>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</si>
  <si>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</si>
  <si>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</si>
  <si>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</si>
  <si>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</si>
  <si>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</si>
  <si>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</si>
  <si>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</si>
  <si>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</si>
  <si>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</si>
  <si>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</si>
  <si>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</si>
  <si>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</si>
  <si>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</si>
  <si>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</si>
  <si>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</si>
  <si>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</si>
  <si>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</si>
  <si>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</si>
  <si>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</si>
  <si>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</si>
  <si>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</si>
  <si>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</si>
  <si>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</si>
  <si>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</si>
  <si>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600-630</t>
  </si>
  <si>
    <t>Open</t>
  </si>
  <si>
    <t>H</t>
  </si>
  <si>
    <t>Successful</t>
  </si>
  <si>
    <t>1435-1495</t>
  </si>
  <si>
    <t>1600-1650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</si>
  <si>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</si>
  <si>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</si>
  <si>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</si>
  <si>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</si>
  <si>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</si>
  <si>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</si>
  <si>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</si>
  <si>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</si>
  <si>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</si>
  <si>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</si>
  <si>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</si>
  <si>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</si>
  <si>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</si>
  <si>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</si>
  <si>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</si>
  <si>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</si>
  <si>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</si>
  <si>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</si>
  <si>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>Sell</t>
  </si>
  <si>
    <t xml:space="preserve">Master Trade Medium Risk </t>
  </si>
  <si>
    <t xml:space="preserve">Profit/ Loss per lot </t>
  </si>
  <si>
    <t>Neutral</t>
  </si>
  <si>
    <t>Profit of Rs.21/-</t>
  </si>
  <si>
    <t>Profit of Rs.6/-</t>
  </si>
  <si>
    <t>Profit of Rs.47.5/-</t>
  </si>
  <si>
    <t>Profit of Rs.50/-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</si>
  <si>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</si>
  <si>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</si>
  <si>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</si>
  <si>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</si>
  <si>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</si>
  <si>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</si>
  <si>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</si>
  <si>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</si>
  <si>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</si>
  <si>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</si>
  <si>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</si>
  <si>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</si>
  <si>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</si>
  <si>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</si>
  <si>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</si>
  <si>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</si>
  <si>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</si>
  <si>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</si>
  <si>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</si>
  <si>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</si>
  <si>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</si>
  <si>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</si>
  <si>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</si>
  <si>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</si>
  <si>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</si>
  <si>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</si>
  <si>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</si>
  <si>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</si>
  <si>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</si>
  <si>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</si>
  <si>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</si>
  <si>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</si>
  <si>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</si>
  <si>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</si>
  <si>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</si>
  <si>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</si>
  <si>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</si>
  <si>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</si>
  <si>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</si>
  <si>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</si>
  <si>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</si>
  <si>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</si>
  <si>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</si>
  <si>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</si>
  <si>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</si>
  <si>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</si>
  <si>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</si>
  <si>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</si>
  <si>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</si>
  <si>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</si>
  <si>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</si>
  <si>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</si>
  <si>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</si>
  <si>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</si>
  <si>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</si>
  <si>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</si>
  <si>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</si>
  <si>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</si>
  <si>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</si>
  <si>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</si>
  <si>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</si>
  <si>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</si>
  <si>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</si>
  <si>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</si>
  <si>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</si>
  <si>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</si>
  <si>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</si>
  <si>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</si>
  <si>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</si>
  <si>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</si>
  <si>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</si>
  <si>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</si>
  <si>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</si>
  <si>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</si>
  <si>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</si>
  <si>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</si>
  <si>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</si>
  <si>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</si>
  <si>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</si>
  <si>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</si>
  <si>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</si>
  <si>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</si>
  <si>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</si>
  <si>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</si>
  <si>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</si>
  <si>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</si>
  <si>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</si>
  <si>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</si>
  <si>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</si>
  <si>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</si>
  <si>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</si>
  <si>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</si>
  <si>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</si>
  <si>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</si>
  <si>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</si>
  <si>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</si>
  <si>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</si>
  <si>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</si>
  <si>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</si>
  <si>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</si>
  <si>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</si>
  <si>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</si>
  <si>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</si>
  <si>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</si>
  <si>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</si>
  <si>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</si>
  <si>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</si>
  <si>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</si>
  <si>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</si>
  <si>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</si>
  <si>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</si>
  <si>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</si>
  <si>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</si>
  <si>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</si>
  <si>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</si>
  <si>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</si>
  <si>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</si>
  <si>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</si>
  <si>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</si>
  <si>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</si>
  <si>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</si>
  <si>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</si>
  <si>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</si>
  <si>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</si>
  <si>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</si>
  <si>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</si>
  <si>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</si>
  <si>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</si>
  <si>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</si>
  <si>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</si>
  <si>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</si>
  <si>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</si>
  <si>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</si>
  <si>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</si>
  <si>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</si>
  <si>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</si>
  <si>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</si>
  <si>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</si>
  <si>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</si>
  <si>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</si>
  <si>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</si>
  <si>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</si>
  <si>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</si>
  <si>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</si>
  <si>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</si>
  <si>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</si>
  <si>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</si>
  <si>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</si>
  <si>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</si>
  <si>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</si>
  <si>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</si>
  <si>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</si>
  <si>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</si>
  <si>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</si>
  <si>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</si>
  <si>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</si>
  <si>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</si>
  <si>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</si>
  <si>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</si>
  <si>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</si>
  <si>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</si>
  <si>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</si>
  <si>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</si>
  <si>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</si>
  <si>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</si>
  <si>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</si>
  <si>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</si>
  <si>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</si>
  <si>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</si>
  <si>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</si>
  <si>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</si>
  <si>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</si>
  <si>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</si>
  <si>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</si>
  <si>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</si>
  <si>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</si>
  <si>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</si>
  <si>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</si>
  <si>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</si>
  <si>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</si>
  <si>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</si>
  <si>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</si>
  <si>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</si>
  <si>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</si>
  <si>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</si>
  <si>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</si>
  <si>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</si>
  <si>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</si>
  <si>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</si>
  <si>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</si>
  <si>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</si>
  <si>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</si>
  <si>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</si>
  <si>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</si>
  <si>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</si>
  <si>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</si>
  <si>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</si>
  <si>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</si>
  <si>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</si>
  <si>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</si>
  <si>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</si>
  <si>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</si>
  <si>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</si>
  <si>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</si>
  <si>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</si>
  <si>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</si>
  <si>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</si>
  <si>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</si>
  <si>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</si>
  <si>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</si>
  <si>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</si>
  <si>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</si>
  <si>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</si>
  <si>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</si>
  <si>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</si>
  <si>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</si>
  <si>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</si>
  <si>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</si>
  <si>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</si>
  <si>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</si>
  <si>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</si>
  <si>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</si>
  <si>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</si>
  <si>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</si>
  <si>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</si>
  <si>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</si>
  <si>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</si>
  <si>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</si>
  <si>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</si>
  <si>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</si>
  <si>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</si>
  <si>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</si>
  <si>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</si>
  <si>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</si>
  <si>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</si>
  <si>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</si>
  <si>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</si>
  <si>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</si>
  <si>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6650-6950</t>
  </si>
  <si>
    <t>7400-7600</t>
  </si>
  <si>
    <t>990-1030</t>
  </si>
  <si>
    <t>1150-1200</t>
  </si>
  <si>
    <t>280-350</t>
  </si>
  <si>
    <t>580-620</t>
  </si>
  <si>
    <t>110-115</t>
  </si>
  <si>
    <t>KPIL</t>
  </si>
  <si>
    <t>3400-3600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</si>
  <si>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</si>
  <si>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</si>
  <si>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</si>
  <si>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</si>
  <si>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</si>
  <si>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</si>
  <si>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</si>
  <si>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</si>
  <si>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</si>
  <si>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</si>
  <si>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</si>
  <si>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</si>
  <si>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</si>
  <si>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</si>
  <si>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</si>
  <si>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</si>
  <si>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</si>
  <si>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</si>
  <si>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</si>
  <si>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</si>
  <si>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700-720</t>
  </si>
  <si>
    <t>COLPAL JULY FUT</t>
  </si>
  <si>
    <t>1740-1760</t>
  </si>
  <si>
    <t>HINDUNILVR JULY FUT</t>
  </si>
  <si>
    <t>2730-2760</t>
  </si>
  <si>
    <t>SBIN JULY FUT</t>
  </si>
  <si>
    <t>580-585</t>
  </si>
  <si>
    <t>NIFTY 19500 CE 27-JUL</t>
  </si>
  <si>
    <t>FINNIFTY 20000 PE 04-JUL</t>
  </si>
  <si>
    <t>20-05</t>
  </si>
  <si>
    <t>120-130</t>
  </si>
  <si>
    <t>110-130</t>
  </si>
  <si>
    <t>TVSMOTOR 1360 CE JUL</t>
  </si>
  <si>
    <t>TVSMOTOR 1380 CE JUL</t>
  </si>
  <si>
    <t>69</t>
  </si>
  <si>
    <t>84.5</t>
  </si>
  <si>
    <t>Loss of Rs. 30.5/-</t>
  </si>
  <si>
    <t>Loss of Rs. 39/-</t>
  </si>
  <si>
    <t>572.5</t>
  </si>
  <si>
    <t>COALINDIA JULY FUT</t>
  </si>
  <si>
    <t>235-238</t>
  </si>
  <si>
    <t>NIFTY JULY FUT</t>
  </si>
  <si>
    <t>19200-19100</t>
  </si>
  <si>
    <t>BANKNIFTY 45000 PE 06-JUL</t>
  </si>
  <si>
    <t>Profit of Rs.2.5/-</t>
  </si>
  <si>
    <t>170</t>
  </si>
  <si>
    <t>1300-1350</t>
  </si>
  <si>
    <t>TCS JULY FUT</t>
  </si>
  <si>
    <t>NIFTY 19300 PE 06-JUL</t>
  </si>
  <si>
    <t>385-395</t>
  </si>
  <si>
    <t>UPL JULY FUT</t>
  </si>
  <si>
    <t>695-705</t>
  </si>
  <si>
    <t>1070-1100</t>
  </si>
  <si>
    <t>Profit of Rs.35/-</t>
  </si>
  <si>
    <t>SYNGENE JULY FUT</t>
  </si>
  <si>
    <t>780-790</t>
  </si>
  <si>
    <t>160</t>
  </si>
  <si>
    <t>% Change in OI</t>
  </si>
  <si>
    <t>Profit of Rs.5/-</t>
  </si>
  <si>
    <t>70</t>
  </si>
  <si>
    <t>Loss of Rs. 30/-</t>
  </si>
  <si>
    <t>FINNIFTY 20400 CE 04-JUL</t>
  </si>
  <si>
    <t>70-80</t>
  </si>
  <si>
    <t>120</t>
  </si>
  <si>
    <t>140-145</t>
  </si>
  <si>
    <t>30</t>
  </si>
  <si>
    <t>200-280</t>
  </si>
  <si>
    <t>300-320</t>
  </si>
  <si>
    <t>FINNIFTY 20500 PE 04-JUL</t>
  </si>
  <si>
    <t>80-100</t>
  </si>
  <si>
    <t>36</t>
  </si>
  <si>
    <t>Profit of Rs.15/-</t>
  </si>
  <si>
    <t>102.50</t>
  </si>
  <si>
    <t>Profit of Rs.20/-</t>
  </si>
  <si>
    <t>27</t>
  </si>
  <si>
    <t>Profit of Rs.26.5/-</t>
  </si>
  <si>
    <t>Loss of Rs.12.5/-</t>
  </si>
  <si>
    <t>Profit of Rs.19.5/-</t>
  </si>
  <si>
    <t>Profit of Rs.300/-</t>
  </si>
  <si>
    <t>NK SECURITIES RESEARCH PRIVATE LIMITED</t>
  </si>
  <si>
    <t>Retail Research Technical Calls &amp; Fundamental Performance Report for the month of July-2023</t>
  </si>
  <si>
    <t>Profit of Rs.53.5/-</t>
  </si>
  <si>
    <t>Loss of Rs.9.5/-</t>
  </si>
  <si>
    <t>NIFTY 19350 PE 06-JUL</t>
  </si>
  <si>
    <t>100-120</t>
  </si>
  <si>
    <t>1580-1640</t>
  </si>
  <si>
    <t>BANKNIFTY 45200 PE 13-JUL</t>
  </si>
  <si>
    <t>500-600</t>
  </si>
  <si>
    <t>Profit of Rs.32/-</t>
  </si>
  <si>
    <t>COFORGE JULY FUT</t>
  </si>
  <si>
    <t>4800-4860</t>
  </si>
  <si>
    <t>Profit of Rs.5.5/-</t>
  </si>
  <si>
    <t>54.5</t>
  </si>
  <si>
    <t>Loss of Rs. 39.5/-</t>
  </si>
  <si>
    <t>1600-1700</t>
  </si>
  <si>
    <t>2300-2400</t>
  </si>
  <si>
    <t>NIFTY 19400 PE 06-JUL</t>
  </si>
  <si>
    <t>40-50</t>
  </si>
  <si>
    <t>FINNIFTY 20200 PE 11-JUL</t>
  </si>
  <si>
    <t>150-200</t>
  </si>
  <si>
    <t>LT 2540 CE 27-JUL</t>
  </si>
  <si>
    <t>60-70</t>
  </si>
  <si>
    <t>GRASIM 1800 CE 27-JUL</t>
  </si>
  <si>
    <t>45-55</t>
  </si>
  <si>
    <t>82.5</t>
  </si>
  <si>
    <t>Profit of Rs.4/-</t>
  </si>
  <si>
    <t>16</t>
  </si>
  <si>
    <t>Loss of Rs. 16/-</t>
  </si>
  <si>
    <t>33</t>
  </si>
  <si>
    <t>Profit of Rs.8/-</t>
  </si>
  <si>
    <t>55-65</t>
  </si>
  <si>
    <t>360</t>
  </si>
  <si>
    <t>100</t>
  </si>
  <si>
    <t>Profit of Rs. 110/-</t>
  </si>
  <si>
    <t>FINNIFTY 20200 CE 11-JUL</t>
  </si>
  <si>
    <t xml:space="preserve">SRF 2300 CE 27-JUL </t>
  </si>
  <si>
    <t>70-90</t>
  </si>
  <si>
    <t>HCLTECH 1180 CE JULY</t>
  </si>
  <si>
    <t>30-35</t>
  </si>
  <si>
    <t>4800-4850</t>
  </si>
  <si>
    <t>2780-2810</t>
  </si>
  <si>
    <t>5300-5400</t>
  </si>
  <si>
    <t>SONALIS</t>
  </si>
  <si>
    <t>CELLPOINT</t>
  </si>
  <si>
    <t>Cell Point (India) Ltd</t>
  </si>
  <si>
    <t>AJAY  SALVI</t>
  </si>
  <si>
    <t>Profit of Rs.31/-</t>
  </si>
  <si>
    <t>Loss of Rs.250/-</t>
  </si>
  <si>
    <t>78</t>
  </si>
  <si>
    <t>24</t>
  </si>
  <si>
    <t>51</t>
  </si>
  <si>
    <t>28.5</t>
  </si>
  <si>
    <t>Loss of Rs. 11/-</t>
  </si>
  <si>
    <t>Loss of Rs. 13.5/-</t>
  </si>
  <si>
    <t>PIDILITIND 2640 CE 27-JUL</t>
  </si>
  <si>
    <t>Loss of Rs. 7/-</t>
  </si>
  <si>
    <t>39</t>
  </si>
  <si>
    <t xml:space="preserve">Buy </t>
  </si>
  <si>
    <t>330-335</t>
  </si>
  <si>
    <t>85-86</t>
  </si>
  <si>
    <t>TCS 3300 CE 27-JUL</t>
  </si>
  <si>
    <t>58</t>
  </si>
  <si>
    <t>90-110</t>
  </si>
  <si>
    <t>Profit of Rs.12/-</t>
  </si>
  <si>
    <t>210-215</t>
  </si>
  <si>
    <t>JSWSTEEL JULY FUT</t>
  </si>
  <si>
    <t>820-825</t>
  </si>
  <si>
    <t>Loss of Rs.42.5/-</t>
  </si>
  <si>
    <t>Profit of Rs.4.5/-</t>
  </si>
  <si>
    <t>2100-2200</t>
  </si>
  <si>
    <t>2400-2500</t>
  </si>
  <si>
    <t>FINNIFTY 20100 CE 11-JUL</t>
  </si>
  <si>
    <t>AMARSEC</t>
  </si>
  <si>
    <t>17.50</t>
  </si>
  <si>
    <t>46.5</t>
  </si>
  <si>
    <t>Profit of Rs.22/-</t>
  </si>
  <si>
    <t>FINNIFTY 20150 PE 11-JUL</t>
  </si>
  <si>
    <t>FEDERALBNK 140 CE JULY</t>
  </si>
  <si>
    <t>BHARTIARTL 890 CE JULY</t>
  </si>
  <si>
    <t>22-26</t>
  </si>
  <si>
    <t>04-05</t>
  </si>
  <si>
    <t>209-210</t>
  </si>
  <si>
    <t>13.5</t>
  </si>
  <si>
    <t>Profit of Rs.29.5/-</t>
  </si>
  <si>
    <t>Loss of Rs.10/-</t>
  </si>
  <si>
    <t>2.15</t>
  </si>
  <si>
    <t>Profit of Rs.0.5/-</t>
  </si>
  <si>
    <t>Profit of Rs.2/-</t>
  </si>
  <si>
    <t>Profit of Rs.10/-</t>
  </si>
  <si>
    <t>Loss of Rs.80/-</t>
  </si>
  <si>
    <t>Loss of Rs.125/-</t>
  </si>
  <si>
    <t>Profit of Rs.28/-</t>
  </si>
  <si>
    <t>LTIM&lt;&gt;</t>
  </si>
  <si>
    <t>LTIM 5000 CE JULY</t>
  </si>
  <si>
    <t>160-180</t>
  </si>
  <si>
    <t>1800-1900</t>
  </si>
  <si>
    <t>PVRINOX 1480 CE JUL</t>
  </si>
  <si>
    <t>26-28</t>
  </si>
  <si>
    <t>PVRINOX 1520 CE JUL</t>
  </si>
  <si>
    <t>16-18</t>
  </si>
  <si>
    <t>FINNIFTY 20100 CE 18-JUL</t>
  </si>
  <si>
    <t>150-180</t>
  </si>
  <si>
    <t>Profit of Rs.2.1/-</t>
  </si>
  <si>
    <t>SRF 2240 CE JULY</t>
  </si>
  <si>
    <t>50-60</t>
  </si>
  <si>
    <t>330-333</t>
  </si>
  <si>
    <t>345-355</t>
  </si>
  <si>
    <t>34</t>
  </si>
  <si>
    <t>DRREDDY 5250 CE JULY</t>
  </si>
  <si>
    <t>140-160</t>
  </si>
  <si>
    <t>126</t>
  </si>
  <si>
    <t>Profit of Rs.16.5/-</t>
  </si>
  <si>
    <t>BRITANNIA 5100 CE JULY</t>
  </si>
  <si>
    <t>Loss of Rs.160/-</t>
  </si>
  <si>
    <t>BRIDGESE</t>
  </si>
  <si>
    <t>UNIDT</t>
  </si>
  <si>
    <t>MATHISYS ADVISORS LLP</t>
  </si>
  <si>
    <t>RS SECURITIES</t>
  </si>
  <si>
    <t>SETU SECURITIES PVT LTD</t>
  </si>
  <si>
    <t>MANSI SHARE AND STOCK ADVISORS PVT LTD</t>
  </si>
  <si>
    <t>PREMEXPLN</t>
  </si>
  <si>
    <t>Premier Explosives Ltd</t>
  </si>
  <si>
    <t>AAKRAYA RESEARCH LLP</t>
  </si>
  <si>
    <t>125-129</t>
  </si>
  <si>
    <t>250-260</t>
  </si>
  <si>
    <t>1445-1485</t>
  </si>
  <si>
    <t>1355-1425</t>
  </si>
  <si>
    <t>1595-1655</t>
  </si>
  <si>
    <t>Loss of Rs.52.5/-</t>
  </si>
  <si>
    <t>86</t>
  </si>
  <si>
    <t>2.20</t>
  </si>
  <si>
    <t>Loss of Rs.1.2/-</t>
  </si>
  <si>
    <t>2300-2325</t>
  </si>
  <si>
    <t>65-75</t>
  </si>
  <si>
    <t>BANKNIFTY 44900 PE 13-JUL</t>
  </si>
  <si>
    <t>Profit of Rs.49.5/-</t>
  </si>
  <si>
    <t>77.5</t>
  </si>
  <si>
    <t>105.5-109.5</t>
  </si>
  <si>
    <t>118-122</t>
  </si>
  <si>
    <t>47.5</t>
  </si>
  <si>
    <t>Loss of Rs.13.5/-</t>
  </si>
  <si>
    <t>140-170</t>
  </si>
  <si>
    <t>270-292</t>
  </si>
  <si>
    <t>320-340</t>
  </si>
  <si>
    <t>TECHM 1190 CE JULY</t>
  </si>
  <si>
    <t>40-44</t>
  </si>
  <si>
    <t>31</t>
  </si>
  <si>
    <t>Loss of Rs.7/-</t>
  </si>
  <si>
    <t>MINDACORP</t>
  </si>
  <si>
    <t>MANKIND</t>
  </si>
  <si>
    <t>AVEER</t>
  </si>
  <si>
    <t>FRANKLININD</t>
  </si>
  <si>
    <t>SANJOY GHOSH DASTIDAR</t>
  </si>
  <si>
    <t>MISTERKAPOORKESHRI</t>
  </si>
  <si>
    <t>KARANKUMAR KANUJI THAKOR</t>
  </si>
  <si>
    <t>JANUSCORP</t>
  </si>
  <si>
    <t>KAMLESH NAVINCHANDRA SHAH</t>
  </si>
  <si>
    <t>LINKPH</t>
  </si>
  <si>
    <t>HARDIKKUMAR MAIYAJIBHAI DESAI</t>
  </si>
  <si>
    <t>RESGEN</t>
  </si>
  <si>
    <t>VINCENT COMMERCIAL COMPANY LIMITED</t>
  </si>
  <si>
    <t>DIVYA KANDA</t>
  </si>
  <si>
    <t>BEELINE BROKING LIMITED</t>
  </si>
  <si>
    <t>JAYSUKHBHAI THATHAGAR</t>
  </si>
  <si>
    <t>ANKIT MAHENDRABHAI PARLESHA</t>
  </si>
  <si>
    <t>KELLTONTEC</t>
  </si>
  <si>
    <t>Kellton Tech Sol Ltd</t>
  </si>
  <si>
    <t>SYNOPTICS</t>
  </si>
  <si>
    <t>Synoptics Technologies L</t>
  </si>
  <si>
    <t>MALTI  SALVI</t>
  </si>
  <si>
    <t>TRIDHYA</t>
  </si>
  <si>
    <t>Tridhya Tech Limited</t>
  </si>
  <si>
    <t>SKY WANDERERS  LLP</t>
  </si>
  <si>
    <t>SOMANI VENTURES AND INNOVATIONS LIMITED</t>
  </si>
  <si>
    <t>TRIGYN</t>
  </si>
  <si>
    <t>Trigyn Technologies Ltd</t>
  </si>
  <si>
    <t>YUGA STOCKS AND COMMODITIES PRIVATE LIMITED  .</t>
  </si>
  <si>
    <t>88</t>
  </si>
  <si>
    <t>92</t>
  </si>
  <si>
    <t>Loss of Rs.43/-</t>
  </si>
  <si>
    <t>SRF 2220 CE JUL</t>
  </si>
  <si>
    <t>43-45</t>
  </si>
  <si>
    <t>SRF 2260 CE JUL</t>
  </si>
  <si>
    <t>30-32</t>
  </si>
  <si>
    <t>633-635</t>
  </si>
  <si>
    <t>650-655</t>
  </si>
  <si>
    <t>310-313</t>
  </si>
  <si>
    <t>325-330</t>
  </si>
  <si>
    <t>FINNIFTY 20000 CE 18-JUL</t>
  </si>
  <si>
    <t>140-147</t>
  </si>
  <si>
    <t>NTPC JULY FUT</t>
  </si>
  <si>
    <t>185-186</t>
  </si>
  <si>
    <t>192-194</t>
  </si>
  <si>
    <t>92.5</t>
  </si>
  <si>
    <t>ALPHAIND</t>
  </si>
  <si>
    <t>ABHISHEK KUMAR MAHIPAL</t>
  </si>
  <si>
    <t>SARANG B KASANGOTTUWAR</t>
  </si>
  <si>
    <t>CHETAN DHANYAKUMAR MUTHA</t>
  </si>
  <si>
    <t>NITIN VISHWANATH DHARESHWAR</t>
  </si>
  <si>
    <t>GUTTIKONDA RAJASEKHAR</t>
  </si>
  <si>
    <t>BAJAJHCARE</t>
  </si>
  <si>
    <t>TIA ENTERPRISES PRIVATE LIMITED</t>
  </si>
  <si>
    <t>BHAGIL</t>
  </si>
  <si>
    <t>ANAND NANDU</t>
  </si>
  <si>
    <t>EARUM</t>
  </si>
  <si>
    <t>RAJESH NANUBHAI JHAVERI HUF</t>
  </si>
  <si>
    <t>HCKKVENTURE</t>
  </si>
  <si>
    <t>SAHIL INDRAVADAN BHANSALI</t>
  </si>
  <si>
    <t>TRADELINK EXIM INDIA PVT LTD</t>
  </si>
  <si>
    <t>HILIKS</t>
  </si>
  <si>
    <t>ENACT TECHNOLOGIES PRIVATE LIMITED .</t>
  </si>
  <si>
    <t>ARITAKULA BRAHMAJI</t>
  </si>
  <si>
    <t>SIRISH SHAH</t>
  </si>
  <si>
    <t>INTELLCAP</t>
  </si>
  <si>
    <t>TOPGAIN FINANCE PRIVATE LIMITED</t>
  </si>
  <si>
    <t>NAVEEN GUPTA</t>
  </si>
  <si>
    <t>KHUSHVENDRA JAIMAN</t>
  </si>
  <si>
    <t>BONANZA PORTFOLIO LIMITED</t>
  </si>
  <si>
    <t>MRCAGRO</t>
  </si>
  <si>
    <t>JAIMIN KAILASH GUPTA</t>
  </si>
  <si>
    <t>URVASHI UMESHBHAI PATEL</t>
  </si>
  <si>
    <t>PANCARBON</t>
  </si>
  <si>
    <t>SEETHA KUMARI</t>
  </si>
  <si>
    <t>PCL</t>
  </si>
  <si>
    <t>RAMINFO</t>
  </si>
  <si>
    <t>ASHOK KUMAR MADRECHA</t>
  </si>
  <si>
    <t>SELLWIN</t>
  </si>
  <si>
    <t>HEMANT VILAS MUNOT</t>
  </si>
  <si>
    <t>SPORTKING</t>
  </si>
  <si>
    <t>GOEL SEEMA</t>
  </si>
  <si>
    <t>TRANSPACT</t>
  </si>
  <si>
    <t>ANIL LAXMICHAND SHAH</t>
  </si>
  <si>
    <t>VASUDHAGAM</t>
  </si>
  <si>
    <t>DIVYA HITESH RAMBHIA</t>
  </si>
  <si>
    <t>VEEFIN</t>
  </si>
  <si>
    <t>YASHVI HITESH PATEL</t>
  </si>
  <si>
    <t>INDIA EQUITY FUND 1</t>
  </si>
  <si>
    <t>VEL</t>
  </si>
  <si>
    <t>SANJAY KARANRAJ SAKARIA</t>
  </si>
  <si>
    <t>ASHOKBHAI MADHUBHAI KORAT</t>
  </si>
  <si>
    <t>SHANI BHATI</t>
  </si>
  <si>
    <t>UMA AGARWAL</t>
  </si>
  <si>
    <t>NILAM RAJKUMAR DHANDARIA</t>
  </si>
  <si>
    <t>ABHAY GAUTAM</t>
  </si>
  <si>
    <t>VEENA RAJESH SHAH</t>
  </si>
  <si>
    <t>NEELAM JILESH CHHEDA</t>
  </si>
  <si>
    <t>KAUSHAL SANDIPBHAI RAJPUT</t>
  </si>
  <si>
    <t>ROMAN INDUSTRIES LLP</t>
  </si>
  <si>
    <t>SHIVAAY TRADING COMPANY</t>
  </si>
  <si>
    <t>SAMYAK CORPORATION LIMITED</t>
  </si>
  <si>
    <t>AVIRAT ENTERPRISE</t>
  </si>
  <si>
    <t>NISHA CHANDRAKANT SUCHAK</t>
  </si>
  <si>
    <t>SEJAL TARAKBHAI AGRAWAL</t>
  </si>
  <si>
    <t>ZPPOLYSA</t>
  </si>
  <si>
    <t>RUCHIRA GOYAL</t>
  </si>
  <si>
    <t>BHANWARLAL NARSINGHMAL MEHTA</t>
  </si>
  <si>
    <t>AHL</t>
  </si>
  <si>
    <t>Abans Holdings Limited</t>
  </si>
  <si>
    <t>VIGNESH</t>
  </si>
  <si>
    <t>AMBICAAGAR</t>
  </si>
  <si>
    <t>Ambica Agar &amp; AromaIndLtd</t>
  </si>
  <si>
    <t>MITHUN SECURITIES PVT. LTD.</t>
  </si>
  <si>
    <t>NNM SECURITIES PVT LTD</t>
  </si>
  <si>
    <t>COMPINFO</t>
  </si>
  <si>
    <t>Compuage Infocom Ltd</t>
  </si>
  <si>
    <t>CITADEL SECURITIES INDIA MARKETS PRIVATE LIMITED</t>
  </si>
  <si>
    <t>PRASANT KUMAR GUPTA</t>
  </si>
  <si>
    <t>DLINKINDIA</t>
  </si>
  <si>
    <t>D-Link India Ltd</t>
  </si>
  <si>
    <t>EUROBOND</t>
  </si>
  <si>
    <t>Euro Panel Products Ltd</t>
  </si>
  <si>
    <t>DIVYA PLY AGENCY PRIVATE LIMITED</t>
  </si>
  <si>
    <t>MCLEODRUSS</t>
  </si>
  <si>
    <t>Mcleod Russel India Limit</t>
  </si>
  <si>
    <t>RITCO</t>
  </si>
  <si>
    <t>Ritco Logistics Limited</t>
  </si>
  <si>
    <t>NIRAJ RAJNIKANT SHAH</t>
  </si>
  <si>
    <t>DEEPAK KARSANDAS THAKKAR</t>
  </si>
  <si>
    <t>SATIN</t>
  </si>
  <si>
    <t>Satin Credit Net Ltd</t>
  </si>
  <si>
    <t>SENCO</t>
  </si>
  <si>
    <t>Senco Gold Limited</t>
  </si>
  <si>
    <t>BNP PARIBAS ARBITRAGE</t>
  </si>
  <si>
    <t>MARWADI CHANDARANA INTERMEDIARIES BROKERS PRIVATE LIMITED</t>
  </si>
  <si>
    <t>SUBEXLTD</t>
  </si>
  <si>
    <t>Subex Ltd</t>
  </si>
  <si>
    <t>SAROJ GUPTA</t>
  </si>
  <si>
    <t>ANIL GURMUKH BHAGWANI-NRE</t>
  </si>
  <si>
    <t>PARMANI PARESH TARACHAND</t>
  </si>
  <si>
    <t>GSLSU</t>
  </si>
  <si>
    <t>Global Surfaces Limited</t>
  </si>
  <si>
    <t>LEADING LIGHT FUND VCC THE TRIUMPH FUND</t>
  </si>
  <si>
    <t>JITFINFRA</t>
  </si>
  <si>
    <t>JITF Infralogistics Ltd</t>
  </si>
  <si>
    <t>CRESTA FUND LTD.</t>
  </si>
  <si>
    <t>M/S. PRARTHANA ENTERPRISES</t>
  </si>
  <si>
    <t>GIRDHARILAL V. LAKHI</t>
  </si>
  <si>
    <t>RAMASTEEL</t>
  </si>
  <si>
    <t>Rama Steel Tubes Limited</t>
  </si>
  <si>
    <t>BHARATBHAI RAVATBHAI KHACHAR</t>
  </si>
  <si>
    <t>SBI EMERGING ASIA FINANCIAL SECTOR FUND PTE LTD</t>
  </si>
  <si>
    <t>TIRUPATIFL</t>
  </si>
  <si>
    <t>Tirupati Forge Limited</t>
  </si>
  <si>
    <t>BALAJI SECURITIES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</si>
</sst>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5B8B7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9" fontId="41" fillId="0" borderId="0" applyFont="0" applyFill="0" applyBorder="0" applyAlignment="0" applyProtection="0"/>
    <xf numFmtId="0" fontId="1" fillId="0" borderId="24"/>
  </cellStyleXfs>
  <cellXfs count="416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left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43" fontId="39" fillId="2" borderId="2" xfId="0" applyNumberFormat="1" applyFon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0" fontId="39" fillId="2" borderId="2" xfId="0" applyFont="1" applyFill="1" applyBorder="1" applyAlignment="1">
      <alignment horizontal="left"/>
    </xf>
    <xf numFmtId="15" fontId="36" fillId="12" borderId="2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7" fillId="12" borderId="31" xfId="0" applyNumberFormat="1" applyFont="1" applyFill="1" applyBorder="1" applyAlignment="1">
      <alignment horizontal="center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2" borderId="2" xfId="0" applyFont="1" applyFill="1" applyBorder="1"/>
    <xf numFmtId="0" fontId="36" fillId="12" borderId="2" xfId="0" applyFont="1" applyFill="1" applyBorder="1" applyAlignment="1">
      <alignment horizontal="center" vertical="top"/>
    </xf>
    <xf numFmtId="2" fontId="36" fillId="11" borderId="2" xfId="0" applyNumberFormat="1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2" fontId="36" fillId="12" borderId="7" xfId="0" applyNumberFormat="1" applyFont="1" applyFill="1" applyBorder="1" applyAlignment="1">
      <alignment horizontal="center" vertical="center"/>
    </xf>
    <xf numFmtId="166" fontId="36" fillId="12" borderId="7" xfId="0" applyNumberFormat="1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49" fontId="36" fillId="11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165" fontId="36" fillId="12" borderId="31" xfId="0" applyNumberFormat="1" applyFont="1" applyFill="1" applyBorder="1" applyAlignment="1">
      <alignment horizontal="center" vertical="center"/>
    </xf>
    <xf numFmtId="16" fontId="37" fillId="11" borderId="3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1" fillId="0" borderId="31" xfId="1" applyFont="1" applyBorder="1"/>
    <xf numFmtId="0" fontId="14" fillId="0" borderId="0" xfId="0" applyFont="1"/>
    <xf numFmtId="0" fontId="1" fillId="0" borderId="1" xfId="0" applyFont="1" applyBorder="1"/>
    <xf numFmtId="0" fontId="36" fillId="14" borderId="31" xfId="0" applyFont="1" applyFill="1" applyBorder="1" applyAlignment="1">
      <alignment horizontal="center" vertical="center"/>
    </xf>
    <xf numFmtId="165" fontId="36" fillId="14" borderId="31" xfId="0" applyNumberFormat="1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left" vertical="center"/>
    </xf>
    <xf numFmtId="49" fontId="37" fillId="14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2" fontId="36" fillId="14" borderId="31" xfId="0" applyNumberFormat="1" applyFont="1" applyFill="1" applyBorder="1" applyAlignment="1">
      <alignment horizontal="center" vertical="center"/>
    </xf>
    <xf numFmtId="166" fontId="36" fillId="14" borderId="31" xfId="0" applyNumberFormat="1" applyFont="1" applyFill="1" applyBorder="1" applyAlignment="1">
      <alignment horizontal="center" vertical="center"/>
    </xf>
    <xf numFmtId="16" fontId="37" fillId="0" borderId="35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10" fontId="37" fillId="0" borderId="27" xfId="0" applyNumberFormat="1" applyFont="1" applyBorder="1" applyAlignment="1">
      <alignment horizontal="center" vertical="center" wrapText="1"/>
    </xf>
    <xf numFmtId="2" fontId="37" fillId="0" borderId="31" xfId="0" applyNumberFormat="1" applyFont="1" applyBorder="1" applyAlignment="1">
      <alignment horizontal="center" vertical="center"/>
    </xf>
    <xf numFmtId="0" fontId="0" fillId="0" borderId="31" xfId="0" applyBorder="1"/>
    <xf numFmtId="0" fontId="36" fillId="0" borderId="2" xfId="0" applyFont="1" applyBorder="1" applyAlignment="1">
      <alignment horizontal="left"/>
    </xf>
    <xf numFmtId="0" fontId="37" fillId="6" borderId="20" xfId="0" applyFont="1" applyFill="1" applyBorder="1" applyAlignment="1">
      <alignment horizontal="center" vertical="center"/>
    </xf>
    <xf numFmtId="16" fontId="37" fillId="6" borderId="36" xfId="0" applyNumberFormat="1" applyFont="1" applyFill="1" applyBorder="1" applyAlignment="1">
      <alignment horizontal="center" vertical="center"/>
    </xf>
    <xf numFmtId="0" fontId="36" fillId="12" borderId="29" xfId="0" applyFont="1" applyFill="1" applyBorder="1" applyAlignment="1">
      <alignment horizontal="center" vertical="center"/>
    </xf>
    <xf numFmtId="49" fontId="36" fillId="12" borderId="7" xfId="0" applyNumberFormat="1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5" fontId="1" fillId="15" borderId="2" xfId="0" applyNumberFormat="1" applyFont="1" applyFill="1" applyBorder="1" applyAlignment="1">
      <alignment horizontal="center" vertical="center"/>
    </xf>
    <xf numFmtId="0" fontId="39" fillId="15" borderId="2" xfId="0" applyFont="1" applyFill="1" applyBorder="1" applyAlignment="1">
      <alignment horizontal="left"/>
    </xf>
    <xf numFmtId="43" fontId="36" fillId="15" borderId="2" xfId="0" applyNumberFormat="1" applyFont="1" applyFill="1" applyBorder="1" applyAlignment="1">
      <alignment horizontal="center" vertical="top"/>
    </xf>
    <xf numFmtId="0" fontId="36" fillId="15" borderId="2" xfId="0" applyFont="1" applyFill="1" applyBorder="1" applyAlignment="1">
      <alignment horizontal="center" vertical="center"/>
    </xf>
    <xf numFmtId="0" fontId="37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0" fontId="37" fillId="16" borderId="2" xfId="0" applyNumberFormat="1" applyFont="1" applyFill="1" applyBorder="1" applyAlignment="1">
      <alignment horizontal="center" vertical="center" wrapText="1"/>
    </xf>
    <xf numFmtId="0" fontId="37" fillId="16" borderId="20" xfId="0" applyFont="1" applyFill="1" applyBorder="1" applyAlignment="1">
      <alignment horizontal="center" vertical="center"/>
    </xf>
    <xf numFmtId="16" fontId="37" fillId="16" borderId="31" xfId="0" applyNumberFormat="1" applyFont="1" applyFill="1" applyBorder="1" applyAlignment="1">
      <alignment horizontal="center" vertical="center"/>
    </xf>
    <xf numFmtId="0" fontId="37" fillId="16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center"/>
    </xf>
    <xf numFmtId="15" fontId="1" fillId="0" borderId="7" xfId="0" applyNumberFormat="1" applyFont="1" applyBorder="1" applyAlignment="1">
      <alignment horizontal="center" vertical="center"/>
    </xf>
    <xf numFmtId="0" fontId="39" fillId="0" borderId="7" xfId="0" applyFont="1" applyBorder="1" applyAlignment="1">
      <alignment horizontal="left"/>
    </xf>
    <xf numFmtId="43" fontId="36" fillId="0" borderId="7" xfId="0" applyNumberFormat="1" applyFont="1" applyBorder="1" applyAlignment="1">
      <alignment horizontal="center" vertical="top"/>
    </xf>
    <xf numFmtId="0" fontId="36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11" borderId="34" xfId="0" applyFont="1" applyFill="1" applyBorder="1" applyAlignment="1">
      <alignment horizontal="center" vertical="center"/>
    </xf>
    <xf numFmtId="165" fontId="36" fillId="11" borderId="34" xfId="0" applyNumberFormat="1" applyFont="1" applyFill="1" applyBorder="1" applyAlignment="1">
      <alignment horizontal="center" vertical="center"/>
    </xf>
    <xf numFmtId="0" fontId="36" fillId="17" borderId="34" xfId="0" applyFont="1" applyFill="1" applyBorder="1" applyAlignment="1">
      <alignment horizontal="center" vertical="center"/>
    </xf>
    <xf numFmtId="165" fontId="36" fillId="17" borderId="34" xfId="0" applyNumberFormat="1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left" vertical="center"/>
    </xf>
    <xf numFmtId="49" fontId="37" fillId="17" borderId="31" xfId="0" applyNumberFormat="1" applyFont="1" applyFill="1" applyBorder="1" applyAlignment="1">
      <alignment horizontal="center" vertical="center"/>
    </xf>
    <xf numFmtId="49" fontId="36" fillId="17" borderId="31" xfId="0" applyNumberFormat="1" applyFont="1" applyFill="1" applyBorder="1" applyAlignment="1">
      <alignment horizontal="center" vertical="center"/>
    </xf>
    <xf numFmtId="2" fontId="36" fillId="17" borderId="31" xfId="0" applyNumberFormat="1" applyFont="1" applyFill="1" applyBorder="1" applyAlignment="1">
      <alignment horizontal="center" vertical="center"/>
    </xf>
    <xf numFmtId="166" fontId="36" fillId="17" borderId="31" xfId="0" applyNumberFormat="1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center" vertical="center"/>
    </xf>
    <xf numFmtId="0" fontId="37" fillId="18" borderId="31" xfId="0" applyFont="1" applyFill="1" applyBorder="1" applyAlignment="1">
      <alignment horizontal="center" vertical="center"/>
    </xf>
    <xf numFmtId="165" fontId="36" fillId="17" borderId="31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6" borderId="2" xfId="0" applyFont="1" applyFill="1" applyBorder="1" applyAlignment="1">
      <alignment horizontal="center" vertical="center"/>
    </xf>
    <xf numFmtId="166" fontId="36" fillId="16" borderId="2" xfId="0" applyNumberFormat="1" applyFont="1" applyFill="1" applyBorder="1" applyAlignment="1">
      <alignment horizontal="center" vertical="center"/>
    </xf>
    <xf numFmtId="165" fontId="36" fillId="16" borderId="2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9" fillId="12" borderId="2" xfId="0" applyFont="1" applyFill="1" applyBorder="1" applyAlignment="1">
      <alignment horizontal="left"/>
    </xf>
    <xf numFmtId="166" fontId="36" fillId="12" borderId="25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vertical="center"/>
    </xf>
    <xf numFmtId="0" fontId="36" fillId="0" borderId="31" xfId="0" applyFont="1" applyBorder="1" applyAlignment="1">
      <alignment horizontal="left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7" fillId="17" borderId="32" xfId="0" applyFont="1" applyFill="1" applyBorder="1" applyAlignment="1">
      <alignment horizontal="center" vertical="center"/>
    </xf>
    <xf numFmtId="0" fontId="37" fillId="17" borderId="34" xfId="0" applyFont="1" applyFill="1" applyBorder="1" applyAlignment="1">
      <alignment horizontal="center" vertical="center"/>
    </xf>
    <xf numFmtId="165" fontId="36" fillId="17" borderId="32" xfId="0" applyNumberFormat="1" applyFont="1" applyFill="1" applyBorder="1" applyAlignment="1">
      <alignment horizontal="center" vertical="center"/>
    </xf>
    <xf numFmtId="165" fontId="36" fillId="17" borderId="34" xfId="0" applyNumberFormat="1" applyFont="1" applyFill="1" applyBorder="1" applyAlignment="1">
      <alignment horizontal="center" vertical="center"/>
    </xf>
    <xf numFmtId="0" fontId="36" fillId="17" borderId="32" xfId="0" applyFont="1" applyFill="1" applyBorder="1" applyAlignment="1">
      <alignment horizontal="center" vertical="center"/>
    </xf>
    <xf numFmtId="0" fontId="36" fillId="17" borderId="34" xfId="0" applyFont="1" applyFill="1" applyBorder="1" applyAlignment="1">
      <alignment horizontal="center" vertical="center"/>
    </xf>
    <xf numFmtId="0" fontId="37" fillId="12" borderId="29" xfId="0" applyFont="1" applyFill="1" applyBorder="1" applyAlignment="1">
      <alignment horizontal="center" vertical="center"/>
    </xf>
    <xf numFmtId="0" fontId="37" fillId="12" borderId="39" xfId="0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165" fontId="36" fillId="12" borderId="27" xfId="0" applyNumberFormat="1" applyFont="1" applyFill="1" applyBorder="1" applyAlignment="1">
      <alignment horizontal="center" vertical="center"/>
    </xf>
    <xf numFmtId="0" fontId="36" fillId="12" borderId="32" xfId="0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165" fontId="36" fillId="12" borderId="32" xfId="0" applyNumberFormat="1" applyFont="1" applyFill="1" applyBorder="1" applyAlignment="1">
      <alignment horizontal="center" vertical="center"/>
    </xf>
    <xf numFmtId="165" fontId="36" fillId="12" borderId="34" xfId="0" applyNumberFormat="1" applyFont="1" applyFill="1" applyBorder="1" applyAlignment="1">
      <alignment horizontal="center" vertical="center"/>
    </xf>
    <xf numFmtId="0" fontId="37" fillId="12" borderId="37" xfId="0" applyFont="1" applyFill="1" applyBorder="1" applyAlignment="1">
      <alignment horizontal="center" vertical="center"/>
    </xf>
    <xf numFmtId="0" fontId="37" fillId="12" borderId="38" xfId="0" applyFont="1" applyFill="1" applyBorder="1" applyAlignment="1">
      <alignment horizontal="center" vertical="center"/>
    </xf>
  </cellXfs>
  <cellStyles count="3">
    <cellStyle name="Normal" xfId="0" builtinId="0"/>
    <cellStyle name="Normal 7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203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7"/>
  <sheetViews>
    <sheetView tabSelected="1" workbookViewId="0">
      <selection activeCell="C23" sqref="C23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45124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36"/>
  <sheetViews>
    <sheetView zoomScale="85" zoomScaleNormal="85" workbookViewId="0">
      <pane ySplit="10" topLeftCell="A11" activePane="bottomLeft" state="frozen"/>
      <selection pane="bottomLeft" activeCell="F25" sqref="F25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45124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0" t="s">
        <v>16</v>
      </c>
      <c r="B9" s="392" t="s">
        <v>17</v>
      </c>
      <c r="C9" s="392" t="s">
        <v>18</v>
      </c>
      <c r="D9" s="392" t="s">
        <v>19</v>
      </c>
      <c r="E9" s="26" t="s">
        <v>20</v>
      </c>
      <c r="F9" s="26" t="s">
        <v>21</v>
      </c>
      <c r="G9" s="387" t="s">
        <v>22</v>
      </c>
      <c r="H9" s="388"/>
      <c r="I9" s="389"/>
      <c r="J9" s="387" t="s">
        <v>23</v>
      </c>
      <c r="K9" s="388"/>
      <c r="L9" s="389"/>
      <c r="M9" s="26"/>
      <c r="N9" s="27"/>
      <c r="O9" s="27"/>
      <c r="P9" s="27"/>
    </row>
    <row r="10" spans="1:16" ht="38.25">
      <c r="A10" s="391"/>
      <c r="B10" s="393"/>
      <c r="C10" s="393"/>
      <c r="D10" s="393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931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45134</v>
      </c>
      <c r="E11" s="35">
        <v>19598.849999999999</v>
      </c>
      <c r="F11" s="35">
        <v>19567.216666666664</v>
      </c>
      <c r="G11" s="36">
        <v>19506.633333333328</v>
      </c>
      <c r="H11" s="36">
        <v>19414.416666666664</v>
      </c>
      <c r="I11" s="36">
        <v>19353.833333333328</v>
      </c>
      <c r="J11" s="36">
        <v>19659.433333333327</v>
      </c>
      <c r="K11" s="36">
        <v>19720.016666666663</v>
      </c>
      <c r="L11" s="36">
        <v>19812.233333333326</v>
      </c>
      <c r="M11" s="37">
        <v>19627.8</v>
      </c>
      <c r="N11" s="37">
        <v>19475</v>
      </c>
      <c r="O11" s="307">
        <v>12399300</v>
      </c>
      <c r="P11" s="309">
        <v>2.3509018118783278E-2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45134</v>
      </c>
      <c r="E12" s="38">
        <v>44902.65</v>
      </c>
      <c r="F12" s="38">
        <v>44847.383333333339</v>
      </c>
      <c r="G12" s="39">
        <v>44729.81666666668</v>
      </c>
      <c r="H12" s="39">
        <v>44556.983333333344</v>
      </c>
      <c r="I12" s="39">
        <v>44439.416666666686</v>
      </c>
      <c r="J12" s="39">
        <v>45020.216666666674</v>
      </c>
      <c r="K12" s="39">
        <v>45137.78333333334</v>
      </c>
      <c r="L12" s="39">
        <v>45310.616666666669</v>
      </c>
      <c r="M12" s="31">
        <v>44964.95</v>
      </c>
      <c r="N12" s="31">
        <v>44674.55</v>
      </c>
      <c r="O12" s="308">
        <v>2501415</v>
      </c>
      <c r="P12" s="309">
        <v>-4.2192444875852206E-2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45132</v>
      </c>
      <c r="E13" s="38">
        <v>20102</v>
      </c>
      <c r="F13" s="38">
        <v>20086.433333333334</v>
      </c>
      <c r="G13" s="39">
        <v>20010.816666666669</v>
      </c>
      <c r="H13" s="39">
        <v>19919.633333333335</v>
      </c>
      <c r="I13" s="39">
        <v>19844.01666666667</v>
      </c>
      <c r="J13" s="39">
        <v>20177.616666666669</v>
      </c>
      <c r="K13" s="39">
        <v>20253.233333333337</v>
      </c>
      <c r="L13" s="39">
        <v>20344.416666666668</v>
      </c>
      <c r="M13" s="31">
        <v>20162.05</v>
      </c>
      <c r="N13" s="31">
        <v>19995.25</v>
      </c>
      <c r="O13" s="308">
        <v>80080</v>
      </c>
      <c r="P13" s="310">
        <v>-3.5645472061657031E-2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45133</v>
      </c>
      <c r="E14" s="38">
        <v>8352.85</v>
      </c>
      <c r="F14" s="38">
        <v>8322.6333333333332</v>
      </c>
      <c r="G14" s="39">
        <v>8280.2666666666664</v>
      </c>
      <c r="H14" s="39">
        <v>8207.6833333333325</v>
      </c>
      <c r="I14" s="39">
        <v>8165.3166666666657</v>
      </c>
      <c r="J14" s="39">
        <v>8395.2166666666672</v>
      </c>
      <c r="K14" s="39">
        <v>8437.5833333333321</v>
      </c>
      <c r="L14" s="39">
        <v>8510.1666666666679</v>
      </c>
      <c r="M14" s="31">
        <v>8365</v>
      </c>
      <c r="N14" s="31">
        <v>8250.0499999999993</v>
      </c>
      <c r="O14" s="308">
        <v>19725</v>
      </c>
      <c r="P14" s="310">
        <v>-0.20543806646525681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45134</v>
      </c>
      <c r="E15" s="38">
        <v>455.25</v>
      </c>
      <c r="F15" s="38">
        <v>452.59999999999997</v>
      </c>
      <c r="G15" s="39">
        <v>449.19999999999993</v>
      </c>
      <c r="H15" s="39">
        <v>443.15</v>
      </c>
      <c r="I15" s="39">
        <v>439.74999999999994</v>
      </c>
      <c r="J15" s="39">
        <v>458.64999999999992</v>
      </c>
      <c r="K15" s="39">
        <v>462.0499999999999</v>
      </c>
      <c r="L15" s="39">
        <v>468.09999999999991</v>
      </c>
      <c r="M15" s="31">
        <v>456</v>
      </c>
      <c r="N15" s="31">
        <v>446.55</v>
      </c>
      <c r="O15" s="308">
        <v>13454000</v>
      </c>
      <c r="P15" s="309">
        <v>-1.4719882826803369E-2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45134</v>
      </c>
      <c r="E16" s="38">
        <v>4401.75</v>
      </c>
      <c r="F16" s="38">
        <v>4417.95</v>
      </c>
      <c r="G16" s="39">
        <v>4345.3499999999995</v>
      </c>
      <c r="H16" s="39">
        <v>4288.95</v>
      </c>
      <c r="I16" s="39">
        <v>4216.3499999999995</v>
      </c>
      <c r="J16" s="39">
        <v>4474.3499999999995</v>
      </c>
      <c r="K16" s="39">
        <v>4546.95</v>
      </c>
      <c r="L16" s="39">
        <v>4603.3499999999995</v>
      </c>
      <c r="M16" s="31">
        <v>4490.55</v>
      </c>
      <c r="N16" s="31">
        <v>4361.55</v>
      </c>
      <c r="O16" s="308">
        <v>1373750</v>
      </c>
      <c r="P16" s="309">
        <v>1.2156934978817462E-2</v>
      </c>
    </row>
    <row r="17" spans="1:17" ht="12.75" customHeight="1">
      <c r="A17" s="31">
        <v>7</v>
      </c>
      <c r="B17" s="32" t="s">
        <v>43</v>
      </c>
      <c r="C17" s="33" t="s">
        <v>44</v>
      </c>
      <c r="D17" s="34">
        <v>45134</v>
      </c>
      <c r="E17" s="38">
        <v>23025.3</v>
      </c>
      <c r="F17" s="38">
        <v>23057.683333333331</v>
      </c>
      <c r="G17" s="39">
        <v>22880.21666666666</v>
      </c>
      <c r="H17" s="39">
        <v>22735.133333333328</v>
      </c>
      <c r="I17" s="39">
        <v>22557.666666666657</v>
      </c>
      <c r="J17" s="39">
        <v>23202.766666666663</v>
      </c>
      <c r="K17" s="39">
        <v>23380.23333333333</v>
      </c>
      <c r="L17" s="39">
        <v>23525.316666666666</v>
      </c>
      <c r="M17" s="31">
        <v>23235.15</v>
      </c>
      <c r="N17" s="31">
        <v>22912.6</v>
      </c>
      <c r="O17" s="308">
        <v>57440</v>
      </c>
      <c r="P17" s="309">
        <v>4.8985304408677398E-3</v>
      </c>
    </row>
    <row r="18" spans="1:17" ht="12.75" customHeight="1">
      <c r="A18" s="31">
        <v>8</v>
      </c>
      <c r="B18" s="32" t="s">
        <v>45</v>
      </c>
      <c r="C18" s="33" t="s">
        <v>46</v>
      </c>
      <c r="D18" s="34">
        <v>45134</v>
      </c>
      <c r="E18" s="38">
        <v>189.4</v>
      </c>
      <c r="F18" s="38">
        <v>189.70000000000002</v>
      </c>
      <c r="G18" s="39">
        <v>187.10000000000002</v>
      </c>
      <c r="H18" s="39">
        <v>184.8</v>
      </c>
      <c r="I18" s="39">
        <v>182.20000000000002</v>
      </c>
      <c r="J18" s="39">
        <v>192.00000000000003</v>
      </c>
      <c r="K18" s="39">
        <v>194.6</v>
      </c>
      <c r="L18" s="39">
        <v>196.90000000000003</v>
      </c>
      <c r="M18" s="31">
        <v>192.3</v>
      </c>
      <c r="N18" s="31">
        <v>187.4</v>
      </c>
      <c r="O18" s="308">
        <v>26627400</v>
      </c>
      <c r="P18" s="309">
        <v>6.7374438546345446E-3</v>
      </c>
      <c r="Q18">
        <v>100</v>
      </c>
    </row>
    <row r="19" spans="1:17" ht="12.75" customHeight="1">
      <c r="A19" s="31">
        <v>9</v>
      </c>
      <c r="B19" s="32" t="s">
        <v>47</v>
      </c>
      <c r="C19" s="33" t="s">
        <v>48</v>
      </c>
      <c r="D19" s="34">
        <v>45134</v>
      </c>
      <c r="E19" s="38">
        <v>215.2</v>
      </c>
      <c r="F19" s="38">
        <v>215.93333333333331</v>
      </c>
      <c r="G19" s="39">
        <v>213.71666666666661</v>
      </c>
      <c r="H19" s="39">
        <v>212.23333333333329</v>
      </c>
      <c r="I19" s="39">
        <v>210.01666666666659</v>
      </c>
      <c r="J19" s="39">
        <v>217.41666666666663</v>
      </c>
      <c r="K19" s="39">
        <v>219.63333333333333</v>
      </c>
      <c r="L19" s="39">
        <v>221.11666666666665</v>
      </c>
      <c r="M19" s="31">
        <v>218.15</v>
      </c>
      <c r="N19" s="31">
        <v>214.45</v>
      </c>
      <c r="O19" s="308">
        <v>31426200</v>
      </c>
      <c r="P19" s="309">
        <v>2.4061679234093029E-2</v>
      </c>
    </row>
    <row r="20" spans="1:17" ht="12.75" customHeight="1">
      <c r="A20" s="31">
        <v>10</v>
      </c>
      <c r="B20" s="32" t="s">
        <v>49</v>
      </c>
      <c r="C20" s="33" t="s">
        <v>50</v>
      </c>
      <c r="D20" s="34">
        <v>45134</v>
      </c>
      <c r="E20" s="38">
        <v>1783.35</v>
      </c>
      <c r="F20" s="38">
        <v>1779.45</v>
      </c>
      <c r="G20" s="39">
        <v>1773.9</v>
      </c>
      <c r="H20" s="39">
        <v>1764.45</v>
      </c>
      <c r="I20" s="39">
        <v>1758.9</v>
      </c>
      <c r="J20" s="39">
        <v>1788.9</v>
      </c>
      <c r="K20" s="39">
        <v>1794.4499999999998</v>
      </c>
      <c r="L20" s="39">
        <v>1803.9</v>
      </c>
      <c r="M20" s="31">
        <v>1785</v>
      </c>
      <c r="N20" s="31">
        <v>1770</v>
      </c>
      <c r="O20" s="308">
        <v>4443300</v>
      </c>
      <c r="P20" s="309">
        <v>1.7585390598579642E-3</v>
      </c>
    </row>
    <row r="21" spans="1:17" ht="12.75" customHeight="1">
      <c r="A21" s="31">
        <v>11</v>
      </c>
      <c r="B21" s="32" t="s">
        <v>45</v>
      </c>
      <c r="C21" s="33" t="s">
        <v>51</v>
      </c>
      <c r="D21" s="34">
        <v>45134</v>
      </c>
      <c r="E21" s="38">
        <v>2383.1</v>
      </c>
      <c r="F21" s="38">
        <v>2372.7333333333331</v>
      </c>
      <c r="G21" s="39">
        <v>2353.6666666666661</v>
      </c>
      <c r="H21" s="39">
        <v>2324.2333333333331</v>
      </c>
      <c r="I21" s="39">
        <v>2305.1666666666661</v>
      </c>
      <c r="J21" s="39">
        <v>2402.1666666666661</v>
      </c>
      <c r="K21" s="39">
        <v>2421.2333333333327</v>
      </c>
      <c r="L21" s="39">
        <v>2450.6666666666661</v>
      </c>
      <c r="M21" s="31">
        <v>2391.8000000000002</v>
      </c>
      <c r="N21" s="31">
        <v>2343.3000000000002</v>
      </c>
      <c r="O21" s="308">
        <v>11002500</v>
      </c>
      <c r="P21" s="309">
        <v>-7.5230698454793925E-3</v>
      </c>
    </row>
    <row r="22" spans="1:17" ht="12.75" customHeight="1">
      <c r="A22" s="31">
        <v>12</v>
      </c>
      <c r="B22" s="32" t="s">
        <v>45</v>
      </c>
      <c r="C22" s="33" t="s">
        <v>52</v>
      </c>
      <c r="D22" s="34">
        <v>45134</v>
      </c>
      <c r="E22" s="38">
        <v>728.7</v>
      </c>
      <c r="F22" s="38">
        <v>724.4</v>
      </c>
      <c r="G22" s="39">
        <v>718.8</v>
      </c>
      <c r="H22" s="39">
        <v>708.9</v>
      </c>
      <c r="I22" s="39">
        <v>703.3</v>
      </c>
      <c r="J22" s="39">
        <v>734.3</v>
      </c>
      <c r="K22" s="39">
        <v>739.90000000000009</v>
      </c>
      <c r="L22" s="39">
        <v>749.8</v>
      </c>
      <c r="M22" s="31">
        <v>730</v>
      </c>
      <c r="N22" s="31">
        <v>714.5</v>
      </c>
      <c r="O22" s="308">
        <v>32846400</v>
      </c>
      <c r="P22" s="309">
        <v>1.8530922080821612E-2</v>
      </c>
    </row>
    <row r="23" spans="1:17" ht="12.75" customHeight="1">
      <c r="A23" s="31">
        <v>13</v>
      </c>
      <c r="B23" s="32" t="s">
        <v>43</v>
      </c>
      <c r="C23" s="33" t="s">
        <v>53</v>
      </c>
      <c r="D23" s="34">
        <v>45134</v>
      </c>
      <c r="E23" s="38">
        <v>3526.2</v>
      </c>
      <c r="F23" s="38">
        <v>3521.9666666666667</v>
      </c>
      <c r="G23" s="39">
        <v>3509.2333333333336</v>
      </c>
      <c r="H23" s="39">
        <v>3492.2666666666669</v>
      </c>
      <c r="I23" s="39">
        <v>3479.5333333333338</v>
      </c>
      <c r="J23" s="39">
        <v>3538.9333333333334</v>
      </c>
      <c r="K23" s="39">
        <v>3551.6666666666661</v>
      </c>
      <c r="L23" s="39">
        <v>3568.6333333333332</v>
      </c>
      <c r="M23" s="31">
        <v>3534.7</v>
      </c>
      <c r="N23" s="31">
        <v>3505</v>
      </c>
      <c r="O23" s="308">
        <v>780200</v>
      </c>
      <c r="P23" s="309">
        <v>-1.3902932254802831E-2</v>
      </c>
    </row>
    <row r="24" spans="1:17" ht="12.75" customHeight="1">
      <c r="A24" s="31">
        <v>14</v>
      </c>
      <c r="B24" s="32" t="s">
        <v>49</v>
      </c>
      <c r="C24" s="33" t="s">
        <v>54</v>
      </c>
      <c r="D24" s="34">
        <v>45134</v>
      </c>
      <c r="E24" s="38">
        <v>418.4</v>
      </c>
      <c r="F24" s="38">
        <v>418.06666666666666</v>
      </c>
      <c r="G24" s="39">
        <v>415.33333333333331</v>
      </c>
      <c r="H24" s="39">
        <v>412.26666666666665</v>
      </c>
      <c r="I24" s="39">
        <v>409.5333333333333</v>
      </c>
      <c r="J24" s="39">
        <v>421.13333333333333</v>
      </c>
      <c r="K24" s="39">
        <v>423.86666666666667</v>
      </c>
      <c r="L24" s="39">
        <v>426.93333333333334</v>
      </c>
      <c r="M24" s="31">
        <v>420.8</v>
      </c>
      <c r="N24" s="31">
        <v>415</v>
      </c>
      <c r="O24" s="308">
        <v>57493800</v>
      </c>
      <c r="P24" s="309">
        <v>1.0663207188963422E-2</v>
      </c>
    </row>
    <row r="25" spans="1:17" ht="12.75" customHeight="1">
      <c r="A25" s="31">
        <v>15</v>
      </c>
      <c r="B25" s="40" t="s">
        <v>45</v>
      </c>
      <c r="C25" s="33" t="s">
        <v>55</v>
      </c>
      <c r="D25" s="34">
        <v>45134</v>
      </c>
      <c r="E25" s="38">
        <v>5188.95</v>
      </c>
      <c r="F25" s="38">
        <v>5167.3</v>
      </c>
      <c r="G25" s="39">
        <v>5130.6500000000005</v>
      </c>
      <c r="H25" s="39">
        <v>5072.3500000000004</v>
      </c>
      <c r="I25" s="39">
        <v>5035.7000000000007</v>
      </c>
      <c r="J25" s="39">
        <v>5225.6000000000004</v>
      </c>
      <c r="K25" s="39">
        <v>5262.25</v>
      </c>
      <c r="L25" s="39">
        <v>5320.55</v>
      </c>
      <c r="M25" s="31">
        <v>5203.95</v>
      </c>
      <c r="N25" s="31">
        <v>5109</v>
      </c>
      <c r="O25" s="308">
        <v>1896000</v>
      </c>
      <c r="P25" s="309">
        <v>8.5776979852383809E-3</v>
      </c>
    </row>
    <row r="26" spans="1:17" ht="12.75" customHeight="1">
      <c r="A26" s="31">
        <v>16</v>
      </c>
      <c r="B26" s="32" t="s">
        <v>56</v>
      </c>
      <c r="C26" s="33" t="s">
        <v>57</v>
      </c>
      <c r="D26" s="34">
        <v>45134</v>
      </c>
      <c r="E26" s="38">
        <v>417.25</v>
      </c>
      <c r="F26" s="38">
        <v>418.73333333333335</v>
      </c>
      <c r="G26" s="39">
        <v>412.9666666666667</v>
      </c>
      <c r="H26" s="39">
        <v>408.68333333333334</v>
      </c>
      <c r="I26" s="39">
        <v>402.91666666666669</v>
      </c>
      <c r="J26" s="39">
        <v>423.01666666666671</v>
      </c>
      <c r="K26" s="39">
        <v>428.78333333333336</v>
      </c>
      <c r="L26" s="39">
        <v>433.06666666666672</v>
      </c>
      <c r="M26" s="31">
        <v>424.5</v>
      </c>
      <c r="N26" s="31">
        <v>414.45</v>
      </c>
      <c r="O26" s="308">
        <v>11604200</v>
      </c>
      <c r="P26" s="309">
        <v>-1.5575425439861552E-2</v>
      </c>
    </row>
    <row r="27" spans="1:17" ht="12.75" customHeight="1">
      <c r="A27" s="31">
        <v>17</v>
      </c>
      <c r="B27" s="32" t="s">
        <v>56</v>
      </c>
      <c r="C27" s="33" t="s">
        <v>58</v>
      </c>
      <c r="D27" s="34">
        <v>45134</v>
      </c>
      <c r="E27" s="38">
        <v>172.3</v>
      </c>
      <c r="F27" s="38">
        <v>171.1</v>
      </c>
      <c r="G27" s="39">
        <v>169.7</v>
      </c>
      <c r="H27" s="39">
        <v>167.1</v>
      </c>
      <c r="I27" s="39">
        <v>165.7</v>
      </c>
      <c r="J27" s="39">
        <v>173.7</v>
      </c>
      <c r="K27" s="39">
        <v>175.10000000000002</v>
      </c>
      <c r="L27" s="39">
        <v>177.7</v>
      </c>
      <c r="M27" s="31">
        <v>172.5</v>
      </c>
      <c r="N27" s="31">
        <v>168.5</v>
      </c>
      <c r="O27" s="308">
        <v>77880000</v>
      </c>
      <c r="P27" s="309">
        <v>8.6776324310322492E-3</v>
      </c>
    </row>
    <row r="28" spans="1:17" ht="12.75" customHeight="1">
      <c r="A28" s="31">
        <v>18</v>
      </c>
      <c r="B28" s="32" t="s">
        <v>59</v>
      </c>
      <c r="C28" s="33" t="s">
        <v>60</v>
      </c>
      <c r="D28" s="34">
        <v>45134</v>
      </c>
      <c r="E28" s="38">
        <v>3431.4</v>
      </c>
      <c r="F28" s="38">
        <v>3419.3333333333335</v>
      </c>
      <c r="G28" s="39">
        <v>3402.0666666666671</v>
      </c>
      <c r="H28" s="39">
        <v>3372.7333333333336</v>
      </c>
      <c r="I28" s="39">
        <v>3355.4666666666672</v>
      </c>
      <c r="J28" s="39">
        <v>3448.666666666667</v>
      </c>
      <c r="K28" s="39">
        <v>3465.9333333333334</v>
      </c>
      <c r="L28" s="39">
        <v>3495.2666666666669</v>
      </c>
      <c r="M28" s="31">
        <v>3436.6</v>
      </c>
      <c r="N28" s="31">
        <v>3390</v>
      </c>
      <c r="O28" s="308">
        <v>4631600</v>
      </c>
      <c r="P28" s="309">
        <v>2.441829602760329E-2</v>
      </c>
    </row>
    <row r="29" spans="1:17" ht="12.75" customHeight="1">
      <c r="A29" s="31">
        <v>19</v>
      </c>
      <c r="B29" s="32" t="s">
        <v>45</v>
      </c>
      <c r="C29" s="33" t="s">
        <v>61</v>
      </c>
      <c r="D29" s="34">
        <v>45134</v>
      </c>
      <c r="E29" s="38">
        <v>1856.35</v>
      </c>
      <c r="F29" s="38">
        <v>1853.3</v>
      </c>
      <c r="G29" s="39">
        <v>1843.6499999999999</v>
      </c>
      <c r="H29" s="39">
        <v>1830.9499999999998</v>
      </c>
      <c r="I29" s="39">
        <v>1821.2999999999997</v>
      </c>
      <c r="J29" s="39">
        <v>1866</v>
      </c>
      <c r="K29" s="39">
        <v>1875.65</v>
      </c>
      <c r="L29" s="39">
        <v>1888.3500000000001</v>
      </c>
      <c r="M29" s="31">
        <v>1862.95</v>
      </c>
      <c r="N29" s="31">
        <v>1840.6</v>
      </c>
      <c r="O29" s="308">
        <v>2141445</v>
      </c>
      <c r="P29" s="309">
        <v>-2.6526526526526525E-2</v>
      </c>
    </row>
    <row r="30" spans="1:17" ht="12.75" customHeight="1">
      <c r="A30" s="31">
        <v>20</v>
      </c>
      <c r="B30" s="32" t="s">
        <v>45</v>
      </c>
      <c r="C30" s="33" t="s">
        <v>62</v>
      </c>
      <c r="D30" s="34">
        <v>45134</v>
      </c>
      <c r="E30" s="38">
        <v>6501.4</v>
      </c>
      <c r="F30" s="38">
        <v>6476.8499999999995</v>
      </c>
      <c r="G30" s="39">
        <v>6436.2499999999991</v>
      </c>
      <c r="H30" s="39">
        <v>6371.0999999999995</v>
      </c>
      <c r="I30" s="39">
        <v>6330.4999999999991</v>
      </c>
      <c r="J30" s="39">
        <v>6541.9999999999991</v>
      </c>
      <c r="K30" s="39">
        <v>6582.5999999999995</v>
      </c>
      <c r="L30" s="39">
        <v>6647.7499999999991</v>
      </c>
      <c r="M30" s="31">
        <v>6517.45</v>
      </c>
      <c r="N30" s="31">
        <v>6411.7</v>
      </c>
      <c r="O30" s="308">
        <v>594150</v>
      </c>
      <c r="P30" s="309">
        <v>2.94996751137102E-2</v>
      </c>
    </row>
    <row r="31" spans="1:17" ht="12.75" customHeight="1">
      <c r="A31" s="31">
        <v>21</v>
      </c>
      <c r="B31" s="32" t="s">
        <v>63</v>
      </c>
      <c r="C31" s="33" t="s">
        <v>64</v>
      </c>
      <c r="D31" s="34">
        <v>45134</v>
      </c>
      <c r="E31" s="38">
        <v>782</v>
      </c>
      <c r="F31" s="38">
        <v>775.30000000000007</v>
      </c>
      <c r="G31" s="39">
        <v>767.05000000000018</v>
      </c>
      <c r="H31" s="39">
        <v>752.10000000000014</v>
      </c>
      <c r="I31" s="39">
        <v>743.85000000000025</v>
      </c>
      <c r="J31" s="39">
        <v>790.25000000000011</v>
      </c>
      <c r="K31" s="39">
        <v>798.49999999999989</v>
      </c>
      <c r="L31" s="39">
        <v>813.45</v>
      </c>
      <c r="M31" s="31">
        <v>783.55</v>
      </c>
      <c r="N31" s="31">
        <v>760.35</v>
      </c>
      <c r="O31" s="308">
        <v>11568000</v>
      </c>
      <c r="P31" s="309">
        <v>-1.3978861234231163E-2</v>
      </c>
    </row>
    <row r="32" spans="1:17" ht="12.75" customHeight="1">
      <c r="A32" s="31">
        <v>22</v>
      </c>
      <c r="B32" s="32" t="s">
        <v>43</v>
      </c>
      <c r="C32" s="33" t="s">
        <v>65</v>
      </c>
      <c r="D32" s="34">
        <v>45134</v>
      </c>
      <c r="E32" s="38">
        <v>741.9</v>
      </c>
      <c r="F32" s="38">
        <v>737.93333333333339</v>
      </c>
      <c r="G32" s="39">
        <v>729.96666666666681</v>
      </c>
      <c r="H32" s="39">
        <v>718.03333333333342</v>
      </c>
      <c r="I32" s="39">
        <v>710.06666666666683</v>
      </c>
      <c r="J32" s="39">
        <v>749.86666666666679</v>
      </c>
      <c r="K32" s="39">
        <v>757.83333333333348</v>
      </c>
      <c r="L32" s="39">
        <v>769.76666666666677</v>
      </c>
      <c r="M32" s="31">
        <v>745.9</v>
      </c>
      <c r="N32" s="31">
        <v>726</v>
      </c>
      <c r="O32" s="308">
        <v>13605900</v>
      </c>
      <c r="P32" s="309">
        <v>-1.3872279359005023E-2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45134</v>
      </c>
      <c r="E33" s="38">
        <v>959.05</v>
      </c>
      <c r="F33" s="38">
        <v>960.0333333333333</v>
      </c>
      <c r="G33" s="39">
        <v>950.06666666666661</v>
      </c>
      <c r="H33" s="39">
        <v>941.08333333333326</v>
      </c>
      <c r="I33" s="39">
        <v>931.11666666666656</v>
      </c>
      <c r="J33" s="39">
        <v>969.01666666666665</v>
      </c>
      <c r="K33" s="39">
        <v>978.98333333333335</v>
      </c>
      <c r="L33" s="39">
        <v>987.9666666666667</v>
      </c>
      <c r="M33" s="31">
        <v>970</v>
      </c>
      <c r="N33" s="31">
        <v>951.05</v>
      </c>
      <c r="O33" s="308">
        <v>55555000</v>
      </c>
      <c r="P33" s="309">
        <v>1.4533737423810544E-3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45134</v>
      </c>
      <c r="E34" s="38">
        <v>4877.8500000000004</v>
      </c>
      <c r="F34" s="38">
        <v>4881.8499999999995</v>
      </c>
      <c r="G34" s="39">
        <v>4857.2999999999993</v>
      </c>
      <c r="H34" s="39">
        <v>4836.75</v>
      </c>
      <c r="I34" s="39">
        <v>4812.2</v>
      </c>
      <c r="J34" s="39">
        <v>4902.3999999999987</v>
      </c>
      <c r="K34" s="39">
        <v>4926.95</v>
      </c>
      <c r="L34" s="39">
        <v>4947.4999999999982</v>
      </c>
      <c r="M34" s="31">
        <v>4906.3999999999996</v>
      </c>
      <c r="N34" s="31">
        <v>4861.3</v>
      </c>
      <c r="O34" s="308">
        <v>2566000</v>
      </c>
      <c r="P34" s="309">
        <v>-9.8398610843141044E-3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45134</v>
      </c>
      <c r="E35" s="38">
        <v>1617.25</v>
      </c>
      <c r="F35" s="38">
        <v>1621.1499999999999</v>
      </c>
      <c r="G35" s="39">
        <v>1602.3999999999996</v>
      </c>
      <c r="H35" s="39">
        <v>1587.5499999999997</v>
      </c>
      <c r="I35" s="39">
        <v>1568.7999999999995</v>
      </c>
      <c r="J35" s="39">
        <v>1635.9999999999998</v>
      </c>
      <c r="K35" s="39">
        <v>1654.7500000000002</v>
      </c>
      <c r="L35" s="39">
        <v>1669.6</v>
      </c>
      <c r="M35" s="31">
        <v>1639.9</v>
      </c>
      <c r="N35" s="31">
        <v>1606.3</v>
      </c>
      <c r="O35" s="308">
        <v>8047000</v>
      </c>
      <c r="P35" s="309">
        <v>1.112018596469184E-2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45134</v>
      </c>
      <c r="E36" s="38">
        <v>7507.2</v>
      </c>
      <c r="F36" s="38">
        <v>7489.7166666666672</v>
      </c>
      <c r="G36" s="39">
        <v>7438.4833333333345</v>
      </c>
      <c r="H36" s="39">
        <v>7369.7666666666673</v>
      </c>
      <c r="I36" s="39">
        <v>7318.5333333333347</v>
      </c>
      <c r="J36" s="39">
        <v>7558.4333333333343</v>
      </c>
      <c r="K36" s="39">
        <v>7609.6666666666679</v>
      </c>
      <c r="L36" s="39">
        <v>7678.3833333333341</v>
      </c>
      <c r="M36" s="31">
        <v>7540.95</v>
      </c>
      <c r="N36" s="31">
        <v>7421</v>
      </c>
      <c r="O36" s="308">
        <v>4614000</v>
      </c>
      <c r="P36" s="309">
        <v>7.6160838588158215E-3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45134</v>
      </c>
      <c r="E37" s="38">
        <v>2440.0500000000002</v>
      </c>
      <c r="F37" s="38">
        <v>2425.7333333333336</v>
      </c>
      <c r="G37" s="39">
        <v>2407.0666666666671</v>
      </c>
      <c r="H37" s="39">
        <v>2374.0833333333335</v>
      </c>
      <c r="I37" s="39">
        <v>2355.416666666667</v>
      </c>
      <c r="J37" s="39">
        <v>2458.7166666666672</v>
      </c>
      <c r="K37" s="39">
        <v>2477.3833333333332</v>
      </c>
      <c r="L37" s="39">
        <v>2510.3666666666672</v>
      </c>
      <c r="M37" s="31">
        <v>2444.4</v>
      </c>
      <c r="N37" s="31">
        <v>2392.75</v>
      </c>
      <c r="O37" s="308">
        <v>1626900</v>
      </c>
      <c r="P37" s="309">
        <v>-9.8594120869088912E-3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45134</v>
      </c>
      <c r="E38" s="38">
        <v>381.85</v>
      </c>
      <c r="F38" s="38">
        <v>379.89999999999992</v>
      </c>
      <c r="G38" s="39">
        <v>376.84999999999985</v>
      </c>
      <c r="H38" s="39">
        <v>371.84999999999991</v>
      </c>
      <c r="I38" s="39">
        <v>368.79999999999984</v>
      </c>
      <c r="J38" s="39">
        <v>384.89999999999986</v>
      </c>
      <c r="K38" s="39">
        <v>387.94999999999993</v>
      </c>
      <c r="L38" s="39">
        <v>392.94999999999987</v>
      </c>
      <c r="M38" s="31">
        <v>382.95</v>
      </c>
      <c r="N38" s="31">
        <v>374.9</v>
      </c>
      <c r="O38" s="308">
        <v>11222400</v>
      </c>
      <c r="P38" s="309">
        <v>-1.7647058823529412E-2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45134</v>
      </c>
      <c r="E39" s="38">
        <v>222.55</v>
      </c>
      <c r="F39" s="38">
        <v>220.4666666666667</v>
      </c>
      <c r="G39" s="39">
        <v>217.03333333333339</v>
      </c>
      <c r="H39" s="39">
        <v>211.51666666666668</v>
      </c>
      <c r="I39" s="39">
        <v>208.08333333333337</v>
      </c>
      <c r="J39" s="39">
        <v>225.98333333333341</v>
      </c>
      <c r="K39" s="39">
        <v>229.41666666666669</v>
      </c>
      <c r="L39" s="39">
        <v>234.93333333333342</v>
      </c>
      <c r="M39" s="31">
        <v>223.9</v>
      </c>
      <c r="N39" s="31">
        <v>214.95</v>
      </c>
      <c r="O39" s="308">
        <v>56900000</v>
      </c>
      <c r="P39" s="309">
        <v>-1.3950264275192791E-2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45134</v>
      </c>
      <c r="E40" s="38">
        <v>199</v>
      </c>
      <c r="F40" s="38">
        <v>198.35</v>
      </c>
      <c r="G40" s="39">
        <v>195.95</v>
      </c>
      <c r="H40" s="39">
        <v>192.9</v>
      </c>
      <c r="I40" s="39">
        <v>190.5</v>
      </c>
      <c r="J40" s="39">
        <v>201.39999999999998</v>
      </c>
      <c r="K40" s="39">
        <v>203.8</v>
      </c>
      <c r="L40" s="39">
        <v>206.84999999999997</v>
      </c>
      <c r="M40" s="31">
        <v>200.75</v>
      </c>
      <c r="N40" s="31">
        <v>195.3</v>
      </c>
      <c r="O40" s="308">
        <v>102813750</v>
      </c>
      <c r="P40" s="309">
        <v>4.8440016703454034E-2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45134</v>
      </c>
      <c r="E41" s="38">
        <v>1670.2</v>
      </c>
      <c r="F41" s="38">
        <v>1661.05</v>
      </c>
      <c r="G41" s="39">
        <v>1649.1</v>
      </c>
      <c r="H41" s="39">
        <v>1628</v>
      </c>
      <c r="I41" s="39">
        <v>1616.05</v>
      </c>
      <c r="J41" s="39">
        <v>1682.1499999999999</v>
      </c>
      <c r="K41" s="39">
        <v>1694.1000000000001</v>
      </c>
      <c r="L41" s="39">
        <v>1715.1999999999998</v>
      </c>
      <c r="M41" s="31">
        <v>1673</v>
      </c>
      <c r="N41" s="31">
        <v>1639.95</v>
      </c>
      <c r="O41" s="308">
        <v>1754250</v>
      </c>
      <c r="P41" s="309">
        <v>-1.0676916506512919E-3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45134</v>
      </c>
      <c r="E42" s="38">
        <v>127.35</v>
      </c>
      <c r="F42" s="38">
        <v>126.36666666666667</v>
      </c>
      <c r="G42" s="39">
        <v>125.13333333333335</v>
      </c>
      <c r="H42" s="39">
        <v>122.91666666666669</v>
      </c>
      <c r="I42" s="39">
        <v>121.68333333333337</v>
      </c>
      <c r="J42" s="39">
        <v>128.58333333333334</v>
      </c>
      <c r="K42" s="39">
        <v>129.81666666666666</v>
      </c>
      <c r="L42" s="39">
        <v>132.03333333333333</v>
      </c>
      <c r="M42" s="31">
        <v>127.6</v>
      </c>
      <c r="N42" s="31">
        <v>124.15</v>
      </c>
      <c r="O42" s="308">
        <v>83624700</v>
      </c>
      <c r="P42" s="309">
        <v>-3.7020019691499838E-2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45134</v>
      </c>
      <c r="E43" s="38">
        <v>669.55</v>
      </c>
      <c r="F43" s="38">
        <v>665.15</v>
      </c>
      <c r="G43" s="39">
        <v>659.84999999999991</v>
      </c>
      <c r="H43" s="39">
        <v>650.15</v>
      </c>
      <c r="I43" s="39">
        <v>644.84999999999991</v>
      </c>
      <c r="J43" s="39">
        <v>674.84999999999991</v>
      </c>
      <c r="K43" s="39">
        <v>680.14999999999986</v>
      </c>
      <c r="L43" s="39">
        <v>689.84999999999991</v>
      </c>
      <c r="M43" s="31">
        <v>670.45</v>
      </c>
      <c r="N43" s="31">
        <v>655.45</v>
      </c>
      <c r="O43" s="308">
        <v>7418400</v>
      </c>
      <c r="P43" s="309">
        <v>1.1246063877642825E-2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45134</v>
      </c>
      <c r="E44" s="38">
        <v>869.8</v>
      </c>
      <c r="F44" s="38">
        <v>865.80000000000007</v>
      </c>
      <c r="G44" s="39">
        <v>859.75000000000011</v>
      </c>
      <c r="H44" s="39">
        <v>849.7</v>
      </c>
      <c r="I44" s="39">
        <v>843.65000000000009</v>
      </c>
      <c r="J44" s="39">
        <v>875.85000000000014</v>
      </c>
      <c r="K44" s="39">
        <v>881.90000000000009</v>
      </c>
      <c r="L44" s="39">
        <v>891.95000000000016</v>
      </c>
      <c r="M44" s="31">
        <v>871.85</v>
      </c>
      <c r="N44" s="31">
        <v>855.75</v>
      </c>
      <c r="O44" s="308">
        <v>7963000</v>
      </c>
      <c r="P44" s="309">
        <v>-2.2553564716200976E-3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45134</v>
      </c>
      <c r="E45" s="38">
        <v>889.65</v>
      </c>
      <c r="F45" s="38">
        <v>888.18333333333339</v>
      </c>
      <c r="G45" s="39">
        <v>884.41666666666674</v>
      </c>
      <c r="H45" s="39">
        <v>879.18333333333339</v>
      </c>
      <c r="I45" s="39">
        <v>875.41666666666674</v>
      </c>
      <c r="J45" s="39">
        <v>893.41666666666674</v>
      </c>
      <c r="K45" s="39">
        <v>897.18333333333339</v>
      </c>
      <c r="L45" s="39">
        <v>902.41666666666674</v>
      </c>
      <c r="M45" s="31">
        <v>891.95</v>
      </c>
      <c r="N45" s="31">
        <v>882.95</v>
      </c>
      <c r="O45" s="308">
        <v>39515250</v>
      </c>
      <c r="P45" s="309">
        <v>-1.1032121543545971E-2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45134</v>
      </c>
      <c r="E46" s="38">
        <v>92.35</v>
      </c>
      <c r="F46" s="38">
        <v>92.2</v>
      </c>
      <c r="G46" s="39">
        <v>91.25</v>
      </c>
      <c r="H46" s="39">
        <v>90.149999999999991</v>
      </c>
      <c r="I46" s="39">
        <v>89.199999999999989</v>
      </c>
      <c r="J46" s="39">
        <v>93.300000000000011</v>
      </c>
      <c r="K46" s="39">
        <v>94.250000000000028</v>
      </c>
      <c r="L46" s="39">
        <v>95.350000000000023</v>
      </c>
      <c r="M46" s="31">
        <v>93.15</v>
      </c>
      <c r="N46" s="31">
        <v>91.1</v>
      </c>
      <c r="O46" s="308">
        <v>107331000</v>
      </c>
      <c r="P46" s="309">
        <v>0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45134</v>
      </c>
      <c r="E47" s="38">
        <v>263.2</v>
      </c>
      <c r="F47" s="38">
        <v>261.45</v>
      </c>
      <c r="G47" s="39">
        <v>258.54999999999995</v>
      </c>
      <c r="H47" s="39">
        <v>253.89999999999998</v>
      </c>
      <c r="I47" s="39">
        <v>250.99999999999994</v>
      </c>
      <c r="J47" s="39">
        <v>266.09999999999997</v>
      </c>
      <c r="K47" s="39">
        <v>268.99999999999994</v>
      </c>
      <c r="L47" s="39">
        <v>273.64999999999998</v>
      </c>
      <c r="M47" s="31">
        <v>264.35000000000002</v>
      </c>
      <c r="N47" s="31">
        <v>256.8</v>
      </c>
      <c r="O47" s="308">
        <v>34295000</v>
      </c>
      <c r="P47" s="309">
        <v>3.4379343135103502E-3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45134</v>
      </c>
      <c r="E48" s="38">
        <v>18981.25</v>
      </c>
      <c r="F48" s="38">
        <v>18940.466666666667</v>
      </c>
      <c r="G48" s="39">
        <v>18800.033333333333</v>
      </c>
      <c r="H48" s="39">
        <v>18618.816666666666</v>
      </c>
      <c r="I48" s="39">
        <v>18478.383333333331</v>
      </c>
      <c r="J48" s="39">
        <v>19121.683333333334</v>
      </c>
      <c r="K48" s="39">
        <v>19262.116666666669</v>
      </c>
      <c r="L48" s="39">
        <v>19443.333333333336</v>
      </c>
      <c r="M48" s="31">
        <v>19080.900000000001</v>
      </c>
      <c r="N48" s="31">
        <v>18759.25</v>
      </c>
      <c r="O48" s="308">
        <v>231600</v>
      </c>
      <c r="P48" s="309">
        <v>0.16090225563909774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45134</v>
      </c>
      <c r="E49" s="38">
        <v>380.55</v>
      </c>
      <c r="F49" s="38">
        <v>380.23333333333335</v>
      </c>
      <c r="G49" s="39">
        <v>377.36666666666667</v>
      </c>
      <c r="H49" s="39">
        <v>374.18333333333334</v>
      </c>
      <c r="I49" s="39">
        <v>371.31666666666666</v>
      </c>
      <c r="J49" s="39">
        <v>383.41666666666669</v>
      </c>
      <c r="K49" s="39">
        <v>386.28333333333336</v>
      </c>
      <c r="L49" s="39">
        <v>389.4666666666667</v>
      </c>
      <c r="M49" s="31">
        <v>383.1</v>
      </c>
      <c r="N49" s="31">
        <v>377.05</v>
      </c>
      <c r="O49" s="308">
        <v>23149800</v>
      </c>
      <c r="P49" s="309">
        <v>-6.0282865754695105E-3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45134</v>
      </c>
      <c r="E50" s="38">
        <v>5149.3999999999996</v>
      </c>
      <c r="F50" s="38">
        <v>5136.4833333333336</v>
      </c>
      <c r="G50" s="39">
        <v>5111.9666666666672</v>
      </c>
      <c r="H50" s="39">
        <v>5074.5333333333338</v>
      </c>
      <c r="I50" s="39">
        <v>5050.0166666666673</v>
      </c>
      <c r="J50" s="39">
        <v>5173.916666666667</v>
      </c>
      <c r="K50" s="39">
        <v>5198.4333333333334</v>
      </c>
      <c r="L50" s="39">
        <v>5235.8666666666668</v>
      </c>
      <c r="M50" s="31">
        <v>5161</v>
      </c>
      <c r="N50" s="31">
        <v>5099.05</v>
      </c>
      <c r="O50" s="308">
        <v>1500400</v>
      </c>
      <c r="P50" s="309">
        <v>-3.3213763783711972E-3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45134</v>
      </c>
      <c r="E51" s="38">
        <v>380.45</v>
      </c>
      <c r="F51" s="38">
        <v>375.09999999999997</v>
      </c>
      <c r="G51" s="39">
        <v>368.34999999999991</v>
      </c>
      <c r="H51" s="39">
        <v>356.24999999999994</v>
      </c>
      <c r="I51" s="39">
        <v>349.49999999999989</v>
      </c>
      <c r="J51" s="39">
        <v>387.19999999999993</v>
      </c>
      <c r="K51" s="39">
        <v>393.95000000000005</v>
      </c>
      <c r="L51" s="39">
        <v>406.04999999999995</v>
      </c>
      <c r="M51" s="31">
        <v>381.85</v>
      </c>
      <c r="N51" s="31">
        <v>363</v>
      </c>
      <c r="O51" s="308">
        <v>8094000</v>
      </c>
      <c r="P51" s="309">
        <v>-1.0271460014673514E-2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45134</v>
      </c>
      <c r="E52" s="38">
        <v>327.9</v>
      </c>
      <c r="F52" s="38">
        <v>326.8</v>
      </c>
      <c r="G52" s="39">
        <v>323.95000000000005</v>
      </c>
      <c r="H52" s="39">
        <v>320.00000000000006</v>
      </c>
      <c r="I52" s="39">
        <v>317.15000000000009</v>
      </c>
      <c r="J52" s="39">
        <v>330.75</v>
      </c>
      <c r="K52" s="39">
        <v>333.6</v>
      </c>
      <c r="L52" s="39">
        <v>337.54999999999995</v>
      </c>
      <c r="M52" s="31">
        <v>329.65</v>
      </c>
      <c r="N52" s="31">
        <v>322.85000000000002</v>
      </c>
      <c r="O52" s="308">
        <v>54291600</v>
      </c>
      <c r="P52" s="309">
        <v>5.601120224044809E-3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45134</v>
      </c>
      <c r="E53" s="38">
        <v>805.35</v>
      </c>
      <c r="F53" s="38">
        <v>803.94999999999993</v>
      </c>
      <c r="G53" s="39">
        <v>793.49999999999989</v>
      </c>
      <c r="H53" s="39">
        <v>781.65</v>
      </c>
      <c r="I53" s="39">
        <v>771.19999999999993</v>
      </c>
      <c r="J53" s="39">
        <v>815.79999999999984</v>
      </c>
      <c r="K53" s="39">
        <v>826.24999999999989</v>
      </c>
      <c r="L53" s="39">
        <v>838.0999999999998</v>
      </c>
      <c r="M53" s="31">
        <v>814.4</v>
      </c>
      <c r="N53" s="31">
        <v>792.1</v>
      </c>
      <c r="O53" s="308">
        <v>2368275</v>
      </c>
      <c r="P53" s="309">
        <v>3.0547305897327112E-2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45134</v>
      </c>
      <c r="E54" s="38">
        <v>267.35000000000002</v>
      </c>
      <c r="F54" s="38">
        <v>266.43333333333334</v>
      </c>
      <c r="G54" s="39">
        <v>264.66666666666669</v>
      </c>
      <c r="H54" s="39">
        <v>261.98333333333335</v>
      </c>
      <c r="I54" s="39">
        <v>260.2166666666667</v>
      </c>
      <c r="J54" s="39">
        <v>269.11666666666667</v>
      </c>
      <c r="K54" s="39">
        <v>270.88333333333333</v>
      </c>
      <c r="L54" s="39">
        <v>273.56666666666666</v>
      </c>
      <c r="M54" s="31">
        <v>268.2</v>
      </c>
      <c r="N54" s="31">
        <v>263.75</v>
      </c>
      <c r="O54" s="308">
        <v>11728700</v>
      </c>
      <c r="P54" s="309">
        <v>3.7398373983739837E-3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45134</v>
      </c>
      <c r="E55" s="38">
        <v>1166.8</v>
      </c>
      <c r="F55" s="38">
        <v>1166</v>
      </c>
      <c r="G55" s="39">
        <v>1155.8</v>
      </c>
      <c r="H55" s="39">
        <v>1144.8</v>
      </c>
      <c r="I55" s="39">
        <v>1134.5999999999999</v>
      </c>
      <c r="J55" s="39">
        <v>1177</v>
      </c>
      <c r="K55" s="39">
        <v>1187.1999999999998</v>
      </c>
      <c r="L55" s="39">
        <v>1198.2</v>
      </c>
      <c r="M55" s="31">
        <v>1176.2</v>
      </c>
      <c r="N55" s="31">
        <v>1155</v>
      </c>
      <c r="O55" s="308">
        <v>12303750</v>
      </c>
      <c r="P55" s="309">
        <v>1.4114980424479704E-2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45134</v>
      </c>
      <c r="E56" s="38">
        <v>1024.95</v>
      </c>
      <c r="F56" s="38">
        <v>1022.3666666666667</v>
      </c>
      <c r="G56" s="39">
        <v>1017.2333333333333</v>
      </c>
      <c r="H56" s="39">
        <v>1009.5166666666667</v>
      </c>
      <c r="I56" s="39">
        <v>1004.3833333333333</v>
      </c>
      <c r="J56" s="39">
        <v>1030.0833333333335</v>
      </c>
      <c r="K56" s="39">
        <v>1035.2166666666667</v>
      </c>
      <c r="L56" s="39">
        <v>1042.9333333333334</v>
      </c>
      <c r="M56" s="31">
        <v>1027.5</v>
      </c>
      <c r="N56" s="31">
        <v>1014.65</v>
      </c>
      <c r="O56" s="308">
        <v>11625250</v>
      </c>
      <c r="P56" s="309">
        <v>5.3965934004159876E-3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45134</v>
      </c>
      <c r="E57" s="38">
        <v>231.7</v>
      </c>
      <c r="F57" s="38">
        <v>231.4</v>
      </c>
      <c r="G57" s="39">
        <v>230.60000000000002</v>
      </c>
      <c r="H57" s="39">
        <v>229.50000000000003</v>
      </c>
      <c r="I57" s="39">
        <v>228.70000000000005</v>
      </c>
      <c r="J57" s="39">
        <v>232.5</v>
      </c>
      <c r="K57" s="39">
        <v>233.3</v>
      </c>
      <c r="L57" s="39">
        <v>234.39999999999998</v>
      </c>
      <c r="M57" s="31">
        <v>232.2</v>
      </c>
      <c r="N57" s="31">
        <v>230.3</v>
      </c>
      <c r="O57" s="308">
        <v>56175000</v>
      </c>
      <c r="P57" s="309">
        <v>2.9996250468691415E-3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45134</v>
      </c>
      <c r="E58" s="38">
        <v>4945.5</v>
      </c>
      <c r="F58" s="38">
        <v>4908.833333333333</v>
      </c>
      <c r="G58" s="39">
        <v>4833.0666666666657</v>
      </c>
      <c r="H58" s="39">
        <v>4720.6333333333323</v>
      </c>
      <c r="I58" s="39">
        <v>4644.866666666665</v>
      </c>
      <c r="J58" s="39">
        <v>5021.2666666666664</v>
      </c>
      <c r="K58" s="39">
        <v>5097.0333333333347</v>
      </c>
      <c r="L58" s="39">
        <v>5209.4666666666672</v>
      </c>
      <c r="M58" s="31">
        <v>4984.6000000000004</v>
      </c>
      <c r="N58" s="31">
        <v>4796.3999999999996</v>
      </c>
      <c r="O58" s="308">
        <v>651150</v>
      </c>
      <c r="P58" s="309">
        <v>0.18412438625204583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45134</v>
      </c>
      <c r="E59" s="38">
        <v>1842.7</v>
      </c>
      <c r="F59" s="38">
        <v>1833.4166666666667</v>
      </c>
      <c r="G59" s="39">
        <v>1819.5833333333335</v>
      </c>
      <c r="H59" s="39">
        <v>1796.4666666666667</v>
      </c>
      <c r="I59" s="39">
        <v>1782.6333333333334</v>
      </c>
      <c r="J59" s="39">
        <v>1856.5333333333335</v>
      </c>
      <c r="K59" s="39">
        <v>1870.366666666667</v>
      </c>
      <c r="L59" s="39">
        <v>1893.4833333333336</v>
      </c>
      <c r="M59" s="31">
        <v>1847.25</v>
      </c>
      <c r="N59" s="31">
        <v>1810.3</v>
      </c>
      <c r="O59" s="308">
        <v>4145050</v>
      </c>
      <c r="P59" s="309">
        <v>7.5267840929725799E-2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45134</v>
      </c>
      <c r="E60" s="38">
        <v>689.75</v>
      </c>
      <c r="F60" s="38">
        <v>686.31666666666661</v>
      </c>
      <c r="G60" s="39">
        <v>681.68333333333317</v>
      </c>
      <c r="H60" s="39">
        <v>673.61666666666656</v>
      </c>
      <c r="I60" s="39">
        <v>668.98333333333312</v>
      </c>
      <c r="J60" s="39">
        <v>694.38333333333321</v>
      </c>
      <c r="K60" s="39">
        <v>699.01666666666665</v>
      </c>
      <c r="L60" s="39">
        <v>707.08333333333326</v>
      </c>
      <c r="M60" s="31">
        <v>690.95</v>
      </c>
      <c r="N60" s="31">
        <v>678.25</v>
      </c>
      <c r="O60" s="308">
        <v>5047000</v>
      </c>
      <c r="P60" s="309">
        <v>-1.0003923107100824E-2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45134</v>
      </c>
      <c r="E61" s="38">
        <v>945.85</v>
      </c>
      <c r="F61" s="38">
        <v>938.9</v>
      </c>
      <c r="G61" s="39">
        <v>929.8</v>
      </c>
      <c r="H61" s="39">
        <v>913.75</v>
      </c>
      <c r="I61" s="39">
        <v>904.65</v>
      </c>
      <c r="J61" s="39">
        <v>954.94999999999993</v>
      </c>
      <c r="K61" s="39">
        <v>964.05000000000007</v>
      </c>
      <c r="L61" s="39">
        <v>980.09999999999991</v>
      </c>
      <c r="M61" s="31">
        <v>948</v>
      </c>
      <c r="N61" s="31">
        <v>922.85</v>
      </c>
      <c r="O61" s="308">
        <v>2098600</v>
      </c>
      <c r="P61" s="309">
        <v>-5.7825267127592707E-2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45134</v>
      </c>
      <c r="E62" s="38">
        <v>292.75</v>
      </c>
      <c r="F62" s="38">
        <v>292.13333333333333</v>
      </c>
      <c r="G62" s="39">
        <v>290.36666666666667</v>
      </c>
      <c r="H62" s="39">
        <v>287.98333333333335</v>
      </c>
      <c r="I62" s="39">
        <v>286.2166666666667</v>
      </c>
      <c r="J62" s="39">
        <v>294.51666666666665</v>
      </c>
      <c r="K62" s="39">
        <v>296.2833333333333</v>
      </c>
      <c r="L62" s="39">
        <v>298.66666666666663</v>
      </c>
      <c r="M62" s="31">
        <v>293.89999999999998</v>
      </c>
      <c r="N62" s="31">
        <v>289.75</v>
      </c>
      <c r="O62" s="308">
        <v>15336000</v>
      </c>
      <c r="P62" s="309">
        <v>-3.5198873636043646E-4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45134</v>
      </c>
      <c r="E63" s="38">
        <v>128.30000000000001</v>
      </c>
      <c r="F63" s="38">
        <v>128.03333333333333</v>
      </c>
      <c r="G63" s="39">
        <v>127.11666666666667</v>
      </c>
      <c r="H63" s="39">
        <v>125.93333333333334</v>
      </c>
      <c r="I63" s="39">
        <v>125.01666666666668</v>
      </c>
      <c r="J63" s="39">
        <v>129.21666666666667</v>
      </c>
      <c r="K63" s="39">
        <v>130.13333333333335</v>
      </c>
      <c r="L63" s="39">
        <v>131.31666666666666</v>
      </c>
      <c r="M63" s="31">
        <v>128.94999999999999</v>
      </c>
      <c r="N63" s="31">
        <v>126.85</v>
      </c>
      <c r="O63" s="308">
        <v>35130000</v>
      </c>
      <c r="P63" s="309">
        <v>-1.0143702451394759E-2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45134</v>
      </c>
      <c r="E64" s="38">
        <v>1910.65</v>
      </c>
      <c r="F64" s="38">
        <v>1904.1333333333332</v>
      </c>
      <c r="G64" s="39">
        <v>1893.5166666666664</v>
      </c>
      <c r="H64" s="39">
        <v>1876.3833333333332</v>
      </c>
      <c r="I64" s="39">
        <v>1865.7666666666664</v>
      </c>
      <c r="J64" s="39">
        <v>1921.2666666666664</v>
      </c>
      <c r="K64" s="39">
        <v>1931.8833333333332</v>
      </c>
      <c r="L64" s="39">
        <v>1949.0166666666664</v>
      </c>
      <c r="M64" s="31">
        <v>1914.75</v>
      </c>
      <c r="N64" s="31">
        <v>1887</v>
      </c>
      <c r="O64" s="308">
        <v>2880000</v>
      </c>
      <c r="P64" s="309">
        <v>-2.0408163265306121E-2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45134</v>
      </c>
      <c r="E65" s="38">
        <v>586.1</v>
      </c>
      <c r="F65" s="38">
        <v>583.16666666666663</v>
      </c>
      <c r="G65" s="39">
        <v>578.98333333333323</v>
      </c>
      <c r="H65" s="39">
        <v>571.86666666666656</v>
      </c>
      <c r="I65" s="39">
        <v>567.68333333333317</v>
      </c>
      <c r="J65" s="39">
        <v>590.2833333333333</v>
      </c>
      <c r="K65" s="39">
        <v>594.4666666666667</v>
      </c>
      <c r="L65" s="39">
        <v>601.58333333333337</v>
      </c>
      <c r="M65" s="31">
        <v>587.35</v>
      </c>
      <c r="N65" s="31">
        <v>576.04999999999995</v>
      </c>
      <c r="O65" s="308">
        <v>14341250</v>
      </c>
      <c r="P65" s="309">
        <v>2.0094247354850183E-2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45134</v>
      </c>
      <c r="E66" s="38">
        <v>2063.25</v>
      </c>
      <c r="F66" s="38">
        <v>2063.4833333333331</v>
      </c>
      <c r="G66" s="39">
        <v>2052.2666666666664</v>
      </c>
      <c r="H66" s="39">
        <v>2041.2833333333333</v>
      </c>
      <c r="I66" s="39">
        <v>2030.0666666666666</v>
      </c>
      <c r="J66" s="39">
        <v>2074.4666666666662</v>
      </c>
      <c r="K66" s="39">
        <v>2085.6833333333325</v>
      </c>
      <c r="L66" s="39">
        <v>2096.6666666666661</v>
      </c>
      <c r="M66" s="31">
        <v>2074.6999999999998</v>
      </c>
      <c r="N66" s="31">
        <v>2052.5</v>
      </c>
      <c r="O66" s="308">
        <v>1896500</v>
      </c>
      <c r="P66" s="309">
        <v>-1.5316718587746626E-2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45134</v>
      </c>
      <c r="E67" s="38">
        <v>1941</v>
      </c>
      <c r="F67" s="38">
        <v>1931.4666666666665</v>
      </c>
      <c r="G67" s="39">
        <v>1918.9333333333329</v>
      </c>
      <c r="H67" s="39">
        <v>1896.8666666666666</v>
      </c>
      <c r="I67" s="39">
        <v>1884.333333333333</v>
      </c>
      <c r="J67" s="39">
        <v>1953.5333333333328</v>
      </c>
      <c r="K67" s="39">
        <v>1966.0666666666662</v>
      </c>
      <c r="L67" s="39">
        <v>1988.1333333333328</v>
      </c>
      <c r="M67" s="31">
        <v>1944</v>
      </c>
      <c r="N67" s="31">
        <v>1909.4</v>
      </c>
      <c r="O67" s="308">
        <v>3185700</v>
      </c>
      <c r="P67" s="309">
        <v>1.171875E-2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45134</v>
      </c>
      <c r="E68" s="38">
        <v>185.05</v>
      </c>
      <c r="F68" s="38">
        <v>183.61666666666667</v>
      </c>
      <c r="G68" s="39">
        <v>180.98333333333335</v>
      </c>
      <c r="H68" s="39">
        <v>176.91666666666669</v>
      </c>
      <c r="I68" s="39">
        <v>174.28333333333336</v>
      </c>
      <c r="J68" s="39">
        <v>187.68333333333334</v>
      </c>
      <c r="K68" s="39">
        <v>190.31666666666666</v>
      </c>
      <c r="L68" s="39">
        <v>194.38333333333333</v>
      </c>
      <c r="M68" s="31">
        <v>186.25</v>
      </c>
      <c r="N68" s="31">
        <v>179.55</v>
      </c>
      <c r="O68" s="308">
        <v>20907600</v>
      </c>
      <c r="P68" s="309">
        <v>-0.10090307043949429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45134</v>
      </c>
      <c r="E69" s="38">
        <v>3686.25</v>
      </c>
      <c r="F69" s="38">
        <v>3673.2666666666664</v>
      </c>
      <c r="G69" s="39">
        <v>3653.0333333333328</v>
      </c>
      <c r="H69" s="39">
        <v>3619.8166666666666</v>
      </c>
      <c r="I69" s="39">
        <v>3599.583333333333</v>
      </c>
      <c r="J69" s="39">
        <v>3706.4833333333327</v>
      </c>
      <c r="K69" s="39">
        <v>3726.7166666666662</v>
      </c>
      <c r="L69" s="39">
        <v>3759.9333333333325</v>
      </c>
      <c r="M69" s="31">
        <v>3693.5</v>
      </c>
      <c r="N69" s="31">
        <v>3640.05</v>
      </c>
      <c r="O69" s="308">
        <v>3032400</v>
      </c>
      <c r="P69" s="309">
        <v>-1.3189132155104195E-4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45134</v>
      </c>
      <c r="E70" s="38">
        <v>4337.3</v>
      </c>
      <c r="F70" s="38">
        <v>4363.4333333333334</v>
      </c>
      <c r="G70" s="39">
        <v>4282.8666666666668</v>
      </c>
      <c r="H70" s="39">
        <v>4228.4333333333334</v>
      </c>
      <c r="I70" s="39">
        <v>4147.8666666666668</v>
      </c>
      <c r="J70" s="39">
        <v>4417.8666666666668</v>
      </c>
      <c r="K70" s="39">
        <v>4498.4333333333343</v>
      </c>
      <c r="L70" s="39">
        <v>4552.8666666666668</v>
      </c>
      <c r="M70" s="31">
        <v>4444</v>
      </c>
      <c r="N70" s="31">
        <v>4309</v>
      </c>
      <c r="O70" s="308">
        <v>910800</v>
      </c>
      <c r="P70" s="309">
        <v>0.10159651669085631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45134</v>
      </c>
      <c r="E71" s="38">
        <v>495.1</v>
      </c>
      <c r="F71" s="38">
        <v>495.35000000000008</v>
      </c>
      <c r="G71" s="39">
        <v>492.40000000000015</v>
      </c>
      <c r="H71" s="39">
        <v>489.70000000000005</v>
      </c>
      <c r="I71" s="39">
        <v>486.75000000000011</v>
      </c>
      <c r="J71" s="39">
        <v>498.05000000000018</v>
      </c>
      <c r="K71" s="39">
        <v>501.00000000000011</v>
      </c>
      <c r="L71" s="39">
        <v>503.70000000000022</v>
      </c>
      <c r="M71" s="31">
        <v>498.3</v>
      </c>
      <c r="N71" s="31">
        <v>492.65</v>
      </c>
      <c r="O71" s="308">
        <v>32404350</v>
      </c>
      <c r="P71" s="309">
        <v>3.4232577151032087E-3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45134</v>
      </c>
      <c r="E72" s="38">
        <v>5111.3</v>
      </c>
      <c r="F72" s="38">
        <v>5121.2166666666662</v>
      </c>
      <c r="G72" s="39">
        <v>5070.4333333333325</v>
      </c>
      <c r="H72" s="39">
        <v>5029.5666666666666</v>
      </c>
      <c r="I72" s="39">
        <v>4978.7833333333328</v>
      </c>
      <c r="J72" s="39">
        <v>5162.0833333333321</v>
      </c>
      <c r="K72" s="39">
        <v>5212.8666666666668</v>
      </c>
      <c r="L72" s="39">
        <v>5253.7333333333318</v>
      </c>
      <c r="M72" s="31">
        <v>5172</v>
      </c>
      <c r="N72" s="31">
        <v>5080.3500000000004</v>
      </c>
      <c r="O72" s="308">
        <v>2715250</v>
      </c>
      <c r="P72" s="309">
        <v>2.3464003015454201E-2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45134</v>
      </c>
      <c r="E73" s="38">
        <v>3353.05</v>
      </c>
      <c r="F73" s="38">
        <v>3326.35</v>
      </c>
      <c r="G73" s="39">
        <v>3284.75</v>
      </c>
      <c r="H73" s="39">
        <v>3216.4500000000003</v>
      </c>
      <c r="I73" s="39">
        <v>3174.8500000000004</v>
      </c>
      <c r="J73" s="39">
        <v>3394.6499999999996</v>
      </c>
      <c r="K73" s="39">
        <v>3436.2499999999991</v>
      </c>
      <c r="L73" s="39">
        <v>3504.5499999999993</v>
      </c>
      <c r="M73" s="31">
        <v>3367.95</v>
      </c>
      <c r="N73" s="31">
        <v>3258.05</v>
      </c>
      <c r="O73" s="308">
        <v>5292350</v>
      </c>
      <c r="P73" s="309">
        <v>-9.4415331636472533E-2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45134</v>
      </c>
      <c r="E74" s="38">
        <v>2380.25</v>
      </c>
      <c r="F74" s="38">
        <v>2367.6666666666665</v>
      </c>
      <c r="G74" s="39">
        <v>2338.6333333333332</v>
      </c>
      <c r="H74" s="39">
        <v>2297.0166666666669</v>
      </c>
      <c r="I74" s="39">
        <v>2267.9833333333336</v>
      </c>
      <c r="J74" s="39">
        <v>2409.2833333333328</v>
      </c>
      <c r="K74" s="39">
        <v>2438.3166666666666</v>
      </c>
      <c r="L74" s="39">
        <v>2479.9333333333325</v>
      </c>
      <c r="M74" s="31">
        <v>2396.6999999999998</v>
      </c>
      <c r="N74" s="31">
        <v>2326.0500000000002</v>
      </c>
      <c r="O74" s="308">
        <v>1935450</v>
      </c>
      <c r="P74" s="309">
        <v>1.4121037463976945E-2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45134</v>
      </c>
      <c r="E75" s="38">
        <v>255.35</v>
      </c>
      <c r="F75" s="38">
        <v>255.15</v>
      </c>
      <c r="G75" s="39">
        <v>252.55</v>
      </c>
      <c r="H75" s="39">
        <v>249.75</v>
      </c>
      <c r="I75" s="39">
        <v>247.15</v>
      </c>
      <c r="J75" s="39">
        <v>257.95000000000005</v>
      </c>
      <c r="K75" s="39">
        <v>260.54999999999995</v>
      </c>
      <c r="L75" s="39">
        <v>263.35000000000002</v>
      </c>
      <c r="M75" s="31">
        <v>257.75</v>
      </c>
      <c r="N75" s="31">
        <v>252.35</v>
      </c>
      <c r="O75" s="308">
        <v>21063600</v>
      </c>
      <c r="P75" s="309">
        <v>6.8834968163827221E-3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45134</v>
      </c>
      <c r="E76" s="38">
        <v>129.4</v>
      </c>
      <c r="F76" s="38">
        <v>128.58333333333334</v>
      </c>
      <c r="G76" s="39">
        <v>127.16666666666669</v>
      </c>
      <c r="H76" s="39">
        <v>124.93333333333334</v>
      </c>
      <c r="I76" s="39">
        <v>123.51666666666668</v>
      </c>
      <c r="J76" s="39">
        <v>130.81666666666669</v>
      </c>
      <c r="K76" s="39">
        <v>132.23333333333338</v>
      </c>
      <c r="L76" s="39">
        <v>134.4666666666667</v>
      </c>
      <c r="M76" s="31">
        <v>130</v>
      </c>
      <c r="N76" s="31">
        <v>126.35</v>
      </c>
      <c r="O76" s="308">
        <v>162755000</v>
      </c>
      <c r="P76" s="309">
        <v>3.662303748288271E-2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45134</v>
      </c>
      <c r="E77" s="38">
        <v>110.45</v>
      </c>
      <c r="F77" s="38">
        <v>109.8</v>
      </c>
      <c r="G77" s="39">
        <v>108.6</v>
      </c>
      <c r="H77" s="39">
        <v>106.75</v>
      </c>
      <c r="I77" s="39">
        <v>105.55</v>
      </c>
      <c r="J77" s="39">
        <v>111.64999999999999</v>
      </c>
      <c r="K77" s="39">
        <v>112.85000000000001</v>
      </c>
      <c r="L77" s="39">
        <v>114.69999999999999</v>
      </c>
      <c r="M77" s="31">
        <v>111</v>
      </c>
      <c r="N77" s="31">
        <v>107.95</v>
      </c>
      <c r="O77" s="308">
        <v>97548150</v>
      </c>
      <c r="P77" s="309">
        <v>-5.7819640026112095E-3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45134</v>
      </c>
      <c r="E78" s="38">
        <v>704.9</v>
      </c>
      <c r="F78" s="38">
        <v>698.19999999999993</v>
      </c>
      <c r="G78" s="39">
        <v>689.79999999999984</v>
      </c>
      <c r="H78" s="39">
        <v>674.69999999999993</v>
      </c>
      <c r="I78" s="39">
        <v>666.29999999999984</v>
      </c>
      <c r="J78" s="39">
        <v>713.29999999999984</v>
      </c>
      <c r="K78" s="39">
        <v>721.69999999999993</v>
      </c>
      <c r="L78" s="39">
        <v>736.79999999999984</v>
      </c>
      <c r="M78" s="31">
        <v>706.6</v>
      </c>
      <c r="N78" s="31">
        <v>683.1</v>
      </c>
      <c r="O78" s="308">
        <v>7329750</v>
      </c>
      <c r="P78" s="309">
        <v>6.5556492411467118E-2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45134</v>
      </c>
      <c r="E79" s="38">
        <v>44.85</v>
      </c>
      <c r="F79" s="38">
        <v>44.699999999999996</v>
      </c>
      <c r="G79" s="39">
        <v>44.399999999999991</v>
      </c>
      <c r="H79" s="39">
        <v>43.949999999999996</v>
      </c>
      <c r="I79" s="39">
        <v>43.649999999999991</v>
      </c>
      <c r="J79" s="39">
        <v>45.149999999999991</v>
      </c>
      <c r="K79" s="39">
        <v>45.449999999999989</v>
      </c>
      <c r="L79" s="39">
        <v>45.899999999999991</v>
      </c>
      <c r="M79" s="31">
        <v>45</v>
      </c>
      <c r="N79" s="31">
        <v>44.25</v>
      </c>
      <c r="O79" s="308">
        <v>126742500</v>
      </c>
      <c r="P79" s="309">
        <v>-1.0191530486733439E-2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45134</v>
      </c>
      <c r="E80" s="38">
        <v>596.35</v>
      </c>
      <c r="F80" s="38">
        <v>592.05000000000007</v>
      </c>
      <c r="G80" s="39">
        <v>586.25000000000011</v>
      </c>
      <c r="H80" s="39">
        <v>576.15000000000009</v>
      </c>
      <c r="I80" s="39">
        <v>570.35000000000014</v>
      </c>
      <c r="J80" s="39">
        <v>602.15000000000009</v>
      </c>
      <c r="K80" s="39">
        <v>607.95000000000005</v>
      </c>
      <c r="L80" s="39">
        <v>618.05000000000007</v>
      </c>
      <c r="M80" s="31">
        <v>597.85</v>
      </c>
      <c r="N80" s="31">
        <v>581.95000000000005</v>
      </c>
      <c r="O80" s="308">
        <v>7839000</v>
      </c>
      <c r="P80" s="309">
        <v>-9.5269382391590021E-3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45134</v>
      </c>
      <c r="E81" s="38">
        <v>1067.3</v>
      </c>
      <c r="F81" s="38">
        <v>1066.1833333333334</v>
      </c>
      <c r="G81" s="39">
        <v>1060.3166666666668</v>
      </c>
      <c r="H81" s="39">
        <v>1053.3333333333335</v>
      </c>
      <c r="I81" s="39">
        <v>1047.4666666666669</v>
      </c>
      <c r="J81" s="39">
        <v>1073.1666666666667</v>
      </c>
      <c r="K81" s="39">
        <v>1079.0333333333335</v>
      </c>
      <c r="L81" s="39">
        <v>1086.0166666666667</v>
      </c>
      <c r="M81" s="31">
        <v>1072.05</v>
      </c>
      <c r="N81" s="31">
        <v>1059.2</v>
      </c>
      <c r="O81" s="308">
        <v>5713000</v>
      </c>
      <c r="P81" s="309">
        <v>-1.1933586994119682E-2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45134</v>
      </c>
      <c r="E82" s="38">
        <v>1671.9</v>
      </c>
      <c r="F82" s="38">
        <v>1663.2333333333336</v>
      </c>
      <c r="G82" s="39">
        <v>1647.0666666666671</v>
      </c>
      <c r="H82" s="39">
        <v>1622.2333333333336</v>
      </c>
      <c r="I82" s="39">
        <v>1606.0666666666671</v>
      </c>
      <c r="J82" s="39">
        <v>1688.0666666666671</v>
      </c>
      <c r="K82" s="39">
        <v>1704.2333333333336</v>
      </c>
      <c r="L82" s="39">
        <v>1729.0666666666671</v>
      </c>
      <c r="M82" s="31">
        <v>1679.4</v>
      </c>
      <c r="N82" s="31">
        <v>1638.4</v>
      </c>
      <c r="O82" s="308">
        <v>2810575</v>
      </c>
      <c r="P82" s="309">
        <v>7.1489361702127656E-3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45134</v>
      </c>
      <c r="E83" s="38">
        <v>309.2</v>
      </c>
      <c r="F83" s="38">
        <v>307.51666666666665</v>
      </c>
      <c r="G83" s="39">
        <v>304.18333333333328</v>
      </c>
      <c r="H83" s="39">
        <v>299.16666666666663</v>
      </c>
      <c r="I83" s="39">
        <v>295.83333333333326</v>
      </c>
      <c r="J83" s="39">
        <v>312.5333333333333</v>
      </c>
      <c r="K83" s="39">
        <v>315.86666666666667</v>
      </c>
      <c r="L83" s="39">
        <v>320.88333333333333</v>
      </c>
      <c r="M83" s="31">
        <v>310.85000000000002</v>
      </c>
      <c r="N83" s="31">
        <v>302.5</v>
      </c>
      <c r="O83" s="308">
        <v>10504000</v>
      </c>
      <c r="P83" s="309">
        <v>-2.7227264308205223E-2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45134</v>
      </c>
      <c r="E84" s="38">
        <v>1758.4</v>
      </c>
      <c r="F84" s="38">
        <v>1760.8833333333332</v>
      </c>
      <c r="G84" s="39">
        <v>1748.0166666666664</v>
      </c>
      <c r="H84" s="39">
        <v>1737.6333333333332</v>
      </c>
      <c r="I84" s="39">
        <v>1724.7666666666664</v>
      </c>
      <c r="J84" s="39">
        <v>1771.2666666666664</v>
      </c>
      <c r="K84" s="39">
        <v>1784.1333333333332</v>
      </c>
      <c r="L84" s="39">
        <v>1794.5166666666664</v>
      </c>
      <c r="M84" s="31">
        <v>1773.75</v>
      </c>
      <c r="N84" s="31">
        <v>1750.5</v>
      </c>
      <c r="O84" s="308">
        <v>12933775</v>
      </c>
      <c r="P84" s="309">
        <v>4.1672813099277181E-3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45134</v>
      </c>
      <c r="E85" s="38">
        <v>462.05</v>
      </c>
      <c r="F85" s="38">
        <v>462.86666666666662</v>
      </c>
      <c r="G85" s="39">
        <v>459.68333333333322</v>
      </c>
      <c r="H85" s="39">
        <v>457.31666666666661</v>
      </c>
      <c r="I85" s="39">
        <v>454.13333333333321</v>
      </c>
      <c r="J85" s="39">
        <v>465.23333333333323</v>
      </c>
      <c r="K85" s="39">
        <v>468.41666666666663</v>
      </c>
      <c r="L85" s="39">
        <v>470.78333333333325</v>
      </c>
      <c r="M85" s="31">
        <v>466.05</v>
      </c>
      <c r="N85" s="31">
        <v>460.5</v>
      </c>
      <c r="O85" s="308">
        <v>9218750</v>
      </c>
      <c r="P85" s="309">
        <v>4.5357902197023389E-2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45134</v>
      </c>
      <c r="E86" s="38">
        <v>3852.15</v>
      </c>
      <c r="F86" s="38">
        <v>3838.85</v>
      </c>
      <c r="G86" s="39">
        <v>3797.7</v>
      </c>
      <c r="H86" s="39">
        <v>3743.25</v>
      </c>
      <c r="I86" s="39">
        <v>3702.1</v>
      </c>
      <c r="J86" s="39">
        <v>3893.2999999999997</v>
      </c>
      <c r="K86" s="39">
        <v>3934.4500000000003</v>
      </c>
      <c r="L86" s="39">
        <v>3988.8999999999996</v>
      </c>
      <c r="M86" s="31">
        <v>3880</v>
      </c>
      <c r="N86" s="31">
        <v>3784.4</v>
      </c>
      <c r="O86" s="308">
        <v>4332900</v>
      </c>
      <c r="P86" s="309">
        <v>2.2585669781931463E-2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45134</v>
      </c>
      <c r="E87" s="38">
        <v>1282.3</v>
      </c>
      <c r="F87" s="38">
        <v>1275.7666666666667</v>
      </c>
      <c r="G87" s="39">
        <v>1266.5333333333333</v>
      </c>
      <c r="H87" s="39">
        <v>1250.7666666666667</v>
      </c>
      <c r="I87" s="39">
        <v>1241.5333333333333</v>
      </c>
      <c r="J87" s="39">
        <v>1291.5333333333333</v>
      </c>
      <c r="K87" s="39">
        <v>1300.7666666666664</v>
      </c>
      <c r="L87" s="39">
        <v>1316.5333333333333</v>
      </c>
      <c r="M87" s="31">
        <v>1285</v>
      </c>
      <c r="N87" s="31">
        <v>1260</v>
      </c>
      <c r="O87" s="308">
        <v>6981500</v>
      </c>
      <c r="P87" s="309">
        <v>-6.8325882431440582E-2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45134</v>
      </c>
      <c r="E88" s="38">
        <v>1142.45</v>
      </c>
      <c r="F88" s="38">
        <v>1131.6499999999999</v>
      </c>
      <c r="G88" s="39">
        <v>1114.7499999999998</v>
      </c>
      <c r="H88" s="39">
        <v>1087.05</v>
      </c>
      <c r="I88" s="39">
        <v>1070.1499999999999</v>
      </c>
      <c r="J88" s="39">
        <v>1159.3499999999997</v>
      </c>
      <c r="K88" s="39">
        <v>1176.2499999999998</v>
      </c>
      <c r="L88" s="39">
        <v>1203.9499999999996</v>
      </c>
      <c r="M88" s="31">
        <v>1148.55</v>
      </c>
      <c r="N88" s="31">
        <v>1103.95</v>
      </c>
      <c r="O88" s="308">
        <v>13021400</v>
      </c>
      <c r="P88" s="309">
        <v>-8.6928778284985034E-2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45134</v>
      </c>
      <c r="E89" s="38">
        <v>2378.65</v>
      </c>
      <c r="F89" s="38">
        <v>2363.8333333333335</v>
      </c>
      <c r="G89" s="39">
        <v>2341.0166666666669</v>
      </c>
      <c r="H89" s="39">
        <v>2303.3833333333332</v>
      </c>
      <c r="I89" s="39">
        <v>2280.5666666666666</v>
      </c>
      <c r="J89" s="39">
        <v>2401.4666666666672</v>
      </c>
      <c r="K89" s="39">
        <v>2424.2833333333338</v>
      </c>
      <c r="L89" s="39">
        <v>2461.9166666666674</v>
      </c>
      <c r="M89" s="31">
        <v>2386.65</v>
      </c>
      <c r="N89" s="31">
        <v>2326.1999999999998</v>
      </c>
      <c r="O89" s="308">
        <v>2507400</v>
      </c>
      <c r="P89" s="309">
        <v>1.6788321167883213E-2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45134</v>
      </c>
      <c r="E90" s="38">
        <v>1645.9</v>
      </c>
      <c r="F90" s="38">
        <v>1646.45</v>
      </c>
      <c r="G90" s="39">
        <v>1637.45</v>
      </c>
      <c r="H90" s="39">
        <v>1629</v>
      </c>
      <c r="I90" s="39">
        <v>1620</v>
      </c>
      <c r="J90" s="39">
        <v>1654.9</v>
      </c>
      <c r="K90" s="39">
        <v>1663.9</v>
      </c>
      <c r="L90" s="39">
        <v>1672.3500000000001</v>
      </c>
      <c r="M90" s="31">
        <v>1655.45</v>
      </c>
      <c r="N90" s="31">
        <v>1638</v>
      </c>
      <c r="O90" s="308">
        <v>124182850</v>
      </c>
      <c r="P90" s="309">
        <v>-1.9425866411882219E-2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45134</v>
      </c>
      <c r="E91" s="38">
        <v>672.5</v>
      </c>
      <c r="F91" s="38">
        <v>673.69999999999993</v>
      </c>
      <c r="G91" s="39">
        <v>661.94999999999982</v>
      </c>
      <c r="H91" s="39">
        <v>651.39999999999986</v>
      </c>
      <c r="I91" s="39">
        <v>639.64999999999975</v>
      </c>
      <c r="J91" s="39">
        <v>684.24999999999989</v>
      </c>
      <c r="K91" s="39">
        <v>696.00000000000011</v>
      </c>
      <c r="L91" s="39">
        <v>706.55</v>
      </c>
      <c r="M91" s="31">
        <v>685.45</v>
      </c>
      <c r="N91" s="31">
        <v>663.15</v>
      </c>
      <c r="O91" s="308">
        <v>22830500</v>
      </c>
      <c r="P91" s="309">
        <v>1.1748074485717071E-2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45134</v>
      </c>
      <c r="E92" s="38">
        <v>3104.4</v>
      </c>
      <c r="F92" s="38">
        <v>3087.0333333333328</v>
      </c>
      <c r="G92" s="39">
        <v>3063.5666666666657</v>
      </c>
      <c r="H92" s="39">
        <v>3022.7333333333327</v>
      </c>
      <c r="I92" s="39">
        <v>2999.2666666666655</v>
      </c>
      <c r="J92" s="39">
        <v>3127.8666666666659</v>
      </c>
      <c r="K92" s="39">
        <v>3151.333333333333</v>
      </c>
      <c r="L92" s="39">
        <v>3192.1666666666661</v>
      </c>
      <c r="M92" s="31">
        <v>3110.5</v>
      </c>
      <c r="N92" s="31">
        <v>3046.2</v>
      </c>
      <c r="O92" s="308">
        <v>3810900</v>
      </c>
      <c r="P92" s="309">
        <v>1.0178926441351889E-2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45134</v>
      </c>
      <c r="E93" s="38">
        <v>447.55</v>
      </c>
      <c r="F93" s="38">
        <v>445.7</v>
      </c>
      <c r="G93" s="39">
        <v>442</v>
      </c>
      <c r="H93" s="39">
        <v>436.45</v>
      </c>
      <c r="I93" s="39">
        <v>432.75</v>
      </c>
      <c r="J93" s="39">
        <v>451.25</v>
      </c>
      <c r="K93" s="39">
        <v>454.94999999999993</v>
      </c>
      <c r="L93" s="39">
        <v>460.5</v>
      </c>
      <c r="M93" s="31">
        <v>449.4</v>
      </c>
      <c r="N93" s="31">
        <v>440.15</v>
      </c>
      <c r="O93" s="308">
        <v>32993800</v>
      </c>
      <c r="P93" s="309">
        <v>1.8320874562502702E-2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45134</v>
      </c>
      <c r="E94" s="38">
        <v>120.5</v>
      </c>
      <c r="F94" s="38">
        <v>119.95</v>
      </c>
      <c r="G94" s="39">
        <v>118.55000000000001</v>
      </c>
      <c r="H94" s="39">
        <v>116.60000000000001</v>
      </c>
      <c r="I94" s="39">
        <v>115.20000000000002</v>
      </c>
      <c r="J94" s="39">
        <v>121.9</v>
      </c>
      <c r="K94" s="39">
        <v>123.30000000000001</v>
      </c>
      <c r="L94" s="39">
        <v>125.25</v>
      </c>
      <c r="M94" s="31">
        <v>121.35</v>
      </c>
      <c r="N94" s="31">
        <v>118</v>
      </c>
      <c r="O94" s="308">
        <v>27893900</v>
      </c>
      <c r="P94" s="309">
        <v>-5.5625336443567201E-2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45134</v>
      </c>
      <c r="E95" s="38">
        <v>288.64999999999998</v>
      </c>
      <c r="F95" s="38">
        <v>288.09999999999997</v>
      </c>
      <c r="G95" s="39">
        <v>284.74999999999994</v>
      </c>
      <c r="H95" s="39">
        <v>280.84999999999997</v>
      </c>
      <c r="I95" s="39">
        <v>277.49999999999994</v>
      </c>
      <c r="J95" s="39">
        <v>291.99999999999994</v>
      </c>
      <c r="K95" s="39">
        <v>295.34999999999997</v>
      </c>
      <c r="L95" s="39">
        <v>299.24999999999994</v>
      </c>
      <c r="M95" s="31">
        <v>291.45</v>
      </c>
      <c r="N95" s="31">
        <v>284.2</v>
      </c>
      <c r="O95" s="308">
        <v>34695000</v>
      </c>
      <c r="P95" s="309">
        <v>0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45134</v>
      </c>
      <c r="E96" s="38">
        <v>2681.7</v>
      </c>
      <c r="F96" s="38">
        <v>2675.7333333333331</v>
      </c>
      <c r="G96" s="39">
        <v>2664.0166666666664</v>
      </c>
      <c r="H96" s="39">
        <v>2646.3333333333335</v>
      </c>
      <c r="I96" s="39">
        <v>2634.6166666666668</v>
      </c>
      <c r="J96" s="39">
        <v>2693.4166666666661</v>
      </c>
      <c r="K96" s="39">
        <v>2705.1333333333323</v>
      </c>
      <c r="L96" s="39">
        <v>2722.8166666666657</v>
      </c>
      <c r="M96" s="31">
        <v>2687.45</v>
      </c>
      <c r="N96" s="31">
        <v>2658.05</v>
      </c>
      <c r="O96" s="308">
        <v>10292400</v>
      </c>
      <c r="P96" s="309">
        <v>2.9095926570280161E-2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45134</v>
      </c>
      <c r="E97" s="38">
        <v>122.4</v>
      </c>
      <c r="F97" s="38">
        <v>121.63333333333333</v>
      </c>
      <c r="G97" s="39">
        <v>120.16666666666666</v>
      </c>
      <c r="H97" s="39">
        <v>117.93333333333334</v>
      </c>
      <c r="I97" s="39">
        <v>116.46666666666667</v>
      </c>
      <c r="J97" s="39">
        <v>123.86666666666665</v>
      </c>
      <c r="K97" s="39">
        <v>125.33333333333331</v>
      </c>
      <c r="L97" s="39">
        <v>127.56666666666663</v>
      </c>
      <c r="M97" s="31">
        <v>123.1</v>
      </c>
      <c r="N97" s="31">
        <v>119.4</v>
      </c>
      <c r="O97" s="308">
        <v>61490700</v>
      </c>
      <c r="P97" s="309">
        <v>-1.4064927631040967E-2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45134</v>
      </c>
      <c r="E98" s="38">
        <v>963.65</v>
      </c>
      <c r="F98" s="38">
        <v>961.98333333333323</v>
      </c>
      <c r="G98" s="39">
        <v>956.96666666666647</v>
      </c>
      <c r="H98" s="39">
        <v>950.28333333333319</v>
      </c>
      <c r="I98" s="39">
        <v>945.26666666666642</v>
      </c>
      <c r="J98" s="39">
        <v>968.66666666666652</v>
      </c>
      <c r="K98" s="39">
        <v>973.68333333333317</v>
      </c>
      <c r="L98" s="39">
        <v>980.36666666666656</v>
      </c>
      <c r="M98" s="31">
        <v>967</v>
      </c>
      <c r="N98" s="31">
        <v>955.3</v>
      </c>
      <c r="O98" s="308">
        <v>81639600</v>
      </c>
      <c r="P98" s="309">
        <v>-7.1255267526497256E-3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45134</v>
      </c>
      <c r="E99" s="38">
        <v>1377.65</v>
      </c>
      <c r="F99" s="38">
        <v>1372.5500000000002</v>
      </c>
      <c r="G99" s="39">
        <v>1365.1500000000003</v>
      </c>
      <c r="H99" s="39">
        <v>1352.65</v>
      </c>
      <c r="I99" s="39">
        <v>1345.2500000000002</v>
      </c>
      <c r="J99" s="39">
        <v>1385.0500000000004</v>
      </c>
      <c r="K99" s="39">
        <v>1392.45</v>
      </c>
      <c r="L99" s="39">
        <v>1404.9500000000005</v>
      </c>
      <c r="M99" s="31">
        <v>1379.95</v>
      </c>
      <c r="N99" s="31">
        <v>1360.05</v>
      </c>
      <c r="O99" s="308">
        <v>4243000</v>
      </c>
      <c r="P99" s="309">
        <v>-1.1782726522917403E-4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45134</v>
      </c>
      <c r="E100" s="38">
        <v>590.29999999999995</v>
      </c>
      <c r="F100" s="38">
        <v>593.49999999999989</v>
      </c>
      <c r="G100" s="39">
        <v>580.5999999999998</v>
      </c>
      <c r="H100" s="39">
        <v>570.89999999999986</v>
      </c>
      <c r="I100" s="39">
        <v>557.99999999999977</v>
      </c>
      <c r="J100" s="39">
        <v>603.19999999999982</v>
      </c>
      <c r="K100" s="39">
        <v>616.09999999999991</v>
      </c>
      <c r="L100" s="39">
        <v>625.79999999999984</v>
      </c>
      <c r="M100" s="31">
        <v>606.4</v>
      </c>
      <c r="N100" s="31">
        <v>583.79999999999995</v>
      </c>
      <c r="O100" s="308">
        <v>10816500</v>
      </c>
      <c r="P100" s="309">
        <v>-1.5697515697515697E-2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45134</v>
      </c>
      <c r="E101" s="38">
        <v>7.4</v>
      </c>
      <c r="F101" s="38">
        <v>7.3500000000000005</v>
      </c>
      <c r="G101" s="39">
        <v>7.3000000000000007</v>
      </c>
      <c r="H101" s="39">
        <v>7.2</v>
      </c>
      <c r="I101" s="39">
        <v>7.15</v>
      </c>
      <c r="J101" s="39">
        <v>7.4500000000000011</v>
      </c>
      <c r="K101" s="39">
        <v>7.5</v>
      </c>
      <c r="L101" s="39">
        <v>7.6000000000000014</v>
      </c>
      <c r="M101" s="31">
        <v>7.4</v>
      </c>
      <c r="N101" s="31">
        <v>7.25</v>
      </c>
      <c r="O101" s="308">
        <v>692160000</v>
      </c>
      <c r="P101" s="309">
        <v>2.8978787527529849E-3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45134</v>
      </c>
      <c r="E102" s="38">
        <v>114.25</v>
      </c>
      <c r="F102" s="38">
        <v>113.85000000000001</v>
      </c>
      <c r="G102" s="39">
        <v>113.20000000000002</v>
      </c>
      <c r="H102" s="39">
        <v>112.15</v>
      </c>
      <c r="I102" s="39">
        <v>111.50000000000001</v>
      </c>
      <c r="J102" s="39">
        <v>114.90000000000002</v>
      </c>
      <c r="K102" s="39">
        <v>115.55000000000003</v>
      </c>
      <c r="L102" s="39">
        <v>116.60000000000002</v>
      </c>
      <c r="M102" s="31">
        <v>114.5</v>
      </c>
      <c r="N102" s="31">
        <v>112.8</v>
      </c>
      <c r="O102" s="308">
        <v>150390000</v>
      </c>
      <c r="P102" s="309">
        <v>8.651670437907627E-4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45134</v>
      </c>
      <c r="E103" s="38">
        <v>82.65</v>
      </c>
      <c r="F103" s="38">
        <v>82.333333333333343</v>
      </c>
      <c r="G103" s="39">
        <v>81.716666666666683</v>
      </c>
      <c r="H103" s="39">
        <v>80.783333333333346</v>
      </c>
      <c r="I103" s="39">
        <v>80.166666666666686</v>
      </c>
      <c r="J103" s="39">
        <v>83.26666666666668</v>
      </c>
      <c r="K103" s="39">
        <v>83.883333333333354</v>
      </c>
      <c r="L103" s="39">
        <v>84.816666666666677</v>
      </c>
      <c r="M103" s="31">
        <v>82.95</v>
      </c>
      <c r="N103" s="31">
        <v>81.400000000000006</v>
      </c>
      <c r="O103" s="308">
        <v>201480000</v>
      </c>
      <c r="P103" s="309">
        <v>1.7152658662092624E-3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45134</v>
      </c>
      <c r="E104" s="38">
        <v>124.25</v>
      </c>
      <c r="F104" s="38">
        <v>123.18333333333334</v>
      </c>
      <c r="G104" s="39">
        <v>121.96666666666667</v>
      </c>
      <c r="H104" s="39">
        <v>119.68333333333334</v>
      </c>
      <c r="I104" s="39">
        <v>118.46666666666667</v>
      </c>
      <c r="J104" s="39">
        <v>125.46666666666667</v>
      </c>
      <c r="K104" s="39">
        <v>126.68333333333334</v>
      </c>
      <c r="L104" s="39">
        <v>128.96666666666667</v>
      </c>
      <c r="M104" s="31">
        <v>124.4</v>
      </c>
      <c r="N104" s="31">
        <v>120.9</v>
      </c>
      <c r="O104" s="308">
        <v>55811250</v>
      </c>
      <c r="P104" s="309">
        <v>-1.1884211924047271E-2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45134</v>
      </c>
      <c r="E105" s="38">
        <v>488.65</v>
      </c>
      <c r="F105" s="38">
        <v>487.06666666666666</v>
      </c>
      <c r="G105" s="39">
        <v>483.63333333333333</v>
      </c>
      <c r="H105" s="39">
        <v>478.61666666666667</v>
      </c>
      <c r="I105" s="39">
        <v>475.18333333333334</v>
      </c>
      <c r="J105" s="39">
        <v>492.08333333333331</v>
      </c>
      <c r="K105" s="39">
        <v>495.51666666666659</v>
      </c>
      <c r="L105" s="39">
        <v>500.5333333333333</v>
      </c>
      <c r="M105" s="31">
        <v>490.5</v>
      </c>
      <c r="N105" s="31">
        <v>482.05</v>
      </c>
      <c r="O105" s="308">
        <v>7862250</v>
      </c>
      <c r="P105" s="309">
        <v>9.1775503000352983E-3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45134</v>
      </c>
      <c r="E106" s="38">
        <v>390.7</v>
      </c>
      <c r="F106" s="38">
        <v>389.3</v>
      </c>
      <c r="G106" s="39">
        <v>386.55</v>
      </c>
      <c r="H106" s="39">
        <v>382.4</v>
      </c>
      <c r="I106" s="39">
        <v>379.65</v>
      </c>
      <c r="J106" s="39">
        <v>393.45000000000005</v>
      </c>
      <c r="K106" s="39">
        <v>396.20000000000005</v>
      </c>
      <c r="L106" s="39">
        <v>400.35000000000008</v>
      </c>
      <c r="M106" s="31">
        <v>392.05</v>
      </c>
      <c r="N106" s="31">
        <v>385.15</v>
      </c>
      <c r="O106" s="308">
        <v>19718000</v>
      </c>
      <c r="P106" s="309">
        <v>-5.6480080685829548E-3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45134</v>
      </c>
      <c r="E107" s="38">
        <v>214.55</v>
      </c>
      <c r="F107" s="38">
        <v>212.36666666666667</v>
      </c>
      <c r="G107" s="39">
        <v>209.28333333333336</v>
      </c>
      <c r="H107" s="39">
        <v>204.01666666666668</v>
      </c>
      <c r="I107" s="39">
        <v>200.93333333333337</v>
      </c>
      <c r="J107" s="39">
        <v>217.63333333333335</v>
      </c>
      <c r="K107" s="39">
        <v>220.71666666666667</v>
      </c>
      <c r="L107" s="39">
        <v>225.98333333333335</v>
      </c>
      <c r="M107" s="31">
        <v>215.45</v>
      </c>
      <c r="N107" s="31">
        <v>207.1</v>
      </c>
      <c r="O107" s="308">
        <v>17495700</v>
      </c>
      <c r="P107" s="309">
        <v>-5.6901672659058933E-2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45134</v>
      </c>
      <c r="E108" s="38">
        <v>2862.7</v>
      </c>
      <c r="F108" s="38">
        <v>2836.9666666666672</v>
      </c>
      <c r="G108" s="39">
        <v>2766.0333333333342</v>
      </c>
      <c r="H108" s="39">
        <v>2669.3666666666672</v>
      </c>
      <c r="I108" s="39">
        <v>2598.4333333333343</v>
      </c>
      <c r="J108" s="39">
        <v>2933.6333333333341</v>
      </c>
      <c r="K108" s="39">
        <v>3004.5666666666666</v>
      </c>
      <c r="L108" s="39">
        <v>3101.233333333334</v>
      </c>
      <c r="M108" s="31">
        <v>2907.9</v>
      </c>
      <c r="N108" s="31">
        <v>2740.3</v>
      </c>
      <c r="O108" s="308">
        <v>779400</v>
      </c>
      <c r="P108" s="309">
        <v>0.34194214876033058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45134</v>
      </c>
      <c r="E109" s="38">
        <v>2666.2</v>
      </c>
      <c r="F109" s="38">
        <v>2659.1499999999996</v>
      </c>
      <c r="G109" s="39">
        <v>2619.1999999999994</v>
      </c>
      <c r="H109" s="39">
        <v>2572.1999999999998</v>
      </c>
      <c r="I109" s="39">
        <v>2532.2499999999995</v>
      </c>
      <c r="J109" s="39">
        <v>2706.1499999999992</v>
      </c>
      <c r="K109" s="39">
        <v>2746.1</v>
      </c>
      <c r="L109" s="39">
        <v>2793.099999999999</v>
      </c>
      <c r="M109" s="31">
        <v>2699.1</v>
      </c>
      <c r="N109" s="31">
        <v>2612.15</v>
      </c>
      <c r="O109" s="308">
        <v>3547500</v>
      </c>
      <c r="P109" s="309">
        <v>-4.5524255387844055E-2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45134</v>
      </c>
      <c r="E110" s="38">
        <v>1383</v>
      </c>
      <c r="F110" s="38">
        <v>1381.0166666666667</v>
      </c>
      <c r="G110" s="39">
        <v>1373.0333333333333</v>
      </c>
      <c r="H110" s="39">
        <v>1363.0666666666666</v>
      </c>
      <c r="I110" s="39">
        <v>1355.0833333333333</v>
      </c>
      <c r="J110" s="39">
        <v>1390.9833333333333</v>
      </c>
      <c r="K110" s="39">
        <v>1398.9666666666665</v>
      </c>
      <c r="L110" s="39">
        <v>1408.9333333333334</v>
      </c>
      <c r="M110" s="31">
        <v>1389</v>
      </c>
      <c r="N110" s="31">
        <v>1371.05</v>
      </c>
      <c r="O110" s="308">
        <v>20381000</v>
      </c>
      <c r="P110" s="309">
        <v>5.213979660316969E-2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45134</v>
      </c>
      <c r="E111" s="38">
        <v>164.7</v>
      </c>
      <c r="F111" s="38">
        <v>163.88333333333335</v>
      </c>
      <c r="G111" s="39">
        <v>162.3666666666667</v>
      </c>
      <c r="H111" s="39">
        <v>160.03333333333336</v>
      </c>
      <c r="I111" s="39">
        <v>158.51666666666671</v>
      </c>
      <c r="J111" s="39">
        <v>166.2166666666667</v>
      </c>
      <c r="K111" s="39">
        <v>167.73333333333335</v>
      </c>
      <c r="L111" s="39">
        <v>170.06666666666669</v>
      </c>
      <c r="M111" s="31">
        <v>165.4</v>
      </c>
      <c r="N111" s="31">
        <v>161.55000000000001</v>
      </c>
      <c r="O111" s="308">
        <v>86978800</v>
      </c>
      <c r="P111" s="309">
        <v>1.3028155070684671E-2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45134</v>
      </c>
      <c r="E112" s="38">
        <v>1427.5</v>
      </c>
      <c r="F112" s="38">
        <v>1413.5166666666667</v>
      </c>
      <c r="G112" s="39">
        <v>1396.0333333333333</v>
      </c>
      <c r="H112" s="39">
        <v>1364.5666666666666</v>
      </c>
      <c r="I112" s="39">
        <v>1347.0833333333333</v>
      </c>
      <c r="J112" s="39">
        <v>1444.9833333333333</v>
      </c>
      <c r="K112" s="39">
        <v>1462.4666666666665</v>
      </c>
      <c r="L112" s="39">
        <v>1493.9333333333334</v>
      </c>
      <c r="M112" s="31">
        <v>1431</v>
      </c>
      <c r="N112" s="31">
        <v>1382.05</v>
      </c>
      <c r="O112" s="308">
        <v>34882800</v>
      </c>
      <c r="P112" s="309">
        <v>-5.3651072695901289E-2</v>
      </c>
    </row>
    <row r="113" spans="1:16" ht="12.75" customHeight="1">
      <c r="A113" s="31">
        <v>103</v>
      </c>
      <c r="B113" s="32" t="s">
        <v>87</v>
      </c>
      <c r="C113" s="33" t="s">
        <v>153</v>
      </c>
      <c r="D113" s="34">
        <v>45134</v>
      </c>
      <c r="E113" s="38">
        <v>640.70000000000005</v>
      </c>
      <c r="F113" s="38">
        <v>631.4666666666667</v>
      </c>
      <c r="G113" s="39">
        <v>618.93333333333339</v>
      </c>
      <c r="H113" s="39">
        <v>597.16666666666674</v>
      </c>
      <c r="I113" s="39">
        <v>584.63333333333344</v>
      </c>
      <c r="J113" s="39">
        <v>653.23333333333335</v>
      </c>
      <c r="K113" s="39">
        <v>665.76666666666665</v>
      </c>
      <c r="L113" s="39">
        <v>687.5333333333333</v>
      </c>
      <c r="M113" s="31">
        <v>644</v>
      </c>
      <c r="N113" s="31">
        <v>609.70000000000005</v>
      </c>
      <c r="O113" s="308">
        <v>2653300</v>
      </c>
      <c r="P113" s="309">
        <v>7.2517078297425125E-2</v>
      </c>
    </row>
    <row r="114" spans="1:16" ht="12.75" customHeight="1">
      <c r="A114" s="31">
        <v>104</v>
      </c>
      <c r="B114" s="32" t="s">
        <v>84</v>
      </c>
      <c r="C114" s="33" t="s">
        <v>154</v>
      </c>
      <c r="D114" s="34">
        <v>45134</v>
      </c>
      <c r="E114" s="38">
        <v>97.05</v>
      </c>
      <c r="F114" s="38">
        <v>96.95</v>
      </c>
      <c r="G114" s="39">
        <v>96.100000000000009</v>
      </c>
      <c r="H114" s="39">
        <v>95.15</v>
      </c>
      <c r="I114" s="39">
        <v>94.300000000000011</v>
      </c>
      <c r="J114" s="39">
        <v>97.9</v>
      </c>
      <c r="K114" s="39">
        <v>98.75</v>
      </c>
      <c r="L114" s="39">
        <v>99.7</v>
      </c>
      <c r="M114" s="31">
        <v>97.8</v>
      </c>
      <c r="N114" s="31">
        <v>96</v>
      </c>
      <c r="O114" s="308">
        <v>100083750</v>
      </c>
      <c r="P114" s="309">
        <v>3.321590337191746E-2</v>
      </c>
    </row>
    <row r="115" spans="1:16" ht="12.75" customHeight="1">
      <c r="A115" s="31">
        <v>105</v>
      </c>
      <c r="B115" s="32" t="s">
        <v>43</v>
      </c>
      <c r="C115" s="33" t="s">
        <v>155</v>
      </c>
      <c r="D115" s="34">
        <v>45134</v>
      </c>
      <c r="E115" s="38">
        <v>778.05</v>
      </c>
      <c r="F115" s="38">
        <v>776.56666666666661</v>
      </c>
      <c r="G115" s="39">
        <v>771.58333333333326</v>
      </c>
      <c r="H115" s="39">
        <v>765.11666666666667</v>
      </c>
      <c r="I115" s="39">
        <v>760.13333333333333</v>
      </c>
      <c r="J115" s="39">
        <v>783.03333333333319</v>
      </c>
      <c r="K115" s="39">
        <v>788.01666666666654</v>
      </c>
      <c r="L115" s="39">
        <v>794.48333333333312</v>
      </c>
      <c r="M115" s="31">
        <v>781.55</v>
      </c>
      <c r="N115" s="31">
        <v>770.1</v>
      </c>
      <c r="O115" s="308">
        <v>2587000</v>
      </c>
      <c r="P115" s="309">
        <v>-3.9111540318686626E-2</v>
      </c>
    </row>
    <row r="116" spans="1:16" ht="12.75" customHeight="1">
      <c r="A116" s="31">
        <v>106</v>
      </c>
      <c r="B116" s="32" t="s">
        <v>45</v>
      </c>
      <c r="C116" s="33" t="s">
        <v>156</v>
      </c>
      <c r="D116" s="34">
        <v>45134</v>
      </c>
      <c r="E116" s="38">
        <v>625</v>
      </c>
      <c r="F116" s="38">
        <v>623.05000000000007</v>
      </c>
      <c r="G116" s="39">
        <v>619.90000000000009</v>
      </c>
      <c r="H116" s="39">
        <v>614.80000000000007</v>
      </c>
      <c r="I116" s="39">
        <v>611.65000000000009</v>
      </c>
      <c r="J116" s="39">
        <v>628.15000000000009</v>
      </c>
      <c r="K116" s="39">
        <v>631.29999999999995</v>
      </c>
      <c r="L116" s="39">
        <v>636.40000000000009</v>
      </c>
      <c r="M116" s="31">
        <v>626.20000000000005</v>
      </c>
      <c r="N116" s="31">
        <v>617.95000000000005</v>
      </c>
      <c r="O116" s="308">
        <v>13912500</v>
      </c>
      <c r="P116" s="309">
        <v>-2.2561013093993977E-2</v>
      </c>
    </row>
    <row r="117" spans="1:16" ht="12.75" customHeight="1">
      <c r="A117" s="31">
        <v>107</v>
      </c>
      <c r="B117" s="32" t="s">
        <v>59</v>
      </c>
      <c r="C117" s="33" t="s">
        <v>157</v>
      </c>
      <c r="D117" s="34">
        <v>45134</v>
      </c>
      <c r="E117" s="38">
        <v>474.2</v>
      </c>
      <c r="F117" s="38">
        <v>474.66666666666669</v>
      </c>
      <c r="G117" s="39">
        <v>472.68333333333339</v>
      </c>
      <c r="H117" s="39">
        <v>471.16666666666669</v>
      </c>
      <c r="I117" s="39">
        <v>469.18333333333339</v>
      </c>
      <c r="J117" s="39">
        <v>476.18333333333339</v>
      </c>
      <c r="K117" s="39">
        <v>478.16666666666663</v>
      </c>
      <c r="L117" s="39">
        <v>479.68333333333339</v>
      </c>
      <c r="M117" s="31">
        <v>476.65</v>
      </c>
      <c r="N117" s="31">
        <v>473.15</v>
      </c>
      <c r="O117" s="308">
        <v>76988800</v>
      </c>
      <c r="P117" s="309">
        <v>3.7757890564699501E-3</v>
      </c>
    </row>
    <row r="118" spans="1:16" ht="12.75" customHeight="1">
      <c r="A118" s="31">
        <v>108</v>
      </c>
      <c r="B118" s="32" t="s">
        <v>132</v>
      </c>
      <c r="C118" s="33" t="s">
        <v>158</v>
      </c>
      <c r="D118" s="34">
        <v>45134</v>
      </c>
      <c r="E118" s="38">
        <v>642.5</v>
      </c>
      <c r="F118" s="38">
        <v>640.7833333333333</v>
      </c>
      <c r="G118" s="39">
        <v>636.11666666666656</v>
      </c>
      <c r="H118" s="39">
        <v>629.73333333333323</v>
      </c>
      <c r="I118" s="39">
        <v>625.06666666666649</v>
      </c>
      <c r="J118" s="39">
        <v>647.16666666666663</v>
      </c>
      <c r="K118" s="39">
        <v>651.83333333333337</v>
      </c>
      <c r="L118" s="39">
        <v>658.2166666666667</v>
      </c>
      <c r="M118" s="31">
        <v>645.45000000000005</v>
      </c>
      <c r="N118" s="31">
        <v>634.4</v>
      </c>
      <c r="O118" s="308">
        <v>26007500</v>
      </c>
      <c r="P118" s="309">
        <v>1.0981535471331389E-2</v>
      </c>
    </row>
    <row r="119" spans="1:16" ht="12.75" customHeight="1">
      <c r="A119" s="31">
        <v>109</v>
      </c>
      <c r="B119" s="32" t="s">
        <v>49</v>
      </c>
      <c r="C119" s="33" t="s">
        <v>159</v>
      </c>
      <c r="D119" s="34">
        <v>45134</v>
      </c>
      <c r="E119" s="38">
        <v>3292.95</v>
      </c>
      <c r="F119" s="38">
        <v>3290.35</v>
      </c>
      <c r="G119" s="39">
        <v>3261.6499999999996</v>
      </c>
      <c r="H119" s="39">
        <v>3230.35</v>
      </c>
      <c r="I119" s="39">
        <v>3201.6499999999996</v>
      </c>
      <c r="J119" s="39">
        <v>3321.6499999999996</v>
      </c>
      <c r="K119" s="39">
        <v>3350.3499999999995</v>
      </c>
      <c r="L119" s="39">
        <v>3381.6499999999996</v>
      </c>
      <c r="M119" s="31">
        <v>3319.05</v>
      </c>
      <c r="N119" s="31">
        <v>3259.05</v>
      </c>
      <c r="O119" s="308">
        <v>343250</v>
      </c>
      <c r="P119" s="309">
        <v>3.0780780780780781E-2</v>
      </c>
    </row>
    <row r="120" spans="1:16" ht="12.75" customHeight="1">
      <c r="A120" s="31">
        <v>110</v>
      </c>
      <c r="B120" s="32" t="s">
        <v>132</v>
      </c>
      <c r="C120" s="33" t="s">
        <v>160</v>
      </c>
      <c r="D120" s="34">
        <v>45134</v>
      </c>
      <c r="E120" s="38">
        <v>806.95</v>
      </c>
      <c r="F120" s="38">
        <v>803.55000000000007</v>
      </c>
      <c r="G120" s="39">
        <v>798.85000000000014</v>
      </c>
      <c r="H120" s="39">
        <v>790.75000000000011</v>
      </c>
      <c r="I120" s="39">
        <v>786.05000000000018</v>
      </c>
      <c r="J120" s="39">
        <v>811.65000000000009</v>
      </c>
      <c r="K120" s="39">
        <v>816.35000000000014</v>
      </c>
      <c r="L120" s="39">
        <v>824.45</v>
      </c>
      <c r="M120" s="31">
        <v>808.25</v>
      </c>
      <c r="N120" s="31">
        <v>795.45</v>
      </c>
      <c r="O120" s="308">
        <v>24250050</v>
      </c>
      <c r="P120" s="309">
        <v>-2.8028786321086522E-2</v>
      </c>
    </row>
    <row r="121" spans="1:16" ht="12.75" customHeight="1">
      <c r="A121" s="31">
        <v>111</v>
      </c>
      <c r="B121" s="32" t="s">
        <v>45</v>
      </c>
      <c r="C121" s="33" t="s">
        <v>161</v>
      </c>
      <c r="D121" s="34">
        <v>45134</v>
      </c>
      <c r="E121" s="38">
        <v>469.95</v>
      </c>
      <c r="F121" s="38">
        <v>469.2</v>
      </c>
      <c r="G121" s="39">
        <v>465.9</v>
      </c>
      <c r="H121" s="39">
        <v>461.84999999999997</v>
      </c>
      <c r="I121" s="39">
        <v>458.54999999999995</v>
      </c>
      <c r="J121" s="39">
        <v>473.25</v>
      </c>
      <c r="K121" s="39">
        <v>476.55000000000007</v>
      </c>
      <c r="L121" s="39">
        <v>480.6</v>
      </c>
      <c r="M121" s="31">
        <v>472.5</v>
      </c>
      <c r="N121" s="31">
        <v>465.15</v>
      </c>
      <c r="O121" s="308">
        <v>22662500</v>
      </c>
      <c r="P121" s="309">
        <v>4.7661272445134115E-3</v>
      </c>
    </row>
    <row r="122" spans="1:16" ht="12.75" customHeight="1">
      <c r="A122" s="31">
        <v>112</v>
      </c>
      <c r="B122" s="32" t="s">
        <v>63</v>
      </c>
      <c r="C122" s="33" t="s">
        <v>162</v>
      </c>
      <c r="D122" s="34">
        <v>45134</v>
      </c>
      <c r="E122" s="38">
        <v>1874.5</v>
      </c>
      <c r="F122" s="38">
        <v>1877.8666666666668</v>
      </c>
      <c r="G122" s="39">
        <v>1862.6333333333337</v>
      </c>
      <c r="H122" s="39">
        <v>1850.7666666666669</v>
      </c>
      <c r="I122" s="39">
        <v>1835.5333333333338</v>
      </c>
      <c r="J122" s="39">
        <v>1889.7333333333336</v>
      </c>
      <c r="K122" s="39">
        <v>1904.9666666666667</v>
      </c>
      <c r="L122" s="39">
        <v>1916.8333333333335</v>
      </c>
      <c r="M122" s="31">
        <v>1893.1</v>
      </c>
      <c r="N122" s="31">
        <v>1866</v>
      </c>
      <c r="O122" s="308">
        <v>25068800</v>
      </c>
      <c r="P122" s="309">
        <v>3.2810929285937936E-2</v>
      </c>
    </row>
    <row r="123" spans="1:16" ht="12.75" customHeight="1">
      <c r="A123" s="31">
        <v>113</v>
      </c>
      <c r="B123" s="32" t="s">
        <v>68</v>
      </c>
      <c r="C123" s="33" t="s">
        <v>163</v>
      </c>
      <c r="D123" s="34">
        <v>45134</v>
      </c>
      <c r="E123" s="38">
        <v>131.6</v>
      </c>
      <c r="F123" s="38">
        <v>131.74999999999997</v>
      </c>
      <c r="G123" s="39">
        <v>130.04999999999995</v>
      </c>
      <c r="H123" s="39">
        <v>128.49999999999997</v>
      </c>
      <c r="I123" s="39">
        <v>126.79999999999995</v>
      </c>
      <c r="J123" s="39">
        <v>133.29999999999995</v>
      </c>
      <c r="K123" s="39">
        <v>134.99999999999994</v>
      </c>
      <c r="L123" s="39">
        <v>136.54999999999995</v>
      </c>
      <c r="M123" s="31">
        <v>133.44999999999999</v>
      </c>
      <c r="N123" s="31">
        <v>130.19999999999999</v>
      </c>
      <c r="O123" s="308">
        <v>84340724</v>
      </c>
      <c r="P123" s="309">
        <v>1.1652542372881357E-3</v>
      </c>
    </row>
    <row r="124" spans="1:16" ht="12.75" customHeight="1">
      <c r="A124" s="31">
        <v>114</v>
      </c>
      <c r="B124" s="32" t="s">
        <v>45</v>
      </c>
      <c r="C124" s="33" t="s">
        <v>164</v>
      </c>
      <c r="D124" s="34">
        <v>45134</v>
      </c>
      <c r="E124" s="38">
        <v>2360.4</v>
      </c>
      <c r="F124" s="38">
        <v>2360.3666666666668</v>
      </c>
      <c r="G124" s="39">
        <v>2340.0333333333338</v>
      </c>
      <c r="H124" s="39">
        <v>2319.666666666667</v>
      </c>
      <c r="I124" s="39">
        <v>2299.3333333333339</v>
      </c>
      <c r="J124" s="39">
        <v>2380.7333333333336</v>
      </c>
      <c r="K124" s="39">
        <v>2401.0666666666666</v>
      </c>
      <c r="L124" s="39">
        <v>2421.4333333333334</v>
      </c>
      <c r="M124" s="31">
        <v>2380.6999999999998</v>
      </c>
      <c r="N124" s="31">
        <v>2340</v>
      </c>
      <c r="O124" s="308">
        <v>783300</v>
      </c>
      <c r="P124" s="309">
        <v>-5.2956111715632935E-2</v>
      </c>
    </row>
    <row r="125" spans="1:16" ht="12.75" customHeight="1">
      <c r="A125" s="31">
        <v>115</v>
      </c>
      <c r="B125" s="32" t="s">
        <v>43</v>
      </c>
      <c r="C125" s="33" t="s">
        <v>165</v>
      </c>
      <c r="D125" s="34">
        <v>45134</v>
      </c>
      <c r="E125" s="38">
        <v>352.3</v>
      </c>
      <c r="F125" s="38">
        <v>350.55</v>
      </c>
      <c r="G125" s="39">
        <v>347.25</v>
      </c>
      <c r="H125" s="39">
        <v>342.2</v>
      </c>
      <c r="I125" s="39">
        <v>338.9</v>
      </c>
      <c r="J125" s="39">
        <v>355.6</v>
      </c>
      <c r="K125" s="39">
        <v>358.90000000000009</v>
      </c>
      <c r="L125" s="39">
        <v>363.95000000000005</v>
      </c>
      <c r="M125" s="31">
        <v>353.85</v>
      </c>
      <c r="N125" s="31">
        <v>345.5</v>
      </c>
      <c r="O125" s="308">
        <v>16772200</v>
      </c>
      <c r="P125" s="309">
        <v>8.896615195827795E-3</v>
      </c>
    </row>
    <row r="126" spans="1:16" ht="12.75" customHeight="1">
      <c r="A126" s="31">
        <v>116</v>
      </c>
      <c r="B126" s="32" t="s">
        <v>68</v>
      </c>
      <c r="C126" s="33" t="s">
        <v>166</v>
      </c>
      <c r="D126" s="34">
        <v>45134</v>
      </c>
      <c r="E126" s="38">
        <v>393.75</v>
      </c>
      <c r="F126" s="38">
        <v>392.15000000000003</v>
      </c>
      <c r="G126" s="39">
        <v>390.15000000000009</v>
      </c>
      <c r="H126" s="39">
        <v>386.55000000000007</v>
      </c>
      <c r="I126" s="39">
        <v>384.55000000000013</v>
      </c>
      <c r="J126" s="39">
        <v>395.75000000000006</v>
      </c>
      <c r="K126" s="39">
        <v>397.74999999999994</v>
      </c>
      <c r="L126" s="39">
        <v>401.35</v>
      </c>
      <c r="M126" s="31">
        <v>394.15</v>
      </c>
      <c r="N126" s="31">
        <v>388.55</v>
      </c>
      <c r="O126" s="308">
        <v>22338000</v>
      </c>
      <c r="P126" s="309">
        <v>-2.0864381520119227E-2</v>
      </c>
    </row>
    <row r="127" spans="1:16" ht="12.75" customHeight="1">
      <c r="A127" s="31">
        <v>117</v>
      </c>
      <c r="B127" s="32" t="s">
        <v>41</v>
      </c>
      <c r="C127" s="33" t="s">
        <v>167</v>
      </c>
      <c r="D127" s="34">
        <v>45134</v>
      </c>
      <c r="E127" s="38">
        <v>2478</v>
      </c>
      <c r="F127" s="38">
        <v>2472.0666666666666</v>
      </c>
      <c r="G127" s="39">
        <v>2462.1333333333332</v>
      </c>
      <c r="H127" s="39">
        <v>2446.2666666666664</v>
      </c>
      <c r="I127" s="39">
        <v>2436.333333333333</v>
      </c>
      <c r="J127" s="39">
        <v>2487.9333333333334</v>
      </c>
      <c r="K127" s="39">
        <v>2497.8666666666668</v>
      </c>
      <c r="L127" s="39">
        <v>2513.7333333333336</v>
      </c>
      <c r="M127" s="31">
        <v>2482</v>
      </c>
      <c r="N127" s="31">
        <v>2456.1999999999998</v>
      </c>
      <c r="O127" s="308">
        <v>10686600</v>
      </c>
      <c r="P127" s="309">
        <v>-5.4998743683519922E-3</v>
      </c>
    </row>
    <row r="128" spans="1:16" ht="12.75" customHeight="1">
      <c r="A128" s="31">
        <v>118</v>
      </c>
      <c r="B128" s="32" t="s">
        <v>87</v>
      </c>
      <c r="C128" s="33" t="s">
        <v>168</v>
      </c>
      <c r="D128" s="34">
        <v>45134</v>
      </c>
      <c r="E128" s="38">
        <v>5113.55</v>
      </c>
      <c r="F128" s="38">
        <v>5049.9333333333334</v>
      </c>
      <c r="G128" s="39">
        <v>4966.3166666666666</v>
      </c>
      <c r="H128" s="39">
        <v>4819.083333333333</v>
      </c>
      <c r="I128" s="39">
        <v>4735.4666666666662</v>
      </c>
      <c r="J128" s="39">
        <v>5197.166666666667</v>
      </c>
      <c r="K128" s="39">
        <v>5280.7833333333338</v>
      </c>
      <c r="L128" s="39">
        <v>5428.0166666666673</v>
      </c>
      <c r="M128" s="31">
        <v>5133.55</v>
      </c>
      <c r="N128" s="31">
        <v>4902.7</v>
      </c>
      <c r="O128" s="308">
        <v>2624850</v>
      </c>
      <c r="P128" s="309">
        <v>-4.4292736209721462E-2</v>
      </c>
    </row>
    <row r="129" spans="1:16" ht="12.75" customHeight="1">
      <c r="A129" s="31">
        <v>119</v>
      </c>
      <c r="B129" s="32" t="s">
        <v>87</v>
      </c>
      <c r="C129" s="33" t="s">
        <v>169</v>
      </c>
      <c r="D129" s="34">
        <v>45134</v>
      </c>
      <c r="E129" s="38">
        <v>4110.1000000000004</v>
      </c>
      <c r="F129" s="38">
        <v>4036.3166666666662</v>
      </c>
      <c r="G129" s="39">
        <v>3946.6833333333325</v>
      </c>
      <c r="H129" s="39">
        <v>3783.2666666666664</v>
      </c>
      <c r="I129" s="39">
        <v>3693.6333333333328</v>
      </c>
      <c r="J129" s="39">
        <v>4199.7333333333318</v>
      </c>
      <c r="K129" s="39">
        <v>4289.3666666666668</v>
      </c>
      <c r="L129" s="39">
        <v>4452.7833333333319</v>
      </c>
      <c r="M129" s="31">
        <v>4125.95</v>
      </c>
      <c r="N129" s="31">
        <v>3872.9</v>
      </c>
      <c r="O129" s="308">
        <v>1384200</v>
      </c>
      <c r="P129" s="309">
        <v>-1.2696148359486448E-2</v>
      </c>
    </row>
    <row r="130" spans="1:16" ht="12.75" customHeight="1">
      <c r="A130" s="31">
        <v>120</v>
      </c>
      <c r="B130" s="32" t="s">
        <v>43</v>
      </c>
      <c r="C130" s="33" t="s">
        <v>170</v>
      </c>
      <c r="D130" s="34">
        <v>45134</v>
      </c>
      <c r="E130" s="38">
        <v>933.65</v>
      </c>
      <c r="F130" s="38">
        <v>931.76666666666677</v>
      </c>
      <c r="G130" s="39">
        <v>927.53333333333353</v>
      </c>
      <c r="H130" s="39">
        <v>921.41666666666674</v>
      </c>
      <c r="I130" s="39">
        <v>917.18333333333351</v>
      </c>
      <c r="J130" s="39">
        <v>937.88333333333355</v>
      </c>
      <c r="K130" s="39">
        <v>942.1166666666669</v>
      </c>
      <c r="L130" s="39">
        <v>948.23333333333358</v>
      </c>
      <c r="M130" s="31">
        <v>936</v>
      </c>
      <c r="N130" s="31">
        <v>925.65</v>
      </c>
      <c r="O130" s="308">
        <v>5587050</v>
      </c>
      <c r="P130" s="309">
        <v>2.6710402999062792E-2</v>
      </c>
    </row>
    <row r="131" spans="1:16" ht="12.75" customHeight="1">
      <c r="A131" s="31">
        <v>121</v>
      </c>
      <c r="B131" s="32" t="s">
        <v>56</v>
      </c>
      <c r="C131" s="33" t="s">
        <v>171</v>
      </c>
      <c r="D131" s="34">
        <v>45134</v>
      </c>
      <c r="E131" s="38">
        <v>1552</v>
      </c>
      <c r="F131" s="38">
        <v>1555.6000000000001</v>
      </c>
      <c r="G131" s="39">
        <v>1546.4000000000003</v>
      </c>
      <c r="H131" s="39">
        <v>1540.8000000000002</v>
      </c>
      <c r="I131" s="39">
        <v>1531.6000000000004</v>
      </c>
      <c r="J131" s="39">
        <v>1561.2000000000003</v>
      </c>
      <c r="K131" s="39">
        <v>1570.4</v>
      </c>
      <c r="L131" s="39">
        <v>1576.0000000000002</v>
      </c>
      <c r="M131" s="31">
        <v>1564.8</v>
      </c>
      <c r="N131" s="31">
        <v>1550</v>
      </c>
      <c r="O131" s="308">
        <v>15926400</v>
      </c>
      <c r="P131" s="309">
        <v>5.5688146380270488E-3</v>
      </c>
    </row>
    <row r="132" spans="1:16" ht="12.75" customHeight="1">
      <c r="A132" s="31">
        <v>122</v>
      </c>
      <c r="B132" s="32" t="s">
        <v>68</v>
      </c>
      <c r="C132" s="33" t="s">
        <v>172</v>
      </c>
      <c r="D132" s="34">
        <v>45134</v>
      </c>
      <c r="E132" s="38">
        <v>317.60000000000002</v>
      </c>
      <c r="F132" s="38">
        <v>317.93333333333334</v>
      </c>
      <c r="G132" s="39">
        <v>312.66666666666669</v>
      </c>
      <c r="H132" s="39">
        <v>307.73333333333335</v>
      </c>
      <c r="I132" s="39">
        <v>302.4666666666667</v>
      </c>
      <c r="J132" s="39">
        <v>322.86666666666667</v>
      </c>
      <c r="K132" s="39">
        <v>328.13333333333333</v>
      </c>
      <c r="L132" s="39">
        <v>333.06666666666666</v>
      </c>
      <c r="M132" s="31">
        <v>323.2</v>
      </c>
      <c r="N132" s="31">
        <v>313</v>
      </c>
      <c r="O132" s="308">
        <v>32012000</v>
      </c>
      <c r="P132" s="309">
        <v>-9.1618175064999384E-3</v>
      </c>
    </row>
    <row r="133" spans="1:16" ht="12.75" customHeight="1">
      <c r="A133" s="31">
        <v>123</v>
      </c>
      <c r="B133" s="32" t="s">
        <v>68</v>
      </c>
      <c r="C133" s="33" t="s">
        <v>173</v>
      </c>
      <c r="D133" s="34">
        <v>45134</v>
      </c>
      <c r="E133" s="38">
        <v>128.05000000000001</v>
      </c>
      <c r="F133" s="38">
        <v>126.58333333333333</v>
      </c>
      <c r="G133" s="39">
        <v>124.46666666666667</v>
      </c>
      <c r="H133" s="39">
        <v>120.88333333333334</v>
      </c>
      <c r="I133" s="39">
        <v>118.76666666666668</v>
      </c>
      <c r="J133" s="39">
        <v>130.16666666666666</v>
      </c>
      <c r="K133" s="39">
        <v>132.2833333333333</v>
      </c>
      <c r="L133" s="39">
        <v>135.86666666666665</v>
      </c>
      <c r="M133" s="31">
        <v>128.69999999999999</v>
      </c>
      <c r="N133" s="31">
        <v>123</v>
      </c>
      <c r="O133" s="308">
        <v>69888000</v>
      </c>
      <c r="P133" s="309">
        <v>-1.8454537793882193E-2</v>
      </c>
    </row>
    <row r="134" spans="1:16" ht="12.75" customHeight="1">
      <c r="A134" s="31">
        <v>124</v>
      </c>
      <c r="B134" s="32" t="s">
        <v>59</v>
      </c>
      <c r="C134" s="33" t="s">
        <v>174</v>
      </c>
      <c r="D134" s="34">
        <v>45134</v>
      </c>
      <c r="E134" s="38">
        <v>540.9</v>
      </c>
      <c r="F134" s="38">
        <v>539.13333333333333</v>
      </c>
      <c r="G134" s="39">
        <v>536.16666666666663</v>
      </c>
      <c r="H134" s="39">
        <v>531.43333333333328</v>
      </c>
      <c r="I134" s="39">
        <v>528.46666666666658</v>
      </c>
      <c r="J134" s="39">
        <v>543.86666666666667</v>
      </c>
      <c r="K134" s="39">
        <v>546.83333333333337</v>
      </c>
      <c r="L134" s="39">
        <v>551.56666666666672</v>
      </c>
      <c r="M134" s="31">
        <v>542.1</v>
      </c>
      <c r="N134" s="31">
        <v>534.4</v>
      </c>
      <c r="O134" s="308">
        <v>9956400</v>
      </c>
      <c r="P134" s="309">
        <v>1.8911948913176962E-2</v>
      </c>
    </row>
    <row r="135" spans="1:16" ht="12.75" customHeight="1">
      <c r="A135" s="31">
        <v>125</v>
      </c>
      <c r="B135" s="32" t="s">
        <v>56</v>
      </c>
      <c r="C135" s="33" t="s">
        <v>175</v>
      </c>
      <c r="D135" s="34">
        <v>45134</v>
      </c>
      <c r="E135" s="38">
        <v>9634.0499999999993</v>
      </c>
      <c r="F135" s="38">
        <v>9663.9499999999989</v>
      </c>
      <c r="G135" s="39">
        <v>9588.1499999999978</v>
      </c>
      <c r="H135" s="39">
        <v>9542.2499999999982</v>
      </c>
      <c r="I135" s="39">
        <v>9466.4499999999971</v>
      </c>
      <c r="J135" s="39">
        <v>9709.8499999999985</v>
      </c>
      <c r="K135" s="39">
        <v>9785.6499999999978</v>
      </c>
      <c r="L135" s="39">
        <v>9831.5499999999993</v>
      </c>
      <c r="M135" s="31">
        <v>9739.75</v>
      </c>
      <c r="N135" s="31">
        <v>9618.0499999999993</v>
      </c>
      <c r="O135" s="308">
        <v>2347000</v>
      </c>
      <c r="P135" s="309">
        <v>2.3773173391494002E-2</v>
      </c>
    </row>
    <row r="136" spans="1:16" ht="12.75" customHeight="1">
      <c r="A136" s="31">
        <v>126</v>
      </c>
      <c r="B136" s="32" t="s">
        <v>59</v>
      </c>
      <c r="C136" s="33" t="s">
        <v>176</v>
      </c>
      <c r="D136" s="34">
        <v>45134</v>
      </c>
      <c r="E136" s="38">
        <v>947.4</v>
      </c>
      <c r="F136" s="38">
        <v>941.36666666666667</v>
      </c>
      <c r="G136" s="39">
        <v>934.2833333333333</v>
      </c>
      <c r="H136" s="39">
        <v>921.16666666666663</v>
      </c>
      <c r="I136" s="39">
        <v>914.08333333333326</v>
      </c>
      <c r="J136" s="39">
        <v>954.48333333333335</v>
      </c>
      <c r="K136" s="39">
        <v>961.56666666666661</v>
      </c>
      <c r="L136" s="39">
        <v>974.68333333333339</v>
      </c>
      <c r="M136" s="31">
        <v>948.45</v>
      </c>
      <c r="N136" s="31">
        <v>928.25</v>
      </c>
      <c r="O136" s="308">
        <v>11396000</v>
      </c>
      <c r="P136" s="309">
        <v>3.0314537054616796E-2</v>
      </c>
    </row>
    <row r="137" spans="1:16" ht="12.75" customHeight="1">
      <c r="A137" s="31">
        <v>127</v>
      </c>
      <c r="B137" s="32" t="s">
        <v>45</v>
      </c>
      <c r="C137" s="33" t="s">
        <v>177</v>
      </c>
      <c r="D137" s="34">
        <v>45134</v>
      </c>
      <c r="E137" s="38">
        <v>1564.55</v>
      </c>
      <c r="F137" s="38">
        <v>1574</v>
      </c>
      <c r="G137" s="39">
        <v>1547.7</v>
      </c>
      <c r="H137" s="39">
        <v>1530.8500000000001</v>
      </c>
      <c r="I137" s="39">
        <v>1504.5500000000002</v>
      </c>
      <c r="J137" s="39">
        <v>1590.85</v>
      </c>
      <c r="K137" s="39">
        <v>1617.15</v>
      </c>
      <c r="L137" s="39">
        <v>1633.9999999999998</v>
      </c>
      <c r="M137" s="31">
        <v>1600.3</v>
      </c>
      <c r="N137" s="31">
        <v>1557.15</v>
      </c>
      <c r="O137" s="308">
        <v>2183200</v>
      </c>
      <c r="P137" s="309">
        <v>6.1867704280155644E-2</v>
      </c>
    </row>
    <row r="138" spans="1:16" ht="12.75" customHeight="1">
      <c r="A138" s="31">
        <v>128</v>
      </c>
      <c r="B138" s="32" t="s">
        <v>43</v>
      </c>
      <c r="C138" s="33" t="s">
        <v>178</v>
      </c>
      <c r="D138" s="34">
        <v>45134</v>
      </c>
      <c r="E138" s="38">
        <v>1442.05</v>
      </c>
      <c r="F138" s="38">
        <v>1437.9666666666665</v>
      </c>
      <c r="G138" s="39">
        <v>1427.9333333333329</v>
      </c>
      <c r="H138" s="39">
        <v>1413.8166666666664</v>
      </c>
      <c r="I138" s="39">
        <v>1403.7833333333328</v>
      </c>
      <c r="J138" s="39">
        <v>1452.083333333333</v>
      </c>
      <c r="K138" s="39">
        <v>1462.1166666666663</v>
      </c>
      <c r="L138" s="39">
        <v>1476.2333333333331</v>
      </c>
      <c r="M138" s="31">
        <v>1448</v>
      </c>
      <c r="N138" s="31">
        <v>1423.85</v>
      </c>
      <c r="O138" s="308">
        <v>1371200</v>
      </c>
      <c r="P138" s="309">
        <v>-4.1387024608501119E-2</v>
      </c>
    </row>
    <row r="139" spans="1:16" ht="12.75" customHeight="1">
      <c r="A139" s="31">
        <v>129</v>
      </c>
      <c r="B139" s="32" t="s">
        <v>68</v>
      </c>
      <c r="C139" s="33" t="s">
        <v>179</v>
      </c>
      <c r="D139" s="34">
        <v>45134</v>
      </c>
      <c r="E139" s="38">
        <v>828.45</v>
      </c>
      <c r="F139" s="38">
        <v>828.31666666666661</v>
      </c>
      <c r="G139" s="39">
        <v>823.83333333333326</v>
      </c>
      <c r="H139" s="39">
        <v>819.2166666666667</v>
      </c>
      <c r="I139" s="39">
        <v>814.73333333333335</v>
      </c>
      <c r="J139" s="39">
        <v>832.93333333333317</v>
      </c>
      <c r="K139" s="39">
        <v>837.41666666666652</v>
      </c>
      <c r="L139" s="39">
        <v>842.03333333333308</v>
      </c>
      <c r="M139" s="31">
        <v>832.8</v>
      </c>
      <c r="N139" s="31">
        <v>823.7</v>
      </c>
      <c r="O139" s="308">
        <v>5330400</v>
      </c>
      <c r="P139" s="309">
        <v>3.6075260457160627E-2</v>
      </c>
    </row>
    <row r="140" spans="1:16" ht="12.75" customHeight="1">
      <c r="A140" s="31">
        <v>130</v>
      </c>
      <c r="B140" s="32" t="s">
        <v>84</v>
      </c>
      <c r="C140" s="33" t="s">
        <v>180</v>
      </c>
      <c r="D140" s="34">
        <v>45134</v>
      </c>
      <c r="E140" s="38">
        <v>1085.5999999999999</v>
      </c>
      <c r="F140" s="38">
        <v>1085.0666666666666</v>
      </c>
      <c r="G140" s="39">
        <v>1078.0833333333333</v>
      </c>
      <c r="H140" s="39">
        <v>1070.5666666666666</v>
      </c>
      <c r="I140" s="39">
        <v>1063.5833333333333</v>
      </c>
      <c r="J140" s="39">
        <v>1092.5833333333333</v>
      </c>
      <c r="K140" s="39">
        <v>1099.5666666666668</v>
      </c>
      <c r="L140" s="39">
        <v>1107.0833333333333</v>
      </c>
      <c r="M140" s="31">
        <v>1092.05</v>
      </c>
      <c r="N140" s="31">
        <v>1077.55</v>
      </c>
      <c r="O140" s="308">
        <v>2271200</v>
      </c>
      <c r="P140" s="309">
        <v>1.3566583363084613E-2</v>
      </c>
    </row>
    <row r="141" spans="1:16" ht="12.75" customHeight="1">
      <c r="A141" s="31">
        <v>131</v>
      </c>
      <c r="B141" s="32" t="s">
        <v>56</v>
      </c>
      <c r="C141" s="33" t="s">
        <v>181</v>
      </c>
      <c r="D141" s="34">
        <v>45134</v>
      </c>
      <c r="E141" s="38">
        <v>96.5</v>
      </c>
      <c r="F141" s="38">
        <v>96.116666666666674</v>
      </c>
      <c r="G141" s="39">
        <v>95.633333333333354</v>
      </c>
      <c r="H141" s="39">
        <v>94.76666666666668</v>
      </c>
      <c r="I141" s="39">
        <v>94.28333333333336</v>
      </c>
      <c r="J141" s="39">
        <v>96.983333333333348</v>
      </c>
      <c r="K141" s="39">
        <v>97.466666666666669</v>
      </c>
      <c r="L141" s="39">
        <v>98.333333333333343</v>
      </c>
      <c r="M141" s="31">
        <v>96.6</v>
      </c>
      <c r="N141" s="31">
        <v>95.25</v>
      </c>
      <c r="O141" s="308">
        <v>73193900</v>
      </c>
      <c r="P141" s="309">
        <v>-4.9227799227799232E-3</v>
      </c>
    </row>
    <row r="142" spans="1:16" ht="12.75" customHeight="1">
      <c r="A142" s="31">
        <v>132</v>
      </c>
      <c r="B142" s="32" t="s">
        <v>87</v>
      </c>
      <c r="C142" s="33" t="s">
        <v>182</v>
      </c>
      <c r="D142" s="34">
        <v>45134</v>
      </c>
      <c r="E142" s="38">
        <v>2075.4499999999998</v>
      </c>
      <c r="F142" s="38">
        <v>2032.4666666666665</v>
      </c>
      <c r="G142" s="39">
        <v>1982.9833333333331</v>
      </c>
      <c r="H142" s="39">
        <v>1890.5166666666667</v>
      </c>
      <c r="I142" s="39">
        <v>1841.0333333333333</v>
      </c>
      <c r="J142" s="39">
        <v>2124.9333333333329</v>
      </c>
      <c r="K142" s="39">
        <v>2174.4166666666661</v>
      </c>
      <c r="L142" s="39">
        <v>2266.8833333333328</v>
      </c>
      <c r="M142" s="31">
        <v>2081.9499999999998</v>
      </c>
      <c r="N142" s="31">
        <v>1940</v>
      </c>
      <c r="O142" s="308">
        <v>2868800</v>
      </c>
      <c r="P142" s="309">
        <v>3.9457951375049823E-2</v>
      </c>
    </row>
    <row r="143" spans="1:16" ht="12.75" customHeight="1">
      <c r="A143" s="31">
        <v>133</v>
      </c>
      <c r="B143" s="32" t="s">
        <v>56</v>
      </c>
      <c r="C143" s="33" t="s">
        <v>183</v>
      </c>
      <c r="D143" s="34">
        <v>45134</v>
      </c>
      <c r="E143" s="38">
        <v>102099.45</v>
      </c>
      <c r="F143" s="38">
        <v>101868.13333333335</v>
      </c>
      <c r="G143" s="39">
        <v>101431.31666666669</v>
      </c>
      <c r="H143" s="39">
        <v>100763.18333333335</v>
      </c>
      <c r="I143" s="39">
        <v>100326.3666666667</v>
      </c>
      <c r="J143" s="39">
        <v>102536.26666666669</v>
      </c>
      <c r="K143" s="39">
        <v>102973.08333333334</v>
      </c>
      <c r="L143" s="39">
        <v>103641.21666666669</v>
      </c>
      <c r="M143" s="31">
        <v>102304.95</v>
      </c>
      <c r="N143" s="31">
        <v>101200</v>
      </c>
      <c r="O143" s="308">
        <v>53060</v>
      </c>
      <c r="P143" s="309">
        <v>3.7707390648567121E-4</v>
      </c>
    </row>
    <row r="144" spans="1:16" ht="12.75" customHeight="1">
      <c r="A144" s="31">
        <v>134</v>
      </c>
      <c r="B144" s="32" t="s">
        <v>68</v>
      </c>
      <c r="C144" s="33" t="s">
        <v>184</v>
      </c>
      <c r="D144" s="34">
        <v>45134</v>
      </c>
      <c r="E144" s="38">
        <v>1303.6500000000001</v>
      </c>
      <c r="F144" s="38">
        <v>1294.8166666666666</v>
      </c>
      <c r="G144" s="39">
        <v>1283.6333333333332</v>
      </c>
      <c r="H144" s="39">
        <v>1263.6166666666666</v>
      </c>
      <c r="I144" s="39">
        <v>1252.4333333333332</v>
      </c>
      <c r="J144" s="39">
        <v>1314.8333333333333</v>
      </c>
      <c r="K144" s="39">
        <v>1326.0166666666667</v>
      </c>
      <c r="L144" s="39">
        <v>1346.0333333333333</v>
      </c>
      <c r="M144" s="31">
        <v>1306</v>
      </c>
      <c r="N144" s="31">
        <v>1274.8</v>
      </c>
      <c r="O144" s="308">
        <v>5147450</v>
      </c>
      <c r="P144" s="309">
        <v>1.916584994010672E-2</v>
      </c>
    </row>
    <row r="145" spans="1:16" ht="12.75" customHeight="1">
      <c r="A145" s="31">
        <v>135</v>
      </c>
      <c r="B145" s="32" t="s">
        <v>132</v>
      </c>
      <c r="C145" s="33" t="s">
        <v>185</v>
      </c>
      <c r="D145" s="34">
        <v>45134</v>
      </c>
      <c r="E145" s="38">
        <v>89.7</v>
      </c>
      <c r="F145" s="38">
        <v>88.433333333333323</v>
      </c>
      <c r="G145" s="39">
        <v>86.866666666666646</v>
      </c>
      <c r="H145" s="39">
        <v>84.033333333333317</v>
      </c>
      <c r="I145" s="39">
        <v>82.46666666666664</v>
      </c>
      <c r="J145" s="39">
        <v>91.266666666666652</v>
      </c>
      <c r="K145" s="39">
        <v>92.833333333333343</v>
      </c>
      <c r="L145" s="39">
        <v>95.666666666666657</v>
      </c>
      <c r="M145" s="31">
        <v>90</v>
      </c>
      <c r="N145" s="31">
        <v>85.6</v>
      </c>
      <c r="O145" s="308">
        <v>56385000</v>
      </c>
      <c r="P145" s="309">
        <v>6.7291311754684835E-2</v>
      </c>
    </row>
    <row r="146" spans="1:16" ht="12.75" customHeight="1">
      <c r="A146" s="31">
        <v>136</v>
      </c>
      <c r="B146" s="32" t="s">
        <v>45</v>
      </c>
      <c r="C146" s="33" t="s">
        <v>186</v>
      </c>
      <c r="D146" s="34">
        <v>45134</v>
      </c>
      <c r="E146" s="38">
        <v>4729.7</v>
      </c>
      <c r="F146" s="38">
        <v>4698.7166666666662</v>
      </c>
      <c r="G146" s="39">
        <v>4652.8833333333323</v>
      </c>
      <c r="H146" s="39">
        <v>4576.0666666666657</v>
      </c>
      <c r="I146" s="39">
        <v>4530.2333333333318</v>
      </c>
      <c r="J146" s="39">
        <v>4775.5333333333328</v>
      </c>
      <c r="K146" s="39">
        <v>4821.3666666666668</v>
      </c>
      <c r="L146" s="39">
        <v>4898.1833333333334</v>
      </c>
      <c r="M146" s="31">
        <v>4744.55</v>
      </c>
      <c r="N146" s="31">
        <v>4621.8999999999996</v>
      </c>
      <c r="O146" s="308">
        <v>1368600</v>
      </c>
      <c r="P146" s="309">
        <v>2.6090868196131354E-2</v>
      </c>
    </row>
    <row r="147" spans="1:16" ht="12.75" customHeight="1">
      <c r="A147" s="31">
        <v>137</v>
      </c>
      <c r="B147" s="32" t="s">
        <v>39</v>
      </c>
      <c r="C147" s="33" t="s">
        <v>187</v>
      </c>
      <c r="D147" s="34">
        <v>45134</v>
      </c>
      <c r="E147" s="38">
        <v>4399.8500000000004</v>
      </c>
      <c r="F147" s="38">
        <v>4381.4666666666672</v>
      </c>
      <c r="G147" s="39">
        <v>4355.1333333333341</v>
      </c>
      <c r="H147" s="39">
        <v>4310.416666666667</v>
      </c>
      <c r="I147" s="39">
        <v>4284.0833333333339</v>
      </c>
      <c r="J147" s="39">
        <v>4426.1833333333343</v>
      </c>
      <c r="K147" s="39">
        <v>4452.5166666666664</v>
      </c>
      <c r="L147" s="39">
        <v>4497.2333333333345</v>
      </c>
      <c r="M147" s="31">
        <v>4407.8</v>
      </c>
      <c r="N147" s="31">
        <v>4336.75</v>
      </c>
      <c r="O147" s="308">
        <v>748500</v>
      </c>
      <c r="P147" s="309">
        <v>1.6707416462917686E-2</v>
      </c>
    </row>
    <row r="148" spans="1:16" ht="12.75" customHeight="1">
      <c r="A148" s="31">
        <v>138</v>
      </c>
      <c r="B148" s="32" t="s">
        <v>59</v>
      </c>
      <c r="C148" s="33" t="s">
        <v>188</v>
      </c>
      <c r="D148" s="34">
        <v>45134</v>
      </c>
      <c r="E148" s="38">
        <v>23159.05</v>
      </c>
      <c r="F148" s="38">
        <v>23080.633333333331</v>
      </c>
      <c r="G148" s="39">
        <v>22938.016666666663</v>
      </c>
      <c r="H148" s="39">
        <v>22716.98333333333</v>
      </c>
      <c r="I148" s="39">
        <v>22574.366666666661</v>
      </c>
      <c r="J148" s="39">
        <v>23301.666666666664</v>
      </c>
      <c r="K148" s="39">
        <v>23444.283333333333</v>
      </c>
      <c r="L148" s="39">
        <v>23665.316666666666</v>
      </c>
      <c r="M148" s="31">
        <v>23223.25</v>
      </c>
      <c r="N148" s="31">
        <v>22859.599999999999</v>
      </c>
      <c r="O148" s="308">
        <v>352040</v>
      </c>
      <c r="P148" s="309">
        <v>-2.2762602709304906E-2</v>
      </c>
    </row>
    <row r="149" spans="1:16" ht="12.75" customHeight="1">
      <c r="A149" s="31">
        <v>139</v>
      </c>
      <c r="B149" s="32" t="s">
        <v>132</v>
      </c>
      <c r="C149" s="33" t="s">
        <v>189</v>
      </c>
      <c r="D149" s="34">
        <v>45134</v>
      </c>
      <c r="E149" s="38">
        <v>113.5</v>
      </c>
      <c r="F149" s="38">
        <v>112.86666666666667</v>
      </c>
      <c r="G149" s="39">
        <v>112.08333333333334</v>
      </c>
      <c r="H149" s="39">
        <v>110.66666666666667</v>
      </c>
      <c r="I149" s="39">
        <v>109.88333333333334</v>
      </c>
      <c r="J149" s="39">
        <v>114.28333333333335</v>
      </c>
      <c r="K149" s="39">
        <v>115.06666666666668</v>
      </c>
      <c r="L149" s="39">
        <v>116.48333333333335</v>
      </c>
      <c r="M149" s="31">
        <v>113.65</v>
      </c>
      <c r="N149" s="31">
        <v>111.45</v>
      </c>
      <c r="O149" s="308">
        <v>84114000</v>
      </c>
      <c r="P149" s="309">
        <v>3.9483928372817265E-2</v>
      </c>
    </row>
    <row r="150" spans="1:16" ht="12.75" customHeight="1">
      <c r="A150" s="31">
        <v>140</v>
      </c>
      <c r="B150" s="32" t="s">
        <v>190</v>
      </c>
      <c r="C150" s="33" t="s">
        <v>191</v>
      </c>
      <c r="D150" s="34">
        <v>45134</v>
      </c>
      <c r="E150" s="38">
        <v>187.7</v>
      </c>
      <c r="F150" s="38">
        <v>187.33333333333334</v>
      </c>
      <c r="G150" s="39">
        <v>185.76666666666668</v>
      </c>
      <c r="H150" s="39">
        <v>183.83333333333334</v>
      </c>
      <c r="I150" s="39">
        <v>182.26666666666668</v>
      </c>
      <c r="J150" s="39">
        <v>189.26666666666668</v>
      </c>
      <c r="K150" s="39">
        <v>190.83333333333334</v>
      </c>
      <c r="L150" s="39">
        <v>192.76666666666668</v>
      </c>
      <c r="M150" s="31">
        <v>188.9</v>
      </c>
      <c r="N150" s="31">
        <v>185.4</v>
      </c>
      <c r="O150" s="308">
        <v>65436000</v>
      </c>
      <c r="P150" s="309">
        <v>5.0223471409482556E-3</v>
      </c>
    </row>
    <row r="151" spans="1:16" ht="12.75" customHeight="1">
      <c r="A151" s="31">
        <v>141</v>
      </c>
      <c r="B151" s="32" t="s">
        <v>108</v>
      </c>
      <c r="C151" s="33" t="s">
        <v>192</v>
      </c>
      <c r="D151" s="34">
        <v>45134</v>
      </c>
      <c r="E151" s="38">
        <v>1063.05</v>
      </c>
      <c r="F151" s="38">
        <v>1053.6833333333334</v>
      </c>
      <c r="G151" s="39">
        <v>1040.6666666666667</v>
      </c>
      <c r="H151" s="39">
        <v>1018.2833333333333</v>
      </c>
      <c r="I151" s="39">
        <v>1005.2666666666667</v>
      </c>
      <c r="J151" s="39">
        <v>1076.0666666666668</v>
      </c>
      <c r="K151" s="39">
        <v>1089.0833333333333</v>
      </c>
      <c r="L151" s="39">
        <v>1111.4666666666669</v>
      </c>
      <c r="M151" s="31">
        <v>1066.7</v>
      </c>
      <c r="N151" s="31">
        <v>1031.3</v>
      </c>
      <c r="O151" s="308">
        <v>4349100</v>
      </c>
      <c r="P151" s="309">
        <v>0.10650044523597507</v>
      </c>
    </row>
    <row r="152" spans="1:16" ht="12.75" customHeight="1">
      <c r="A152" s="31">
        <v>142</v>
      </c>
      <c r="B152" s="32" t="s">
        <v>87</v>
      </c>
      <c r="C152" s="33" t="s">
        <v>193</v>
      </c>
      <c r="D152" s="34">
        <v>45134</v>
      </c>
      <c r="E152" s="38">
        <v>4034.85</v>
      </c>
      <c r="F152" s="38">
        <v>3977.1499999999996</v>
      </c>
      <c r="G152" s="39">
        <v>3912.3499999999995</v>
      </c>
      <c r="H152" s="39">
        <v>3789.85</v>
      </c>
      <c r="I152" s="39">
        <v>3725.0499999999997</v>
      </c>
      <c r="J152" s="39">
        <v>4099.6499999999996</v>
      </c>
      <c r="K152" s="39">
        <v>4164.4499999999989</v>
      </c>
      <c r="L152" s="39">
        <v>4286.9499999999989</v>
      </c>
      <c r="M152" s="31">
        <v>4041.95</v>
      </c>
      <c r="N152" s="31">
        <v>3854.65</v>
      </c>
      <c r="O152" s="308">
        <v>320600</v>
      </c>
      <c r="P152" s="309">
        <v>0.22459893048128343</v>
      </c>
    </row>
    <row r="153" spans="1:16" ht="12.75" customHeight="1">
      <c r="A153" s="31">
        <v>143</v>
      </c>
      <c r="B153" s="32" t="s">
        <v>84</v>
      </c>
      <c r="C153" s="33" t="s">
        <v>194</v>
      </c>
      <c r="D153" s="34">
        <v>45134</v>
      </c>
      <c r="E153" s="38">
        <v>169.35</v>
      </c>
      <c r="F153" s="38">
        <v>169.1</v>
      </c>
      <c r="G153" s="39">
        <v>168.45</v>
      </c>
      <c r="H153" s="39">
        <v>167.54999999999998</v>
      </c>
      <c r="I153" s="39">
        <v>166.89999999999998</v>
      </c>
      <c r="J153" s="39">
        <v>170</v>
      </c>
      <c r="K153" s="39">
        <v>170.65000000000003</v>
      </c>
      <c r="L153" s="39">
        <v>171.55</v>
      </c>
      <c r="M153" s="31">
        <v>169.75</v>
      </c>
      <c r="N153" s="31">
        <v>168.2</v>
      </c>
      <c r="O153" s="308">
        <v>42238350</v>
      </c>
      <c r="P153" s="309">
        <v>5.3688052247406838E-2</v>
      </c>
    </row>
    <row r="154" spans="1:16" ht="12.75" customHeight="1">
      <c r="A154" s="31">
        <v>144</v>
      </c>
      <c r="B154" s="32" t="s">
        <v>47</v>
      </c>
      <c r="C154" s="33" t="s">
        <v>195</v>
      </c>
      <c r="D154" s="34">
        <v>45134</v>
      </c>
      <c r="E154" s="38">
        <v>36829.050000000003</v>
      </c>
      <c r="F154" s="38">
        <v>36833.599999999999</v>
      </c>
      <c r="G154" s="39">
        <v>36547.449999999997</v>
      </c>
      <c r="H154" s="39">
        <v>36265.85</v>
      </c>
      <c r="I154" s="39">
        <v>35979.699999999997</v>
      </c>
      <c r="J154" s="39">
        <v>37115.199999999997</v>
      </c>
      <c r="K154" s="39">
        <v>37401.350000000006</v>
      </c>
      <c r="L154" s="39">
        <v>37682.949999999997</v>
      </c>
      <c r="M154" s="31">
        <v>37119.75</v>
      </c>
      <c r="N154" s="31">
        <v>36552</v>
      </c>
      <c r="O154" s="308">
        <v>173100</v>
      </c>
      <c r="P154" s="309">
        <v>-1.3845621322256837E-3</v>
      </c>
    </row>
    <row r="155" spans="1:16" ht="12.75" customHeight="1">
      <c r="A155" s="31">
        <v>145</v>
      </c>
      <c r="B155" s="32" t="s">
        <v>43</v>
      </c>
      <c r="C155" s="33" t="s">
        <v>196</v>
      </c>
      <c r="D155" s="34">
        <v>45134</v>
      </c>
      <c r="E155" s="38">
        <v>999.3</v>
      </c>
      <c r="F155" s="38">
        <v>994.26666666666677</v>
      </c>
      <c r="G155" s="39">
        <v>980.53333333333353</v>
      </c>
      <c r="H155" s="39">
        <v>961.76666666666677</v>
      </c>
      <c r="I155" s="39">
        <v>948.03333333333353</v>
      </c>
      <c r="J155" s="39">
        <v>1013.0333333333335</v>
      </c>
      <c r="K155" s="39">
        <v>1026.7666666666669</v>
      </c>
      <c r="L155" s="39">
        <v>1045.5333333333335</v>
      </c>
      <c r="M155" s="31">
        <v>1008</v>
      </c>
      <c r="N155" s="31">
        <v>975.5</v>
      </c>
      <c r="O155" s="308">
        <v>10143000</v>
      </c>
      <c r="P155" s="309">
        <v>2.7581490768178708E-2</v>
      </c>
    </row>
    <row r="156" spans="1:16" ht="12.75" customHeight="1">
      <c r="A156" s="31">
        <v>146</v>
      </c>
      <c r="B156" s="32" t="s">
        <v>87</v>
      </c>
      <c r="C156" s="33" t="s">
        <v>197</v>
      </c>
      <c r="D156" s="34">
        <v>45134</v>
      </c>
      <c r="E156" s="38">
        <v>4945.95</v>
      </c>
      <c r="F156" s="38">
        <v>4898.3833333333341</v>
      </c>
      <c r="G156" s="39">
        <v>4837.7666666666682</v>
      </c>
      <c r="H156" s="39">
        <v>4729.5833333333339</v>
      </c>
      <c r="I156" s="39">
        <v>4668.9666666666681</v>
      </c>
      <c r="J156" s="39">
        <v>5006.5666666666684</v>
      </c>
      <c r="K156" s="39">
        <v>5067.1833333333352</v>
      </c>
      <c r="L156" s="39">
        <v>5175.3666666666686</v>
      </c>
      <c r="M156" s="31">
        <v>4959</v>
      </c>
      <c r="N156" s="31">
        <v>4790.2</v>
      </c>
      <c r="O156" s="308">
        <v>1384600</v>
      </c>
      <c r="P156" s="309">
        <v>6.058981233243968E-2</v>
      </c>
    </row>
    <row r="157" spans="1:16" ht="12.75" customHeight="1">
      <c r="A157" s="31">
        <v>147</v>
      </c>
      <c r="B157" s="32" t="s">
        <v>84</v>
      </c>
      <c r="C157" s="33" t="s">
        <v>198</v>
      </c>
      <c r="D157" s="34">
        <v>45134</v>
      </c>
      <c r="E157" s="38">
        <v>229.5</v>
      </c>
      <c r="F157" s="38">
        <v>228.13333333333333</v>
      </c>
      <c r="G157" s="39">
        <v>226.36666666666665</v>
      </c>
      <c r="H157" s="39">
        <v>223.23333333333332</v>
      </c>
      <c r="I157" s="39">
        <v>221.46666666666664</v>
      </c>
      <c r="J157" s="39">
        <v>231.26666666666665</v>
      </c>
      <c r="K157" s="39">
        <v>233.0333333333333</v>
      </c>
      <c r="L157" s="39">
        <v>236.16666666666666</v>
      </c>
      <c r="M157" s="31">
        <v>229.9</v>
      </c>
      <c r="N157" s="31">
        <v>225</v>
      </c>
      <c r="O157" s="308">
        <v>10893000</v>
      </c>
      <c r="P157" s="309">
        <v>-9.8172893373329705E-3</v>
      </c>
    </row>
    <row r="158" spans="1:16" ht="12.75" customHeight="1">
      <c r="A158" s="31">
        <v>148</v>
      </c>
      <c r="B158" s="32" t="s">
        <v>68</v>
      </c>
      <c r="C158" s="33" t="s">
        <v>199</v>
      </c>
      <c r="D158" s="34">
        <v>45134</v>
      </c>
      <c r="E158" s="38">
        <v>224.95</v>
      </c>
      <c r="F158" s="38">
        <v>224.88333333333333</v>
      </c>
      <c r="G158" s="39">
        <v>223.16666666666666</v>
      </c>
      <c r="H158" s="39">
        <v>221.38333333333333</v>
      </c>
      <c r="I158" s="39">
        <v>219.66666666666666</v>
      </c>
      <c r="J158" s="39">
        <v>226.66666666666666</v>
      </c>
      <c r="K158" s="39">
        <v>228.38333333333335</v>
      </c>
      <c r="L158" s="39">
        <v>230.16666666666666</v>
      </c>
      <c r="M158" s="31">
        <v>226.6</v>
      </c>
      <c r="N158" s="31">
        <v>223.1</v>
      </c>
      <c r="O158" s="308">
        <v>52842600</v>
      </c>
      <c r="P158" s="309">
        <v>-1.570620163991223E-2</v>
      </c>
    </row>
    <row r="159" spans="1:16" ht="12.75" customHeight="1">
      <c r="A159" s="31">
        <v>149</v>
      </c>
      <c r="B159" s="32" t="s">
        <v>59</v>
      </c>
      <c r="C159" s="33" t="s">
        <v>200</v>
      </c>
      <c r="D159" s="34">
        <v>45134</v>
      </c>
      <c r="E159" s="38">
        <v>2619.35</v>
      </c>
      <c r="F159" s="38">
        <v>2612.2166666666667</v>
      </c>
      <c r="G159" s="39">
        <v>2600.0833333333335</v>
      </c>
      <c r="H159" s="39">
        <v>2580.8166666666666</v>
      </c>
      <c r="I159" s="39">
        <v>2568.6833333333334</v>
      </c>
      <c r="J159" s="39">
        <v>2631.4833333333336</v>
      </c>
      <c r="K159" s="39">
        <v>2643.6166666666668</v>
      </c>
      <c r="L159" s="39">
        <v>2662.8833333333337</v>
      </c>
      <c r="M159" s="31">
        <v>2624.35</v>
      </c>
      <c r="N159" s="31">
        <v>2592.9499999999998</v>
      </c>
      <c r="O159" s="308">
        <v>3094500</v>
      </c>
      <c r="P159" s="309">
        <v>-2.0262782966598069E-2</v>
      </c>
    </row>
    <row r="160" spans="1:16" ht="12.75" customHeight="1">
      <c r="A160" s="31">
        <v>150</v>
      </c>
      <c r="B160" s="32" t="s">
        <v>39</v>
      </c>
      <c r="C160" s="33" t="s">
        <v>201</v>
      </c>
      <c r="D160" s="34">
        <v>45134</v>
      </c>
      <c r="E160" s="38">
        <v>3645.75</v>
      </c>
      <c r="F160" s="38">
        <v>3642.2166666666667</v>
      </c>
      <c r="G160" s="39">
        <v>3603.5333333333333</v>
      </c>
      <c r="H160" s="39">
        <v>3561.3166666666666</v>
      </c>
      <c r="I160" s="39">
        <v>3522.6333333333332</v>
      </c>
      <c r="J160" s="39">
        <v>3684.4333333333334</v>
      </c>
      <c r="K160" s="39">
        <v>3723.1166666666668</v>
      </c>
      <c r="L160" s="39">
        <v>3765.3333333333335</v>
      </c>
      <c r="M160" s="31">
        <v>3680.9</v>
      </c>
      <c r="N160" s="31">
        <v>3600</v>
      </c>
      <c r="O160" s="308">
        <v>2221750</v>
      </c>
      <c r="P160" s="309">
        <v>1.0137418337463392E-3</v>
      </c>
    </row>
    <row r="161" spans="1:16" ht="12.75" customHeight="1">
      <c r="A161" s="31">
        <v>151</v>
      </c>
      <c r="B161" s="32" t="s">
        <v>63</v>
      </c>
      <c r="C161" s="33" t="s">
        <v>202</v>
      </c>
      <c r="D161" s="34">
        <v>45134</v>
      </c>
      <c r="E161" s="38">
        <v>61.15</v>
      </c>
      <c r="F161" s="38">
        <v>60.6</v>
      </c>
      <c r="G161" s="39">
        <v>59.800000000000004</v>
      </c>
      <c r="H161" s="39">
        <v>58.45</v>
      </c>
      <c r="I161" s="39">
        <v>57.650000000000006</v>
      </c>
      <c r="J161" s="39">
        <v>61.95</v>
      </c>
      <c r="K161" s="39">
        <v>62.75</v>
      </c>
      <c r="L161" s="39">
        <v>64.099999999999994</v>
      </c>
      <c r="M161" s="31">
        <v>61.4</v>
      </c>
      <c r="N161" s="31">
        <v>59.25</v>
      </c>
      <c r="O161" s="308">
        <v>284848000</v>
      </c>
      <c r="P161" s="309">
        <v>-3.3128767718459781E-2</v>
      </c>
    </row>
    <row r="162" spans="1:16" ht="12.75" customHeight="1">
      <c r="A162" s="31">
        <v>152</v>
      </c>
      <c r="B162" s="32" t="s">
        <v>45</v>
      </c>
      <c r="C162" s="33" t="s">
        <v>203</v>
      </c>
      <c r="D162" s="34">
        <v>45134</v>
      </c>
      <c r="E162" s="38">
        <v>3889.7</v>
      </c>
      <c r="F162" s="38">
        <v>3871.25</v>
      </c>
      <c r="G162" s="39">
        <v>3842.5</v>
      </c>
      <c r="H162" s="39">
        <v>3795.3</v>
      </c>
      <c r="I162" s="39">
        <v>3766.55</v>
      </c>
      <c r="J162" s="39">
        <v>3918.45</v>
      </c>
      <c r="K162" s="39">
        <v>3947.2</v>
      </c>
      <c r="L162" s="39">
        <v>3994.3999999999996</v>
      </c>
      <c r="M162" s="31">
        <v>3900</v>
      </c>
      <c r="N162" s="31">
        <v>3824.05</v>
      </c>
      <c r="O162" s="308">
        <v>1606800</v>
      </c>
      <c r="P162" s="309">
        <v>8.1146548243843361E-2</v>
      </c>
    </row>
    <row r="163" spans="1:16" ht="12.75" customHeight="1">
      <c r="A163" s="31">
        <v>153</v>
      </c>
      <c r="B163" s="32" t="s">
        <v>190</v>
      </c>
      <c r="C163" s="33" t="s">
        <v>204</v>
      </c>
      <c r="D163" s="34">
        <v>45134</v>
      </c>
      <c r="E163" s="38">
        <v>241.2</v>
      </c>
      <c r="F163" s="38">
        <v>241.41666666666666</v>
      </c>
      <c r="G163" s="39">
        <v>237.48333333333332</v>
      </c>
      <c r="H163" s="39">
        <v>233.76666666666665</v>
      </c>
      <c r="I163" s="39">
        <v>229.83333333333331</v>
      </c>
      <c r="J163" s="39">
        <v>245.13333333333333</v>
      </c>
      <c r="K163" s="39">
        <v>249.06666666666666</v>
      </c>
      <c r="L163" s="39">
        <v>252.78333333333333</v>
      </c>
      <c r="M163" s="31">
        <v>245.35</v>
      </c>
      <c r="N163" s="31">
        <v>237.7</v>
      </c>
      <c r="O163" s="308">
        <v>42036300</v>
      </c>
      <c r="P163" s="309">
        <v>0.11238925407259216</v>
      </c>
    </row>
    <row r="164" spans="1:16" ht="12.75" customHeight="1">
      <c r="A164" s="31">
        <v>154</v>
      </c>
      <c r="B164" s="32" t="s">
        <v>205</v>
      </c>
      <c r="C164" s="33" t="s">
        <v>206</v>
      </c>
      <c r="D164" s="34">
        <v>45134</v>
      </c>
      <c r="E164" s="38">
        <v>1422.3</v>
      </c>
      <c r="F164" s="38">
        <v>1414.6666666666667</v>
      </c>
      <c r="G164" s="39">
        <v>1396.6833333333334</v>
      </c>
      <c r="H164" s="39">
        <v>1371.0666666666666</v>
      </c>
      <c r="I164" s="39">
        <v>1353.0833333333333</v>
      </c>
      <c r="J164" s="39">
        <v>1440.2833333333335</v>
      </c>
      <c r="K164" s="39">
        <v>1458.2666666666667</v>
      </c>
      <c r="L164" s="39">
        <v>1483.8833333333337</v>
      </c>
      <c r="M164" s="31">
        <v>1432.65</v>
      </c>
      <c r="N164" s="31">
        <v>1389.05</v>
      </c>
      <c r="O164" s="308">
        <v>4250708</v>
      </c>
      <c r="P164" s="309">
        <v>2.603399155123293E-2</v>
      </c>
    </row>
    <row r="165" spans="1:16" ht="12.75" customHeight="1">
      <c r="A165" s="31">
        <v>155</v>
      </c>
      <c r="B165" s="32" t="s">
        <v>49</v>
      </c>
      <c r="C165" s="33" t="s">
        <v>208</v>
      </c>
      <c r="D165" s="34">
        <v>45134</v>
      </c>
      <c r="E165" s="38">
        <v>930.5</v>
      </c>
      <c r="F165" s="38">
        <v>932.7166666666667</v>
      </c>
      <c r="G165" s="39">
        <v>921.93333333333339</v>
      </c>
      <c r="H165" s="39">
        <v>913.36666666666667</v>
      </c>
      <c r="I165" s="39">
        <v>902.58333333333337</v>
      </c>
      <c r="J165" s="39">
        <v>941.28333333333342</v>
      </c>
      <c r="K165" s="39">
        <v>952.06666666666672</v>
      </c>
      <c r="L165" s="39">
        <v>960.63333333333344</v>
      </c>
      <c r="M165" s="31">
        <v>943.5</v>
      </c>
      <c r="N165" s="31">
        <v>924.15</v>
      </c>
      <c r="O165" s="308">
        <v>2413150</v>
      </c>
      <c r="P165" s="309">
        <v>2.7878349022447502E-2</v>
      </c>
    </row>
    <row r="166" spans="1:16" ht="12.75" customHeight="1">
      <c r="A166" s="31">
        <v>156</v>
      </c>
      <c r="B166" s="32" t="s">
        <v>63</v>
      </c>
      <c r="C166" s="33" t="s">
        <v>209</v>
      </c>
      <c r="D166" s="34">
        <v>45134</v>
      </c>
      <c r="E166" s="38">
        <v>212</v>
      </c>
      <c r="F166" s="38">
        <v>207.66666666666666</v>
      </c>
      <c r="G166" s="39">
        <v>201.38333333333333</v>
      </c>
      <c r="H166" s="39">
        <v>190.76666666666668</v>
      </c>
      <c r="I166" s="39">
        <v>184.48333333333335</v>
      </c>
      <c r="J166" s="39">
        <v>218.2833333333333</v>
      </c>
      <c r="K166" s="39">
        <v>224.56666666666666</v>
      </c>
      <c r="L166" s="39">
        <v>235.18333333333328</v>
      </c>
      <c r="M166" s="31">
        <v>213.95</v>
      </c>
      <c r="N166" s="31">
        <v>197.05</v>
      </c>
      <c r="O166" s="308">
        <v>66765000</v>
      </c>
      <c r="P166" s="309">
        <v>0.18767232944943521</v>
      </c>
    </row>
    <row r="167" spans="1:16" ht="12.75" customHeight="1">
      <c r="A167" s="31">
        <v>157</v>
      </c>
      <c r="B167" s="32" t="s">
        <v>190</v>
      </c>
      <c r="C167" s="33" t="s">
        <v>210</v>
      </c>
      <c r="D167" s="34">
        <v>45134</v>
      </c>
      <c r="E167" s="38">
        <v>161</v>
      </c>
      <c r="F167" s="38">
        <v>161.58333333333334</v>
      </c>
      <c r="G167" s="39">
        <v>159.51666666666668</v>
      </c>
      <c r="H167" s="39">
        <v>158.03333333333333</v>
      </c>
      <c r="I167" s="39">
        <v>155.96666666666667</v>
      </c>
      <c r="J167" s="39">
        <v>163.06666666666669</v>
      </c>
      <c r="K167" s="39">
        <v>165.13333333333335</v>
      </c>
      <c r="L167" s="39">
        <v>166.6166666666667</v>
      </c>
      <c r="M167" s="31">
        <v>163.65</v>
      </c>
      <c r="N167" s="31">
        <v>160.1</v>
      </c>
      <c r="O167" s="308">
        <v>54736000</v>
      </c>
      <c r="P167" s="309">
        <v>1.8306295579699362E-2</v>
      </c>
    </row>
    <row r="168" spans="1:16" ht="12.75" customHeight="1">
      <c r="A168" s="31">
        <v>158</v>
      </c>
      <c r="B168" s="32" t="s">
        <v>84</v>
      </c>
      <c r="C168" s="33" t="s">
        <v>211</v>
      </c>
      <c r="D168" s="34">
        <v>45134</v>
      </c>
      <c r="E168" s="38">
        <v>2743.85</v>
      </c>
      <c r="F168" s="38">
        <v>2743.4833333333336</v>
      </c>
      <c r="G168" s="39">
        <v>2725.4666666666672</v>
      </c>
      <c r="H168" s="39">
        <v>2707.0833333333335</v>
      </c>
      <c r="I168" s="39">
        <v>2689.0666666666671</v>
      </c>
      <c r="J168" s="39">
        <v>2761.8666666666672</v>
      </c>
      <c r="K168" s="39">
        <v>2779.8833333333337</v>
      </c>
      <c r="L168" s="39">
        <v>2798.2666666666673</v>
      </c>
      <c r="M168" s="31">
        <v>2761.5</v>
      </c>
      <c r="N168" s="31">
        <v>2725.1</v>
      </c>
      <c r="O168" s="308">
        <v>25801750</v>
      </c>
      <c r="P168" s="309">
        <v>-4.097865578858359E-2</v>
      </c>
    </row>
    <row r="169" spans="1:16" ht="12.75" customHeight="1">
      <c r="A169" s="31">
        <v>159</v>
      </c>
      <c r="B169" s="32" t="s">
        <v>132</v>
      </c>
      <c r="C169" s="33" t="s">
        <v>212</v>
      </c>
      <c r="D169" s="34">
        <v>45134</v>
      </c>
      <c r="E169" s="38">
        <v>91.65</v>
      </c>
      <c r="F169" s="38">
        <v>91.34999999999998</v>
      </c>
      <c r="G169" s="39">
        <v>90.649999999999963</v>
      </c>
      <c r="H169" s="39">
        <v>89.649999999999977</v>
      </c>
      <c r="I169" s="39">
        <v>88.94999999999996</v>
      </c>
      <c r="J169" s="39">
        <v>92.349999999999966</v>
      </c>
      <c r="K169" s="39">
        <v>93.049999999999983</v>
      </c>
      <c r="L169" s="39">
        <v>94.049999999999969</v>
      </c>
      <c r="M169" s="31">
        <v>92.05</v>
      </c>
      <c r="N169" s="31">
        <v>90.35</v>
      </c>
      <c r="O169" s="308">
        <v>105656000</v>
      </c>
      <c r="P169" s="309">
        <v>2.2292747116649896E-2</v>
      </c>
    </row>
    <row r="170" spans="1:16" ht="12.75" customHeight="1">
      <c r="A170" s="31">
        <v>160</v>
      </c>
      <c r="B170" s="32" t="s">
        <v>63</v>
      </c>
      <c r="C170" s="33" t="s">
        <v>213</v>
      </c>
      <c r="D170" s="34">
        <v>45134</v>
      </c>
      <c r="E170" s="38">
        <v>842.2</v>
      </c>
      <c r="F170" s="38">
        <v>841.1</v>
      </c>
      <c r="G170" s="39">
        <v>837.35</v>
      </c>
      <c r="H170" s="39">
        <v>832.5</v>
      </c>
      <c r="I170" s="39">
        <v>828.75</v>
      </c>
      <c r="J170" s="39">
        <v>845.95</v>
      </c>
      <c r="K170" s="39">
        <v>849.7</v>
      </c>
      <c r="L170" s="39">
        <v>854.55000000000007</v>
      </c>
      <c r="M170" s="31">
        <v>844.85</v>
      </c>
      <c r="N170" s="31">
        <v>836.25</v>
      </c>
      <c r="O170" s="308">
        <v>10343200</v>
      </c>
      <c r="P170" s="309">
        <v>-1.0712372790573112E-2</v>
      </c>
    </row>
    <row r="171" spans="1:16" ht="12.75" customHeight="1">
      <c r="A171" s="31">
        <v>161</v>
      </c>
      <c r="B171" s="32" t="s">
        <v>68</v>
      </c>
      <c r="C171" s="33" t="s">
        <v>214</v>
      </c>
      <c r="D171" s="34">
        <v>45134</v>
      </c>
      <c r="E171" s="38">
        <v>1323.05</v>
      </c>
      <c r="F171" s="38">
        <v>1320.55</v>
      </c>
      <c r="G171" s="39">
        <v>1314.6999999999998</v>
      </c>
      <c r="H171" s="39">
        <v>1306.3499999999999</v>
      </c>
      <c r="I171" s="39">
        <v>1300.4999999999998</v>
      </c>
      <c r="J171" s="39">
        <v>1328.8999999999999</v>
      </c>
      <c r="K171" s="39">
        <v>1334.7499999999998</v>
      </c>
      <c r="L171" s="39">
        <v>1343.1</v>
      </c>
      <c r="M171" s="31">
        <v>1326.4</v>
      </c>
      <c r="N171" s="31">
        <v>1312.2</v>
      </c>
      <c r="O171" s="308">
        <v>8262000</v>
      </c>
      <c r="P171" s="309">
        <v>-2.3317670006206225E-2</v>
      </c>
    </row>
    <row r="172" spans="1:16" ht="12.75" customHeight="1">
      <c r="A172" s="31">
        <v>162</v>
      </c>
      <c r="B172" s="32" t="s">
        <v>63</v>
      </c>
      <c r="C172" s="33" t="s">
        <v>215</v>
      </c>
      <c r="D172" s="34">
        <v>45134</v>
      </c>
      <c r="E172" s="38">
        <v>586.4</v>
      </c>
      <c r="F172" s="38">
        <v>586.86666666666667</v>
      </c>
      <c r="G172" s="39">
        <v>581.83333333333337</v>
      </c>
      <c r="H172" s="39">
        <v>577.26666666666665</v>
      </c>
      <c r="I172" s="39">
        <v>572.23333333333335</v>
      </c>
      <c r="J172" s="39">
        <v>591.43333333333339</v>
      </c>
      <c r="K172" s="39">
        <v>596.4666666666667</v>
      </c>
      <c r="L172" s="39">
        <v>601.03333333333342</v>
      </c>
      <c r="M172" s="31">
        <v>591.9</v>
      </c>
      <c r="N172" s="31">
        <v>582.29999999999995</v>
      </c>
      <c r="O172" s="308">
        <v>76776000</v>
      </c>
      <c r="P172" s="309">
        <v>-3.1744795216857849E-3</v>
      </c>
    </row>
    <row r="173" spans="1:16" ht="12.75" customHeight="1">
      <c r="A173" s="31">
        <v>163</v>
      </c>
      <c r="B173" s="32" t="s">
        <v>49</v>
      </c>
      <c r="C173" s="33" t="s">
        <v>216</v>
      </c>
      <c r="D173" s="34">
        <v>45134</v>
      </c>
      <c r="E173" s="38">
        <v>24391.65</v>
      </c>
      <c r="F173" s="38">
        <v>24299.283333333336</v>
      </c>
      <c r="G173" s="39">
        <v>24148.616666666672</v>
      </c>
      <c r="H173" s="39">
        <v>23905.583333333336</v>
      </c>
      <c r="I173" s="39">
        <v>23754.916666666672</v>
      </c>
      <c r="J173" s="39">
        <v>24542.316666666673</v>
      </c>
      <c r="K173" s="39">
        <v>24692.983333333337</v>
      </c>
      <c r="L173" s="39">
        <v>24936.016666666674</v>
      </c>
      <c r="M173" s="31">
        <v>24449.95</v>
      </c>
      <c r="N173" s="31">
        <v>24056.25</v>
      </c>
      <c r="O173" s="308">
        <v>251150</v>
      </c>
      <c r="P173" s="309">
        <v>-2.5606207565470416E-2</v>
      </c>
    </row>
    <row r="174" spans="1:16" ht="12.75" customHeight="1">
      <c r="A174" s="31">
        <v>164</v>
      </c>
      <c r="B174" s="32" t="s">
        <v>41</v>
      </c>
      <c r="C174" s="33" t="s">
        <v>217</v>
      </c>
      <c r="D174" s="34">
        <v>45134</v>
      </c>
      <c r="E174" s="38">
        <v>3703.3</v>
      </c>
      <c r="F174" s="38">
        <v>3717.9333333333338</v>
      </c>
      <c r="G174" s="39">
        <v>3671.2166666666676</v>
      </c>
      <c r="H174" s="39">
        <v>3639.1333333333337</v>
      </c>
      <c r="I174" s="39">
        <v>3592.4166666666674</v>
      </c>
      <c r="J174" s="39">
        <v>3750.0166666666678</v>
      </c>
      <c r="K174" s="39">
        <v>3796.733333333334</v>
      </c>
      <c r="L174" s="39">
        <v>3828.816666666668</v>
      </c>
      <c r="M174" s="31">
        <v>3764.65</v>
      </c>
      <c r="N174" s="31">
        <v>3685.85</v>
      </c>
      <c r="O174" s="308">
        <v>1766875</v>
      </c>
      <c r="P174" s="309">
        <v>2.3578142424725189E-2</v>
      </c>
    </row>
    <row r="175" spans="1:16" ht="12.75" customHeight="1">
      <c r="A175" s="31">
        <v>165</v>
      </c>
      <c r="B175" s="32" t="s">
        <v>47</v>
      </c>
      <c r="C175" s="33" t="s">
        <v>218</v>
      </c>
      <c r="D175" s="34">
        <v>45134</v>
      </c>
      <c r="E175" s="38">
        <v>2195.8000000000002</v>
      </c>
      <c r="F175" s="38">
        <v>2199.2000000000003</v>
      </c>
      <c r="G175" s="39">
        <v>2178.8500000000004</v>
      </c>
      <c r="H175" s="39">
        <v>2161.9</v>
      </c>
      <c r="I175" s="39">
        <v>2141.5500000000002</v>
      </c>
      <c r="J175" s="39">
        <v>2216.1500000000005</v>
      </c>
      <c r="K175" s="39">
        <v>2236.5</v>
      </c>
      <c r="L175" s="39">
        <v>2253.4500000000007</v>
      </c>
      <c r="M175" s="31">
        <v>2219.5500000000002</v>
      </c>
      <c r="N175" s="31">
        <v>2182.25</v>
      </c>
      <c r="O175" s="308">
        <v>5214750</v>
      </c>
      <c r="P175" s="309">
        <v>-1.8353804884935761E-2</v>
      </c>
    </row>
    <row r="176" spans="1:16" ht="12.75" customHeight="1">
      <c r="A176" s="31">
        <v>166</v>
      </c>
      <c r="B176" s="32" t="s">
        <v>68</v>
      </c>
      <c r="C176" s="33" t="s">
        <v>219</v>
      </c>
      <c r="D176" s="34">
        <v>45134</v>
      </c>
      <c r="E176" s="38">
        <v>1789.7</v>
      </c>
      <c r="F176" s="38">
        <v>1794.9333333333334</v>
      </c>
      <c r="G176" s="39">
        <v>1774.7666666666669</v>
      </c>
      <c r="H176" s="39">
        <v>1759.8333333333335</v>
      </c>
      <c r="I176" s="39">
        <v>1739.666666666667</v>
      </c>
      <c r="J176" s="39">
        <v>1809.8666666666668</v>
      </c>
      <c r="K176" s="39">
        <v>1830.0333333333333</v>
      </c>
      <c r="L176" s="39">
        <v>1844.9666666666667</v>
      </c>
      <c r="M176" s="31">
        <v>1815.1</v>
      </c>
      <c r="N176" s="31">
        <v>1780</v>
      </c>
      <c r="O176" s="308">
        <v>6016800</v>
      </c>
      <c r="P176" s="309">
        <v>9.5640793315211921E-3</v>
      </c>
    </row>
    <row r="177" spans="1:16" ht="12.75" customHeight="1">
      <c r="A177" s="31">
        <v>167</v>
      </c>
      <c r="B177" s="32" t="s">
        <v>43</v>
      </c>
      <c r="C177" s="33" t="s">
        <v>220</v>
      </c>
      <c r="D177" s="34">
        <v>45134</v>
      </c>
      <c r="E177" s="38">
        <v>1076.05</v>
      </c>
      <c r="F177" s="38">
        <v>1075.9833333333333</v>
      </c>
      <c r="G177" s="39">
        <v>1068.4166666666667</v>
      </c>
      <c r="H177" s="39">
        <v>1060.7833333333333</v>
      </c>
      <c r="I177" s="39">
        <v>1053.2166666666667</v>
      </c>
      <c r="J177" s="39">
        <v>1083.6166666666668</v>
      </c>
      <c r="K177" s="39">
        <v>1091.1833333333334</v>
      </c>
      <c r="L177" s="39">
        <v>1098.8166666666668</v>
      </c>
      <c r="M177" s="31">
        <v>1083.55</v>
      </c>
      <c r="N177" s="31">
        <v>1068.3499999999999</v>
      </c>
      <c r="O177" s="308">
        <v>26097400</v>
      </c>
      <c r="P177" s="309">
        <v>7.3493650364766282E-3</v>
      </c>
    </row>
    <row r="178" spans="1:16" ht="12.75" customHeight="1">
      <c r="A178" s="31">
        <v>168</v>
      </c>
      <c r="B178" s="32" t="s">
        <v>205</v>
      </c>
      <c r="C178" s="33" t="s">
        <v>221</v>
      </c>
      <c r="D178" s="34">
        <v>45134</v>
      </c>
      <c r="E178" s="38">
        <v>496.5</v>
      </c>
      <c r="F178" s="38">
        <v>491.23333333333335</v>
      </c>
      <c r="G178" s="39">
        <v>483.61666666666667</v>
      </c>
      <c r="H178" s="39">
        <v>470.73333333333335</v>
      </c>
      <c r="I178" s="39">
        <v>463.11666666666667</v>
      </c>
      <c r="J178" s="39">
        <v>504.11666666666667</v>
      </c>
      <c r="K178" s="39">
        <v>511.73333333333335</v>
      </c>
      <c r="L178" s="39">
        <v>524.61666666666667</v>
      </c>
      <c r="M178" s="31">
        <v>498.85</v>
      </c>
      <c r="N178" s="31">
        <v>478.35</v>
      </c>
      <c r="O178" s="308">
        <v>8508000</v>
      </c>
      <c r="P178" s="309">
        <v>8.4305104186580007E-2</v>
      </c>
    </row>
    <row r="179" spans="1:16" ht="12.75" customHeight="1">
      <c r="A179" s="31">
        <v>169</v>
      </c>
      <c r="B179" s="32" t="s">
        <v>43</v>
      </c>
      <c r="C179" s="33" t="s">
        <v>222</v>
      </c>
      <c r="D179" s="34">
        <v>45134</v>
      </c>
      <c r="E179" s="38">
        <v>778.45</v>
      </c>
      <c r="F179" s="38">
        <v>773.68333333333339</v>
      </c>
      <c r="G179" s="39">
        <v>766.86666666666679</v>
      </c>
      <c r="H179" s="39">
        <v>755.28333333333342</v>
      </c>
      <c r="I179" s="39">
        <v>748.46666666666681</v>
      </c>
      <c r="J179" s="39">
        <v>785.26666666666677</v>
      </c>
      <c r="K179" s="39">
        <v>792.08333333333337</v>
      </c>
      <c r="L179" s="39">
        <v>803.66666666666674</v>
      </c>
      <c r="M179" s="31">
        <v>780.5</v>
      </c>
      <c r="N179" s="31">
        <v>762.1</v>
      </c>
      <c r="O179" s="308">
        <v>2804000</v>
      </c>
      <c r="P179" s="309">
        <v>1.8895348837209301E-2</v>
      </c>
    </row>
    <row r="180" spans="1:16" ht="12.75" customHeight="1">
      <c r="A180" s="31">
        <v>170</v>
      </c>
      <c r="B180" s="32" t="s">
        <v>39</v>
      </c>
      <c r="C180" s="33" t="s">
        <v>223</v>
      </c>
      <c r="D180" s="34">
        <v>45134</v>
      </c>
      <c r="E180" s="38">
        <v>980.2</v>
      </c>
      <c r="F180" s="38">
        <v>976.68333333333339</v>
      </c>
      <c r="G180" s="39">
        <v>970.66666666666674</v>
      </c>
      <c r="H180" s="39">
        <v>961.13333333333333</v>
      </c>
      <c r="I180" s="39">
        <v>955.11666666666667</v>
      </c>
      <c r="J180" s="39">
        <v>986.21666666666681</v>
      </c>
      <c r="K180" s="39">
        <v>992.23333333333346</v>
      </c>
      <c r="L180" s="39">
        <v>1001.7666666666669</v>
      </c>
      <c r="M180" s="31">
        <v>982.7</v>
      </c>
      <c r="N180" s="31">
        <v>967.15</v>
      </c>
      <c r="O180" s="308">
        <v>10153550</v>
      </c>
      <c r="P180" s="309">
        <v>2.8238832572128773E-2</v>
      </c>
    </row>
    <row r="181" spans="1:16" ht="12.75" customHeight="1">
      <c r="A181" s="31">
        <v>171</v>
      </c>
      <c r="B181" s="32" t="s">
        <v>79</v>
      </c>
      <c r="C181" s="33" t="s">
        <v>224</v>
      </c>
      <c r="D181" s="34">
        <v>45134</v>
      </c>
      <c r="E181" s="38">
        <v>1629.6</v>
      </c>
      <c r="F181" s="38">
        <v>1617.5166666666667</v>
      </c>
      <c r="G181" s="39">
        <v>1598.0833333333333</v>
      </c>
      <c r="H181" s="39">
        <v>1566.5666666666666</v>
      </c>
      <c r="I181" s="39">
        <v>1547.1333333333332</v>
      </c>
      <c r="J181" s="39">
        <v>1649.0333333333333</v>
      </c>
      <c r="K181" s="39">
        <v>1668.4666666666667</v>
      </c>
      <c r="L181" s="39">
        <v>1699.9833333333333</v>
      </c>
      <c r="M181" s="31">
        <v>1636.95</v>
      </c>
      <c r="N181" s="31">
        <v>1586</v>
      </c>
      <c r="O181" s="308">
        <v>4532500</v>
      </c>
      <c r="P181" s="309">
        <v>2.6032823995472552E-2</v>
      </c>
    </row>
    <row r="182" spans="1:16" ht="12.75" customHeight="1">
      <c r="A182" s="31">
        <v>172</v>
      </c>
      <c r="B182" s="32" t="s">
        <v>59</v>
      </c>
      <c r="C182" s="33" t="s">
        <v>225</v>
      </c>
      <c r="D182" s="34">
        <v>45134</v>
      </c>
      <c r="E182" s="38">
        <v>854</v>
      </c>
      <c r="F182" s="38">
        <v>848.94999999999993</v>
      </c>
      <c r="G182" s="39">
        <v>842.34999999999991</v>
      </c>
      <c r="H182" s="39">
        <v>830.69999999999993</v>
      </c>
      <c r="I182" s="39">
        <v>824.09999999999991</v>
      </c>
      <c r="J182" s="39">
        <v>860.59999999999991</v>
      </c>
      <c r="K182" s="39">
        <v>867.2</v>
      </c>
      <c r="L182" s="39">
        <v>878.84999999999991</v>
      </c>
      <c r="M182" s="31">
        <v>855.55</v>
      </c>
      <c r="N182" s="31">
        <v>837.3</v>
      </c>
      <c r="O182" s="308">
        <v>11790900</v>
      </c>
      <c r="P182" s="309">
        <v>5.140402025471843E-3</v>
      </c>
    </row>
    <row r="183" spans="1:16" ht="12.75" customHeight="1">
      <c r="A183" s="31">
        <v>173</v>
      </c>
      <c r="B183" s="32" t="s">
        <v>56</v>
      </c>
      <c r="C183" s="33" t="s">
        <v>226</v>
      </c>
      <c r="D183" s="34">
        <v>45134</v>
      </c>
      <c r="E183" s="38">
        <v>625.75</v>
      </c>
      <c r="F183" s="38">
        <v>624.63333333333333</v>
      </c>
      <c r="G183" s="39">
        <v>621.2166666666667</v>
      </c>
      <c r="H183" s="39">
        <v>616.68333333333339</v>
      </c>
      <c r="I183" s="39">
        <v>613.26666666666677</v>
      </c>
      <c r="J183" s="39">
        <v>629.16666666666663</v>
      </c>
      <c r="K183" s="39">
        <v>632.58333333333337</v>
      </c>
      <c r="L183" s="39">
        <v>637.11666666666656</v>
      </c>
      <c r="M183" s="31">
        <v>628.04999999999995</v>
      </c>
      <c r="N183" s="31">
        <v>620.1</v>
      </c>
      <c r="O183" s="308">
        <v>52715025</v>
      </c>
      <c r="P183" s="309">
        <v>-2.615260177945538E-3</v>
      </c>
    </row>
    <row r="184" spans="1:16" ht="12.75" customHeight="1">
      <c r="A184" s="31">
        <v>174</v>
      </c>
      <c r="B184" s="32" t="s">
        <v>190</v>
      </c>
      <c r="C184" s="33" t="s">
        <v>227</v>
      </c>
      <c r="D184" s="34">
        <v>45134</v>
      </c>
      <c r="E184" s="38">
        <v>221.6</v>
      </c>
      <c r="F184" s="38">
        <v>221.06666666666669</v>
      </c>
      <c r="G184" s="39">
        <v>219.23333333333338</v>
      </c>
      <c r="H184" s="39">
        <v>216.86666666666667</v>
      </c>
      <c r="I184" s="39">
        <v>215.03333333333336</v>
      </c>
      <c r="J184" s="39">
        <v>223.43333333333339</v>
      </c>
      <c r="K184" s="39">
        <v>225.26666666666671</v>
      </c>
      <c r="L184" s="39">
        <v>227.63333333333341</v>
      </c>
      <c r="M184" s="31">
        <v>222.9</v>
      </c>
      <c r="N184" s="31">
        <v>218.7</v>
      </c>
      <c r="O184" s="308">
        <v>91047375</v>
      </c>
      <c r="P184" s="309">
        <v>7.3186214107016168E-3</v>
      </c>
    </row>
    <row r="185" spans="1:16" ht="12.75" customHeight="1">
      <c r="A185" s="31">
        <v>175</v>
      </c>
      <c r="B185" s="32" t="s">
        <v>132</v>
      </c>
      <c r="C185" s="33" t="s">
        <v>228</v>
      </c>
      <c r="D185" s="34">
        <v>45134</v>
      </c>
      <c r="E185" s="38">
        <v>117.65</v>
      </c>
      <c r="F185" s="38">
        <v>116.98333333333335</v>
      </c>
      <c r="G185" s="39">
        <v>115.76666666666669</v>
      </c>
      <c r="H185" s="39">
        <v>113.88333333333334</v>
      </c>
      <c r="I185" s="39">
        <v>112.66666666666669</v>
      </c>
      <c r="J185" s="39">
        <v>118.8666666666667</v>
      </c>
      <c r="K185" s="39">
        <v>120.08333333333334</v>
      </c>
      <c r="L185" s="39">
        <v>121.96666666666671</v>
      </c>
      <c r="M185" s="31">
        <v>118.2</v>
      </c>
      <c r="N185" s="31">
        <v>115.1</v>
      </c>
      <c r="O185" s="308">
        <v>238381000</v>
      </c>
      <c r="P185" s="309">
        <v>1.6916543487951949E-2</v>
      </c>
    </row>
    <row r="186" spans="1:16" ht="12.75" customHeight="1">
      <c r="A186" s="31">
        <v>176</v>
      </c>
      <c r="B186" s="32" t="s">
        <v>87</v>
      </c>
      <c r="C186" s="33" t="s">
        <v>229</v>
      </c>
      <c r="D186" s="34">
        <v>45134</v>
      </c>
      <c r="E186" s="38">
        <v>3509.5</v>
      </c>
      <c r="F186" s="38">
        <v>3460.85</v>
      </c>
      <c r="G186" s="39">
        <v>3403.7</v>
      </c>
      <c r="H186" s="39">
        <v>3297.9</v>
      </c>
      <c r="I186" s="39">
        <v>3240.75</v>
      </c>
      <c r="J186" s="39">
        <v>3566.6499999999996</v>
      </c>
      <c r="K186" s="39">
        <v>3623.8</v>
      </c>
      <c r="L186" s="39">
        <v>3729.5999999999995</v>
      </c>
      <c r="M186" s="31">
        <v>3518</v>
      </c>
      <c r="N186" s="31">
        <v>3355.05</v>
      </c>
      <c r="O186" s="308">
        <v>12127500</v>
      </c>
      <c r="P186" s="309">
        <v>5.8493112907673775E-3</v>
      </c>
    </row>
    <row r="187" spans="1:16" ht="12.75" customHeight="1">
      <c r="A187" s="31">
        <v>177</v>
      </c>
      <c r="B187" s="32" t="s">
        <v>87</v>
      </c>
      <c r="C187" s="33" t="s">
        <v>230</v>
      </c>
      <c r="D187" s="34">
        <v>45134</v>
      </c>
      <c r="E187" s="38">
        <v>1230.0999999999999</v>
      </c>
      <c r="F187" s="38">
        <v>1217.0166666666667</v>
      </c>
      <c r="G187" s="39">
        <v>1200.0833333333333</v>
      </c>
      <c r="H187" s="39">
        <v>1170.0666666666666</v>
      </c>
      <c r="I187" s="39">
        <v>1153.1333333333332</v>
      </c>
      <c r="J187" s="39">
        <v>1247.0333333333333</v>
      </c>
      <c r="K187" s="39">
        <v>1263.9666666666667</v>
      </c>
      <c r="L187" s="39">
        <v>1293.9833333333333</v>
      </c>
      <c r="M187" s="31">
        <v>1233.95</v>
      </c>
      <c r="N187" s="31">
        <v>1187</v>
      </c>
      <c r="O187" s="308">
        <v>15415800</v>
      </c>
      <c r="P187" s="309">
        <v>3.1723085572019437E-2</v>
      </c>
    </row>
    <row r="188" spans="1:16" ht="12.75" customHeight="1">
      <c r="A188" s="31">
        <v>178</v>
      </c>
      <c r="B188" s="32" t="s">
        <v>59</v>
      </c>
      <c r="C188" s="33" t="s">
        <v>231</v>
      </c>
      <c r="D188" s="34">
        <v>45134</v>
      </c>
      <c r="E188" s="38">
        <v>3058.25</v>
      </c>
      <c r="F188" s="38">
        <v>3067.6166666666668</v>
      </c>
      <c r="G188" s="39">
        <v>3035.2333333333336</v>
      </c>
      <c r="H188" s="39">
        <v>3012.2166666666667</v>
      </c>
      <c r="I188" s="39">
        <v>2979.8333333333335</v>
      </c>
      <c r="J188" s="39">
        <v>3090.6333333333337</v>
      </c>
      <c r="K188" s="39">
        <v>3123.0166666666669</v>
      </c>
      <c r="L188" s="39">
        <v>3146.0333333333338</v>
      </c>
      <c r="M188" s="31">
        <v>3100</v>
      </c>
      <c r="N188" s="31">
        <v>3044.6</v>
      </c>
      <c r="O188" s="308">
        <v>5240250</v>
      </c>
      <c r="P188" s="309">
        <v>-2.0880044843049329E-2</v>
      </c>
    </row>
    <row r="189" spans="1:16" ht="12.75" customHeight="1">
      <c r="A189" s="31">
        <v>179</v>
      </c>
      <c r="B189" s="32" t="s">
        <v>43</v>
      </c>
      <c r="C189" s="33" t="s">
        <v>232</v>
      </c>
      <c r="D189" s="34">
        <v>45134</v>
      </c>
      <c r="E189" s="38">
        <v>1948.75</v>
      </c>
      <c r="F189" s="38">
        <v>1940.9166666666667</v>
      </c>
      <c r="G189" s="39">
        <v>1930.8333333333335</v>
      </c>
      <c r="H189" s="39">
        <v>1912.9166666666667</v>
      </c>
      <c r="I189" s="39">
        <v>1902.8333333333335</v>
      </c>
      <c r="J189" s="39">
        <v>1958.8333333333335</v>
      </c>
      <c r="K189" s="39">
        <v>1968.916666666667</v>
      </c>
      <c r="L189" s="39">
        <v>1986.8333333333335</v>
      </c>
      <c r="M189" s="31">
        <v>1951</v>
      </c>
      <c r="N189" s="31">
        <v>1923</v>
      </c>
      <c r="O189" s="308">
        <v>1821500</v>
      </c>
      <c r="P189" s="309">
        <v>2.187938288920056E-2</v>
      </c>
    </row>
    <row r="190" spans="1:16" ht="12.75" customHeight="1">
      <c r="A190" s="31">
        <v>180</v>
      </c>
      <c r="B190" s="32" t="s">
        <v>45</v>
      </c>
      <c r="C190" s="33" t="s">
        <v>233</v>
      </c>
      <c r="D190" s="34">
        <v>45134</v>
      </c>
      <c r="E190" s="38">
        <v>1692.7</v>
      </c>
      <c r="F190" s="38">
        <v>1684.1833333333334</v>
      </c>
      <c r="G190" s="39">
        <v>1671.5166666666669</v>
      </c>
      <c r="H190" s="39">
        <v>1650.3333333333335</v>
      </c>
      <c r="I190" s="39">
        <v>1637.666666666667</v>
      </c>
      <c r="J190" s="39">
        <v>1705.3666666666668</v>
      </c>
      <c r="K190" s="39">
        <v>1718.0333333333333</v>
      </c>
      <c r="L190" s="39">
        <v>1739.2166666666667</v>
      </c>
      <c r="M190" s="31">
        <v>1696.85</v>
      </c>
      <c r="N190" s="31">
        <v>1663</v>
      </c>
      <c r="O190" s="308">
        <v>3753600</v>
      </c>
      <c r="P190" s="309">
        <v>0</v>
      </c>
    </row>
    <row r="191" spans="1:16" ht="12.75" customHeight="1">
      <c r="A191" s="31">
        <v>181</v>
      </c>
      <c r="B191" s="32" t="s">
        <v>56</v>
      </c>
      <c r="C191" s="33" t="s">
        <v>234</v>
      </c>
      <c r="D191" s="34">
        <v>45134</v>
      </c>
      <c r="E191" s="38">
        <v>1356.35</v>
      </c>
      <c r="F191" s="38">
        <v>1347.7333333333333</v>
      </c>
      <c r="G191" s="39">
        <v>1336.6666666666667</v>
      </c>
      <c r="H191" s="39">
        <v>1316.9833333333333</v>
      </c>
      <c r="I191" s="39">
        <v>1305.9166666666667</v>
      </c>
      <c r="J191" s="39">
        <v>1367.4166666666667</v>
      </c>
      <c r="K191" s="39">
        <v>1378.4833333333333</v>
      </c>
      <c r="L191" s="39">
        <v>1398.1666666666667</v>
      </c>
      <c r="M191" s="31">
        <v>1358.8</v>
      </c>
      <c r="N191" s="31">
        <v>1328.05</v>
      </c>
      <c r="O191" s="308">
        <v>7492800</v>
      </c>
      <c r="P191" s="309">
        <v>1.5559772296015181E-2</v>
      </c>
    </row>
    <row r="192" spans="1:16" ht="12.75" customHeight="1">
      <c r="A192" s="31">
        <v>182</v>
      </c>
      <c r="B192" s="32" t="s">
        <v>59</v>
      </c>
      <c r="C192" s="33" t="s">
        <v>235</v>
      </c>
      <c r="D192" s="34">
        <v>45134</v>
      </c>
      <c r="E192" s="38">
        <v>1516.15</v>
      </c>
      <c r="F192" s="38">
        <v>1510.8833333333334</v>
      </c>
      <c r="G192" s="39">
        <v>1501.8166666666668</v>
      </c>
      <c r="H192" s="39">
        <v>1487.4833333333333</v>
      </c>
      <c r="I192" s="39">
        <v>1478.4166666666667</v>
      </c>
      <c r="J192" s="39">
        <v>1525.2166666666669</v>
      </c>
      <c r="K192" s="39">
        <v>1534.2833333333335</v>
      </c>
      <c r="L192" s="39">
        <v>1548.616666666667</v>
      </c>
      <c r="M192" s="31">
        <v>1519.95</v>
      </c>
      <c r="N192" s="31">
        <v>1496.55</v>
      </c>
      <c r="O192" s="308">
        <v>2205600</v>
      </c>
      <c r="P192" s="309">
        <v>1.5656658684840671E-2</v>
      </c>
    </row>
    <row r="193" spans="1:16" ht="12.75" customHeight="1">
      <c r="A193" s="31">
        <v>183</v>
      </c>
      <c r="B193" s="32" t="s">
        <v>49</v>
      </c>
      <c r="C193" s="33" t="s">
        <v>236</v>
      </c>
      <c r="D193" s="34">
        <v>45134</v>
      </c>
      <c r="E193" s="38">
        <v>8204.6</v>
      </c>
      <c r="F193" s="38">
        <v>8215.25</v>
      </c>
      <c r="G193" s="39">
        <v>8147.5</v>
      </c>
      <c r="H193" s="39">
        <v>8090.4</v>
      </c>
      <c r="I193" s="39">
        <v>8022.65</v>
      </c>
      <c r="J193" s="39">
        <v>8272.35</v>
      </c>
      <c r="K193" s="39">
        <v>8340.1</v>
      </c>
      <c r="L193" s="39">
        <v>8397.2000000000007</v>
      </c>
      <c r="M193" s="31">
        <v>8283</v>
      </c>
      <c r="N193" s="31">
        <v>8158.15</v>
      </c>
      <c r="O193" s="308">
        <v>1520100</v>
      </c>
      <c r="P193" s="309">
        <v>1.1108154849008914E-2</v>
      </c>
    </row>
    <row r="194" spans="1:16" ht="12.75" customHeight="1">
      <c r="A194" s="31">
        <v>184</v>
      </c>
      <c r="B194" s="32" t="s">
        <v>39</v>
      </c>
      <c r="C194" s="33" t="s">
        <v>237</v>
      </c>
      <c r="D194" s="34">
        <v>45134</v>
      </c>
      <c r="E194" s="38">
        <v>640.1</v>
      </c>
      <c r="F194" s="38">
        <v>637.56666666666672</v>
      </c>
      <c r="G194" s="39">
        <v>634.48333333333346</v>
      </c>
      <c r="H194" s="39">
        <v>628.86666666666679</v>
      </c>
      <c r="I194" s="39">
        <v>625.78333333333353</v>
      </c>
      <c r="J194" s="39">
        <v>643.18333333333339</v>
      </c>
      <c r="K194" s="39">
        <v>646.26666666666665</v>
      </c>
      <c r="L194" s="39">
        <v>651.88333333333333</v>
      </c>
      <c r="M194" s="31">
        <v>640.65</v>
      </c>
      <c r="N194" s="31">
        <v>631.95000000000005</v>
      </c>
      <c r="O194" s="308">
        <v>29034200</v>
      </c>
      <c r="P194" s="309">
        <v>3.8203964223111151E-3</v>
      </c>
    </row>
    <row r="195" spans="1:16" ht="12.75" customHeight="1">
      <c r="A195" s="31">
        <v>185</v>
      </c>
      <c r="B195" s="32" t="s">
        <v>132</v>
      </c>
      <c r="C195" s="33" t="s">
        <v>238</v>
      </c>
      <c r="D195" s="34">
        <v>45134</v>
      </c>
      <c r="E195" s="38">
        <v>285.39999999999998</v>
      </c>
      <c r="F195" s="38">
        <v>282.88333333333327</v>
      </c>
      <c r="G195" s="39">
        <v>278.81666666666655</v>
      </c>
      <c r="H195" s="39">
        <v>272.23333333333329</v>
      </c>
      <c r="I195" s="39">
        <v>268.16666666666657</v>
      </c>
      <c r="J195" s="39">
        <v>289.46666666666653</v>
      </c>
      <c r="K195" s="39">
        <v>293.53333333333325</v>
      </c>
      <c r="L195" s="39">
        <v>300.1166666666665</v>
      </c>
      <c r="M195" s="31">
        <v>286.95</v>
      </c>
      <c r="N195" s="31">
        <v>276.3</v>
      </c>
      <c r="O195" s="308">
        <v>50254000</v>
      </c>
      <c r="P195" s="309">
        <v>-5.6014726876549702E-2</v>
      </c>
    </row>
    <row r="196" spans="1:16" ht="12.75" customHeight="1">
      <c r="A196" s="31">
        <v>186</v>
      </c>
      <c r="B196" s="32" t="s">
        <v>41</v>
      </c>
      <c r="C196" s="33" t="s">
        <v>239</v>
      </c>
      <c r="D196" s="34">
        <v>45134</v>
      </c>
      <c r="E196" s="38">
        <v>757.55</v>
      </c>
      <c r="F196" s="38">
        <v>754.25</v>
      </c>
      <c r="G196" s="39">
        <v>750.5</v>
      </c>
      <c r="H196" s="39">
        <v>743.45</v>
      </c>
      <c r="I196" s="39">
        <v>739.7</v>
      </c>
      <c r="J196" s="39">
        <v>761.3</v>
      </c>
      <c r="K196" s="39">
        <v>765.05</v>
      </c>
      <c r="L196" s="39">
        <v>772.09999999999991</v>
      </c>
      <c r="M196" s="31">
        <v>758</v>
      </c>
      <c r="N196" s="31">
        <v>747.2</v>
      </c>
      <c r="O196" s="308">
        <v>11749800</v>
      </c>
      <c r="P196" s="309">
        <v>1.2407589308793879E-2</v>
      </c>
    </row>
    <row r="197" spans="1:16" ht="12.75" customHeight="1">
      <c r="A197" s="31">
        <v>187</v>
      </c>
      <c r="B197" s="32" t="s">
        <v>87</v>
      </c>
      <c r="C197" s="33" t="s">
        <v>240</v>
      </c>
      <c r="D197" s="34">
        <v>45134</v>
      </c>
      <c r="E197" s="38">
        <v>406.3</v>
      </c>
      <c r="F197" s="38">
        <v>401.05</v>
      </c>
      <c r="G197" s="39">
        <v>395.35</v>
      </c>
      <c r="H197" s="39">
        <v>384.40000000000003</v>
      </c>
      <c r="I197" s="39">
        <v>378.70000000000005</v>
      </c>
      <c r="J197" s="39">
        <v>412</v>
      </c>
      <c r="K197" s="39">
        <v>417.69999999999993</v>
      </c>
      <c r="L197" s="39">
        <v>428.65</v>
      </c>
      <c r="M197" s="31">
        <v>406.75</v>
      </c>
      <c r="N197" s="31">
        <v>390.1</v>
      </c>
      <c r="O197" s="308">
        <v>41184000</v>
      </c>
      <c r="P197" s="309">
        <v>8.8012680800475529E-2</v>
      </c>
    </row>
    <row r="198" spans="1:16" ht="12.75" customHeight="1">
      <c r="A198" s="31">
        <v>188</v>
      </c>
      <c r="B198" s="32" t="s">
        <v>205</v>
      </c>
      <c r="C198" s="33" t="s">
        <v>241</v>
      </c>
      <c r="D198" s="34">
        <v>45134</v>
      </c>
      <c r="E198" s="38">
        <v>216.2</v>
      </c>
      <c r="F198" s="38">
        <v>209.95000000000002</v>
      </c>
      <c r="G198" s="39">
        <v>202.40000000000003</v>
      </c>
      <c r="H198" s="39">
        <v>188.60000000000002</v>
      </c>
      <c r="I198" s="39">
        <v>181.05000000000004</v>
      </c>
      <c r="J198" s="39">
        <v>223.75000000000003</v>
      </c>
      <c r="K198" s="39">
        <v>231.30000000000004</v>
      </c>
      <c r="L198" s="39">
        <v>245.10000000000002</v>
      </c>
      <c r="M198" s="31">
        <v>217.5</v>
      </c>
      <c r="N198" s="31">
        <v>196.15</v>
      </c>
      <c r="O198" s="308">
        <v>94191000</v>
      </c>
      <c r="P198" s="309">
        <v>-7.9914429726878441E-2</v>
      </c>
    </row>
    <row r="199" spans="1:16" ht="12.75" customHeight="1">
      <c r="A199" s="31">
        <v>189</v>
      </c>
      <c r="B199" s="32" t="s">
        <v>43</v>
      </c>
      <c r="C199" s="33" t="s">
        <v>242</v>
      </c>
      <c r="D199" s="34">
        <v>45134</v>
      </c>
      <c r="E199" s="38">
        <v>597.65</v>
      </c>
      <c r="F199" s="38">
        <v>596.08333333333337</v>
      </c>
      <c r="G199" s="39">
        <v>592.56666666666672</v>
      </c>
      <c r="H199" s="39">
        <v>587.48333333333335</v>
      </c>
      <c r="I199" s="39">
        <v>583.9666666666667</v>
      </c>
      <c r="J199" s="39">
        <v>601.16666666666674</v>
      </c>
      <c r="K199" s="39">
        <v>604.68333333333339</v>
      </c>
      <c r="L199" s="39">
        <v>609.76666666666677</v>
      </c>
      <c r="M199" s="31">
        <v>599.6</v>
      </c>
      <c r="N199" s="31">
        <v>591</v>
      </c>
      <c r="O199" s="308">
        <v>6717600</v>
      </c>
      <c r="P199" s="309">
        <v>-1.8153117600631413E-2</v>
      </c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32"/>
      <c r="C201" s="41"/>
      <c r="D201" s="43"/>
      <c r="E201" s="44"/>
      <c r="F201" s="44"/>
      <c r="G201" s="45"/>
      <c r="H201" s="45"/>
      <c r="I201" s="45"/>
      <c r="J201" s="45"/>
      <c r="K201" s="45"/>
      <c r="L201" s="45"/>
      <c r="M201" s="41"/>
      <c r="N201" s="41"/>
      <c r="O201" s="46"/>
      <c r="P201" s="47"/>
    </row>
    <row r="202" spans="1:16" ht="12.75" customHeight="1">
      <c r="A202" s="31">
        <v>192</v>
      </c>
      <c r="B202" s="48"/>
      <c r="C202" s="41"/>
      <c r="D202" s="43"/>
      <c r="E202" s="44"/>
      <c r="F202" s="44"/>
      <c r="G202" s="45"/>
      <c r="H202" s="45"/>
      <c r="I202" s="45"/>
      <c r="J202" s="45"/>
      <c r="K202" s="45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4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46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45124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90" t="s">
        <v>16</v>
      </c>
      <c r="B8" s="392"/>
      <c r="C8" s="396" t="s">
        <v>20</v>
      </c>
      <c r="D8" s="396" t="s">
        <v>21</v>
      </c>
      <c r="E8" s="387" t="s">
        <v>22</v>
      </c>
      <c r="F8" s="388"/>
      <c r="G8" s="389"/>
      <c r="H8" s="387" t="s">
        <v>23</v>
      </c>
      <c r="I8" s="388"/>
      <c r="J8" s="389"/>
      <c r="K8" s="26"/>
      <c r="L8" s="53"/>
      <c r="M8" s="53"/>
      <c r="N8" s="1"/>
      <c r="O8" s="1"/>
    </row>
    <row r="9" spans="1:15" ht="36" customHeight="1">
      <c r="A9" s="394"/>
      <c r="B9" s="395"/>
      <c r="C9" s="395"/>
      <c r="D9" s="39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19564.5</v>
      </c>
      <c r="D10" s="35">
        <v>19531.116666666665</v>
      </c>
      <c r="E10" s="35">
        <v>19466.883333333331</v>
      </c>
      <c r="F10" s="35">
        <v>19369.266666666666</v>
      </c>
      <c r="G10" s="35">
        <v>19305.033333333333</v>
      </c>
      <c r="H10" s="35">
        <v>19628.73333333333</v>
      </c>
      <c r="I10" s="35">
        <v>19692.96666666666</v>
      </c>
      <c r="J10" s="35">
        <v>19790.583333333328</v>
      </c>
      <c r="K10" s="35">
        <v>19595.349999999999</v>
      </c>
      <c r="L10" s="35">
        <v>19433.5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44819.3</v>
      </c>
      <c r="D11" s="35">
        <v>44763.65</v>
      </c>
      <c r="E11" s="35">
        <v>44603.450000000004</v>
      </c>
      <c r="F11" s="35">
        <v>44387.600000000006</v>
      </c>
      <c r="G11" s="35">
        <v>44227.400000000009</v>
      </c>
      <c r="H11" s="35">
        <v>44979.5</v>
      </c>
      <c r="I11" s="35">
        <v>45139.7</v>
      </c>
      <c r="J11" s="35">
        <v>45355.549999999996</v>
      </c>
      <c r="K11" s="35">
        <v>44923.85</v>
      </c>
      <c r="L11" s="35">
        <v>44547.8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3266.65</v>
      </c>
      <c r="D12" s="38">
        <v>3261.3166666666671</v>
      </c>
      <c r="E12" s="38">
        <v>3247.0333333333342</v>
      </c>
      <c r="F12" s="38">
        <v>3227.416666666667</v>
      </c>
      <c r="G12" s="38">
        <v>3213.1333333333341</v>
      </c>
      <c r="H12" s="38">
        <v>3280.9333333333343</v>
      </c>
      <c r="I12" s="38">
        <v>3295.2166666666672</v>
      </c>
      <c r="J12" s="38">
        <v>3314.8333333333344</v>
      </c>
      <c r="K12" s="38">
        <v>3275.6</v>
      </c>
      <c r="L12" s="38">
        <v>3241.7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5842.4</v>
      </c>
      <c r="D13" s="38">
        <v>5835.3500000000013</v>
      </c>
      <c r="E13" s="38">
        <v>5817.4000000000024</v>
      </c>
      <c r="F13" s="38">
        <v>5792.4000000000015</v>
      </c>
      <c r="G13" s="38">
        <v>5774.4500000000025</v>
      </c>
      <c r="H13" s="38">
        <v>5860.3500000000022</v>
      </c>
      <c r="I13" s="38">
        <v>5878.3000000000011</v>
      </c>
      <c r="J13" s="38">
        <v>5903.300000000002</v>
      </c>
      <c r="K13" s="38">
        <v>5853.3</v>
      </c>
      <c r="L13" s="38">
        <v>5810.35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30945.5</v>
      </c>
      <c r="D14" s="38">
        <v>30603.366666666669</v>
      </c>
      <c r="E14" s="38">
        <v>30189.183333333338</v>
      </c>
      <c r="F14" s="38">
        <v>29432.866666666669</v>
      </c>
      <c r="G14" s="38">
        <v>29018.683333333338</v>
      </c>
      <c r="H14" s="38">
        <v>31359.683333333338</v>
      </c>
      <c r="I14" s="38">
        <v>31773.866666666672</v>
      </c>
      <c r="J14" s="38">
        <v>32530.183333333338</v>
      </c>
      <c r="K14" s="38">
        <v>31017.55</v>
      </c>
      <c r="L14" s="38">
        <v>29847.05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5144.25</v>
      </c>
      <c r="D15" s="38">
        <v>5133.0666666666666</v>
      </c>
      <c r="E15" s="38">
        <v>5114.0333333333328</v>
      </c>
      <c r="F15" s="38">
        <v>5083.8166666666666</v>
      </c>
      <c r="G15" s="38">
        <v>5064.7833333333328</v>
      </c>
      <c r="H15" s="38">
        <v>5163.2833333333328</v>
      </c>
      <c r="I15" s="38">
        <v>5182.3166666666675</v>
      </c>
      <c r="J15" s="38">
        <v>5212.5333333333328</v>
      </c>
      <c r="K15" s="38">
        <v>5152.1000000000004</v>
      </c>
      <c r="L15" s="38">
        <v>5102.8500000000004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10350.950000000001</v>
      </c>
      <c r="D16" s="38">
        <v>10308.85</v>
      </c>
      <c r="E16" s="38">
        <v>10260.85</v>
      </c>
      <c r="F16" s="38">
        <v>10170.75</v>
      </c>
      <c r="G16" s="38">
        <v>10122.75</v>
      </c>
      <c r="H16" s="38">
        <v>10398.950000000001</v>
      </c>
      <c r="I16" s="38">
        <v>10446.950000000001</v>
      </c>
      <c r="J16" s="38">
        <v>10537.050000000001</v>
      </c>
      <c r="K16" s="38">
        <v>10356.85</v>
      </c>
      <c r="L16" s="38">
        <v>10218.75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4383.8</v>
      </c>
      <c r="D17" s="38">
        <v>4400.8166666666666</v>
      </c>
      <c r="E17" s="38">
        <v>4338.333333333333</v>
      </c>
      <c r="F17" s="38">
        <v>4292.8666666666668</v>
      </c>
      <c r="G17" s="38">
        <v>4230.3833333333332</v>
      </c>
      <c r="H17" s="38">
        <v>4446.2833333333328</v>
      </c>
      <c r="I17" s="38">
        <v>4508.7666666666664</v>
      </c>
      <c r="J17" s="38">
        <v>4554.2333333333327</v>
      </c>
      <c r="K17" s="31">
        <v>4463.3</v>
      </c>
      <c r="L17" s="31">
        <v>4355.3500000000004</v>
      </c>
      <c r="M17" s="31">
        <v>2.7351399999999999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23293.9</v>
      </c>
      <c r="D18" s="38">
        <v>23302.333333333332</v>
      </c>
      <c r="E18" s="38">
        <v>23154.616666666665</v>
      </c>
      <c r="F18" s="38">
        <v>23015.333333333332</v>
      </c>
      <c r="G18" s="38">
        <v>22867.616666666665</v>
      </c>
      <c r="H18" s="38">
        <v>23441.616666666665</v>
      </c>
      <c r="I18" s="38">
        <v>23589.333333333332</v>
      </c>
      <c r="J18" s="38">
        <v>23728.616666666665</v>
      </c>
      <c r="K18" s="31">
        <v>23450.05</v>
      </c>
      <c r="L18" s="31">
        <v>23163.05</v>
      </c>
      <c r="M18" s="31">
        <v>4.6929999999999999E-2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189.1</v>
      </c>
      <c r="D19" s="38">
        <v>189.36666666666667</v>
      </c>
      <c r="E19" s="38">
        <v>186.83333333333334</v>
      </c>
      <c r="F19" s="38">
        <v>184.56666666666666</v>
      </c>
      <c r="G19" s="38">
        <v>182.03333333333333</v>
      </c>
      <c r="H19" s="38">
        <v>191.63333333333335</v>
      </c>
      <c r="I19" s="38">
        <v>194.16666666666666</v>
      </c>
      <c r="J19" s="38">
        <v>196.43333333333337</v>
      </c>
      <c r="K19" s="31">
        <v>191.9</v>
      </c>
      <c r="L19" s="31">
        <v>187.1</v>
      </c>
      <c r="M19" s="31">
        <v>30.994119999999999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214.9</v>
      </c>
      <c r="D20" s="38">
        <v>215.71666666666667</v>
      </c>
      <c r="E20" s="38">
        <v>213.43333333333334</v>
      </c>
      <c r="F20" s="38">
        <v>211.96666666666667</v>
      </c>
      <c r="G20" s="38">
        <v>209.68333333333334</v>
      </c>
      <c r="H20" s="38">
        <v>217.18333333333334</v>
      </c>
      <c r="I20" s="38">
        <v>219.4666666666667</v>
      </c>
      <c r="J20" s="38">
        <v>220.93333333333334</v>
      </c>
      <c r="K20" s="31">
        <v>218</v>
      </c>
      <c r="L20" s="31">
        <v>214.25</v>
      </c>
      <c r="M20" s="31">
        <v>13.81556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1777.5</v>
      </c>
      <c r="D21" s="38">
        <v>1776.6666666666667</v>
      </c>
      <c r="E21" s="38">
        <v>1771.0833333333335</v>
      </c>
      <c r="F21" s="38">
        <v>1764.6666666666667</v>
      </c>
      <c r="G21" s="38">
        <v>1759.0833333333335</v>
      </c>
      <c r="H21" s="38">
        <v>1783.0833333333335</v>
      </c>
      <c r="I21" s="38">
        <v>1788.666666666667</v>
      </c>
      <c r="J21" s="38">
        <v>1795.0833333333335</v>
      </c>
      <c r="K21" s="31">
        <v>1782.25</v>
      </c>
      <c r="L21" s="31">
        <v>1770.25</v>
      </c>
      <c r="M21" s="31">
        <v>1.90205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2376.1</v>
      </c>
      <c r="D22" s="38">
        <v>2367.0333333333333</v>
      </c>
      <c r="E22" s="38">
        <v>2349.0666666666666</v>
      </c>
      <c r="F22" s="38">
        <v>2322.0333333333333</v>
      </c>
      <c r="G22" s="38">
        <v>2304.0666666666666</v>
      </c>
      <c r="H22" s="38">
        <v>2394.0666666666666</v>
      </c>
      <c r="I22" s="38">
        <v>2412.0333333333328</v>
      </c>
      <c r="J22" s="38">
        <v>2439.0666666666666</v>
      </c>
      <c r="K22" s="31">
        <v>2385</v>
      </c>
      <c r="L22" s="31">
        <v>2340</v>
      </c>
      <c r="M22" s="31">
        <v>13.535349999999999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965.2</v>
      </c>
      <c r="D23" s="38">
        <v>959.81666666666661</v>
      </c>
      <c r="E23" s="38">
        <v>951.33333333333326</v>
      </c>
      <c r="F23" s="38">
        <v>937.4666666666667</v>
      </c>
      <c r="G23" s="38">
        <v>928.98333333333335</v>
      </c>
      <c r="H23" s="38">
        <v>973.68333333333317</v>
      </c>
      <c r="I23" s="38">
        <v>982.16666666666652</v>
      </c>
      <c r="J23" s="38">
        <v>996.03333333333308</v>
      </c>
      <c r="K23" s="31">
        <v>968.3</v>
      </c>
      <c r="L23" s="31">
        <v>945.95</v>
      </c>
      <c r="M23" s="31">
        <v>6.1857800000000003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726.1</v>
      </c>
      <c r="D24" s="38">
        <v>722.75</v>
      </c>
      <c r="E24" s="38">
        <v>718.05</v>
      </c>
      <c r="F24" s="38">
        <v>710</v>
      </c>
      <c r="G24" s="38">
        <v>705.3</v>
      </c>
      <c r="H24" s="38">
        <v>730.8</v>
      </c>
      <c r="I24" s="38">
        <v>735.5</v>
      </c>
      <c r="J24" s="38">
        <v>743.55</v>
      </c>
      <c r="K24" s="31">
        <v>727.45</v>
      </c>
      <c r="L24" s="31">
        <v>714.7</v>
      </c>
      <c r="M24" s="31">
        <v>20.431450000000002</v>
      </c>
      <c r="N24" s="1"/>
      <c r="O24" s="1"/>
    </row>
    <row r="25" spans="1:15" ht="12.75" customHeight="1">
      <c r="A25" s="56">
        <v>16</v>
      </c>
      <c r="B25" s="58" t="s">
        <v>875</v>
      </c>
      <c r="C25" s="31">
        <v>241.9</v>
      </c>
      <c r="D25" s="38">
        <v>240.20000000000002</v>
      </c>
      <c r="E25" s="38">
        <v>237.70000000000005</v>
      </c>
      <c r="F25" s="38">
        <v>233.50000000000003</v>
      </c>
      <c r="G25" s="38">
        <v>231.00000000000006</v>
      </c>
      <c r="H25" s="38">
        <v>244.40000000000003</v>
      </c>
      <c r="I25" s="38">
        <v>246.89999999999998</v>
      </c>
      <c r="J25" s="38">
        <v>251.10000000000002</v>
      </c>
      <c r="K25" s="31">
        <v>242.7</v>
      </c>
      <c r="L25" s="31">
        <v>236</v>
      </c>
      <c r="M25" s="31">
        <v>25.054970000000001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742.3</v>
      </c>
      <c r="D26" s="38">
        <v>744.44999999999993</v>
      </c>
      <c r="E26" s="38">
        <v>736.24999999999989</v>
      </c>
      <c r="F26" s="38">
        <v>730.19999999999993</v>
      </c>
      <c r="G26" s="38">
        <v>721.99999999999989</v>
      </c>
      <c r="H26" s="38">
        <v>750.49999999999989</v>
      </c>
      <c r="I26" s="38">
        <v>758.69999999999993</v>
      </c>
      <c r="J26" s="38">
        <v>764.74999999999989</v>
      </c>
      <c r="K26" s="31">
        <v>752.65</v>
      </c>
      <c r="L26" s="31">
        <v>738.4</v>
      </c>
      <c r="M26" s="31">
        <v>5.98454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3519.35</v>
      </c>
      <c r="D27" s="38">
        <v>3516.8000000000006</v>
      </c>
      <c r="E27" s="38">
        <v>3502.6000000000013</v>
      </c>
      <c r="F27" s="38">
        <v>3485.8500000000008</v>
      </c>
      <c r="G27" s="38">
        <v>3471.6500000000015</v>
      </c>
      <c r="H27" s="38">
        <v>3533.5500000000011</v>
      </c>
      <c r="I27" s="38">
        <v>3547.7500000000009</v>
      </c>
      <c r="J27" s="38">
        <v>3564.5000000000009</v>
      </c>
      <c r="K27" s="31">
        <v>3531</v>
      </c>
      <c r="L27" s="31">
        <v>3500.05</v>
      </c>
      <c r="M27" s="31">
        <v>0.28120000000000001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416.6</v>
      </c>
      <c r="D28" s="38">
        <v>416.61666666666662</v>
      </c>
      <c r="E28" s="38">
        <v>414.03333333333325</v>
      </c>
      <c r="F28" s="38">
        <v>411.46666666666664</v>
      </c>
      <c r="G28" s="38">
        <v>408.88333333333327</v>
      </c>
      <c r="H28" s="38">
        <v>419.18333333333322</v>
      </c>
      <c r="I28" s="38">
        <v>421.76666666666659</v>
      </c>
      <c r="J28" s="38">
        <v>424.3333333333332</v>
      </c>
      <c r="K28" s="31">
        <v>419.2</v>
      </c>
      <c r="L28" s="31">
        <v>414.05</v>
      </c>
      <c r="M28" s="31">
        <v>75.79025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5171.8</v>
      </c>
      <c r="D29" s="38">
        <v>5155.5</v>
      </c>
      <c r="E29" s="38">
        <v>5112.55</v>
      </c>
      <c r="F29" s="38">
        <v>5053.3</v>
      </c>
      <c r="G29" s="38">
        <v>5010.3500000000004</v>
      </c>
      <c r="H29" s="38">
        <v>5214.75</v>
      </c>
      <c r="I29" s="38">
        <v>5257.7000000000007</v>
      </c>
      <c r="J29" s="38">
        <v>5316.95</v>
      </c>
      <c r="K29" s="31">
        <v>5198.45</v>
      </c>
      <c r="L29" s="31">
        <v>5096.25</v>
      </c>
      <c r="M29" s="31">
        <v>5.0804099999999996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415.8</v>
      </c>
      <c r="D30" s="38">
        <v>417.90000000000003</v>
      </c>
      <c r="E30" s="38">
        <v>411.35000000000008</v>
      </c>
      <c r="F30" s="38">
        <v>406.90000000000003</v>
      </c>
      <c r="G30" s="38">
        <v>400.35000000000008</v>
      </c>
      <c r="H30" s="38">
        <v>422.35000000000008</v>
      </c>
      <c r="I30" s="38">
        <v>428.90000000000003</v>
      </c>
      <c r="J30" s="38">
        <v>433.35000000000008</v>
      </c>
      <c r="K30" s="31">
        <v>424.45</v>
      </c>
      <c r="L30" s="31">
        <v>413.45</v>
      </c>
      <c r="M30" s="31">
        <v>16.390419999999999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171.75</v>
      </c>
      <c r="D31" s="38">
        <v>170.68333333333331</v>
      </c>
      <c r="E31" s="38">
        <v>169.36666666666662</v>
      </c>
      <c r="F31" s="38">
        <v>166.98333333333332</v>
      </c>
      <c r="G31" s="38">
        <v>165.66666666666663</v>
      </c>
      <c r="H31" s="38">
        <v>173.06666666666661</v>
      </c>
      <c r="I31" s="38">
        <v>174.38333333333327</v>
      </c>
      <c r="J31" s="38">
        <v>176.76666666666659</v>
      </c>
      <c r="K31" s="31">
        <v>172</v>
      </c>
      <c r="L31" s="31">
        <v>168.3</v>
      </c>
      <c r="M31" s="31">
        <v>93.243300000000005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3429.75</v>
      </c>
      <c r="D32" s="38">
        <v>3418.5833333333335</v>
      </c>
      <c r="E32" s="38">
        <v>3398.166666666667</v>
      </c>
      <c r="F32" s="38">
        <v>3366.5833333333335</v>
      </c>
      <c r="G32" s="38">
        <v>3346.166666666667</v>
      </c>
      <c r="H32" s="38">
        <v>3450.166666666667</v>
      </c>
      <c r="I32" s="38">
        <v>3470.5833333333339</v>
      </c>
      <c r="J32" s="38">
        <v>3502.166666666667</v>
      </c>
      <c r="K32" s="31">
        <v>3439</v>
      </c>
      <c r="L32" s="31">
        <v>3387</v>
      </c>
      <c r="M32" s="31">
        <v>8.3284300000000009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1849.85</v>
      </c>
      <c r="D33" s="38">
        <v>1849.5999999999997</v>
      </c>
      <c r="E33" s="38">
        <v>1838.3499999999995</v>
      </c>
      <c r="F33" s="38">
        <v>1826.8499999999997</v>
      </c>
      <c r="G33" s="38">
        <v>1815.5999999999995</v>
      </c>
      <c r="H33" s="38">
        <v>1861.0999999999995</v>
      </c>
      <c r="I33" s="38">
        <v>1872.35</v>
      </c>
      <c r="J33" s="38">
        <v>1883.8499999999995</v>
      </c>
      <c r="K33" s="31">
        <v>1860.85</v>
      </c>
      <c r="L33" s="31">
        <v>1838.1</v>
      </c>
      <c r="M33" s="31">
        <v>2.8818999999999999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633.9</v>
      </c>
      <c r="D34" s="38">
        <v>632.30000000000007</v>
      </c>
      <c r="E34" s="38">
        <v>626.60000000000014</v>
      </c>
      <c r="F34" s="38">
        <v>619.30000000000007</v>
      </c>
      <c r="G34" s="38">
        <v>613.60000000000014</v>
      </c>
      <c r="H34" s="38">
        <v>639.60000000000014</v>
      </c>
      <c r="I34" s="38">
        <v>645.30000000000018</v>
      </c>
      <c r="J34" s="38">
        <v>652.60000000000014</v>
      </c>
      <c r="K34" s="31">
        <v>638</v>
      </c>
      <c r="L34" s="31">
        <v>625</v>
      </c>
      <c r="M34" s="31">
        <v>6.81426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781.25</v>
      </c>
      <c r="D35" s="38">
        <v>774.31666666666661</v>
      </c>
      <c r="E35" s="38">
        <v>766.13333333333321</v>
      </c>
      <c r="F35" s="38">
        <v>751.01666666666665</v>
      </c>
      <c r="G35" s="38">
        <v>742.83333333333326</v>
      </c>
      <c r="H35" s="38">
        <v>789.43333333333317</v>
      </c>
      <c r="I35" s="38">
        <v>797.61666666666656</v>
      </c>
      <c r="J35" s="38">
        <v>812.73333333333312</v>
      </c>
      <c r="K35" s="31">
        <v>782.5</v>
      </c>
      <c r="L35" s="31">
        <v>759.2</v>
      </c>
      <c r="M35" s="31">
        <v>13.1988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738.95</v>
      </c>
      <c r="D36" s="38">
        <v>735.1</v>
      </c>
      <c r="E36" s="38">
        <v>727.25</v>
      </c>
      <c r="F36" s="38">
        <v>715.55</v>
      </c>
      <c r="G36" s="38">
        <v>707.69999999999993</v>
      </c>
      <c r="H36" s="38">
        <v>746.80000000000007</v>
      </c>
      <c r="I36" s="38">
        <v>754.6500000000002</v>
      </c>
      <c r="J36" s="38">
        <v>766.35000000000014</v>
      </c>
      <c r="K36" s="31">
        <v>742.95</v>
      </c>
      <c r="L36" s="31">
        <v>723.4</v>
      </c>
      <c r="M36" s="31">
        <v>12.881180000000001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398.7</v>
      </c>
      <c r="D37" s="38">
        <v>400.05</v>
      </c>
      <c r="E37" s="38">
        <v>396.15000000000003</v>
      </c>
      <c r="F37" s="38">
        <v>393.6</v>
      </c>
      <c r="G37" s="38">
        <v>389.70000000000005</v>
      </c>
      <c r="H37" s="38">
        <v>402.6</v>
      </c>
      <c r="I37" s="38">
        <v>406.5</v>
      </c>
      <c r="J37" s="38">
        <v>409.05</v>
      </c>
      <c r="K37" s="31">
        <v>403.95</v>
      </c>
      <c r="L37" s="31">
        <v>397.5</v>
      </c>
      <c r="M37" s="31">
        <v>8.4502699999999997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957.05</v>
      </c>
      <c r="D38" s="38">
        <v>957.26666666666677</v>
      </c>
      <c r="E38" s="38">
        <v>947.53333333333353</v>
      </c>
      <c r="F38" s="38">
        <v>938.01666666666677</v>
      </c>
      <c r="G38" s="38">
        <v>928.28333333333353</v>
      </c>
      <c r="H38" s="38">
        <v>966.78333333333353</v>
      </c>
      <c r="I38" s="38">
        <v>976.51666666666688</v>
      </c>
      <c r="J38" s="38">
        <v>986.03333333333353</v>
      </c>
      <c r="K38" s="31">
        <v>967</v>
      </c>
      <c r="L38" s="31">
        <v>947.75</v>
      </c>
      <c r="M38" s="31">
        <v>53.835140000000003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4859.6000000000004</v>
      </c>
      <c r="D39" s="38">
        <v>4871.9666666666672</v>
      </c>
      <c r="E39" s="38">
        <v>4837.6333333333341</v>
      </c>
      <c r="F39" s="38">
        <v>4815.666666666667</v>
      </c>
      <c r="G39" s="38">
        <v>4781.3333333333339</v>
      </c>
      <c r="H39" s="38">
        <v>4893.9333333333343</v>
      </c>
      <c r="I39" s="38">
        <v>4928.2666666666664</v>
      </c>
      <c r="J39" s="38">
        <v>4950.2333333333345</v>
      </c>
      <c r="K39" s="31">
        <v>4906.3</v>
      </c>
      <c r="L39" s="31">
        <v>4850</v>
      </c>
      <c r="M39" s="31">
        <v>4.1987300000000003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1614.2</v>
      </c>
      <c r="D40" s="38">
        <v>1617.8166666666666</v>
      </c>
      <c r="E40" s="38">
        <v>1600.6333333333332</v>
      </c>
      <c r="F40" s="38">
        <v>1587.0666666666666</v>
      </c>
      <c r="G40" s="38">
        <v>1569.8833333333332</v>
      </c>
      <c r="H40" s="38">
        <v>1631.3833333333332</v>
      </c>
      <c r="I40" s="38">
        <v>1648.5666666666666</v>
      </c>
      <c r="J40" s="38">
        <v>1662.1333333333332</v>
      </c>
      <c r="K40" s="31">
        <v>1635</v>
      </c>
      <c r="L40" s="31">
        <v>1604.25</v>
      </c>
      <c r="M40" s="31">
        <v>10.880100000000001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7534.75</v>
      </c>
      <c r="D41" s="38">
        <v>7481.583333333333</v>
      </c>
      <c r="E41" s="38">
        <v>7373.1666666666661</v>
      </c>
      <c r="F41" s="38">
        <v>7211.583333333333</v>
      </c>
      <c r="G41" s="38">
        <v>7103.1666666666661</v>
      </c>
      <c r="H41" s="38">
        <v>7643.1666666666661</v>
      </c>
      <c r="I41" s="38">
        <v>7751.5833333333321</v>
      </c>
      <c r="J41" s="38">
        <v>7913.1666666666661</v>
      </c>
      <c r="K41" s="31">
        <v>7590</v>
      </c>
      <c r="L41" s="31">
        <v>7320</v>
      </c>
      <c r="M41" s="31">
        <v>0.56494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7482.35</v>
      </c>
      <c r="D42" s="38">
        <v>7467.05</v>
      </c>
      <c r="E42" s="38">
        <v>7415.2000000000007</v>
      </c>
      <c r="F42" s="38">
        <v>7348.05</v>
      </c>
      <c r="G42" s="38">
        <v>7296.2000000000007</v>
      </c>
      <c r="H42" s="38">
        <v>7534.2000000000007</v>
      </c>
      <c r="I42" s="38">
        <v>7586.0500000000011</v>
      </c>
      <c r="J42" s="38">
        <v>7653.2000000000007</v>
      </c>
      <c r="K42" s="31">
        <v>7518.9</v>
      </c>
      <c r="L42" s="31">
        <v>7399.9</v>
      </c>
      <c r="M42" s="31">
        <v>7.266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2434.35</v>
      </c>
      <c r="D43" s="38">
        <v>2420.6333333333332</v>
      </c>
      <c r="E43" s="38">
        <v>2401.3166666666666</v>
      </c>
      <c r="F43" s="38">
        <v>2368.2833333333333</v>
      </c>
      <c r="G43" s="38">
        <v>2348.9666666666667</v>
      </c>
      <c r="H43" s="38">
        <v>2453.6666666666665</v>
      </c>
      <c r="I43" s="38">
        <v>2472.9833333333331</v>
      </c>
      <c r="J43" s="38">
        <v>2506.0166666666664</v>
      </c>
      <c r="K43" s="31">
        <v>2439.9499999999998</v>
      </c>
      <c r="L43" s="31">
        <v>2387.6</v>
      </c>
      <c r="M43" s="31">
        <v>1.5673600000000001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221.6</v>
      </c>
      <c r="D44" s="38">
        <v>219.6</v>
      </c>
      <c r="E44" s="38">
        <v>216.2</v>
      </c>
      <c r="F44" s="38">
        <v>210.79999999999998</v>
      </c>
      <c r="G44" s="38">
        <v>207.39999999999998</v>
      </c>
      <c r="H44" s="38">
        <v>225</v>
      </c>
      <c r="I44" s="38">
        <v>228.40000000000003</v>
      </c>
      <c r="J44" s="38">
        <v>233.8</v>
      </c>
      <c r="K44" s="31">
        <v>223</v>
      </c>
      <c r="L44" s="31">
        <v>214.2</v>
      </c>
      <c r="M44" s="31">
        <v>199.72762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198.4</v>
      </c>
      <c r="D45" s="38">
        <v>197.83333333333334</v>
      </c>
      <c r="E45" s="38">
        <v>195.61666666666667</v>
      </c>
      <c r="F45" s="38">
        <v>192.83333333333334</v>
      </c>
      <c r="G45" s="38">
        <v>190.61666666666667</v>
      </c>
      <c r="H45" s="38">
        <v>200.61666666666667</v>
      </c>
      <c r="I45" s="38">
        <v>202.83333333333331</v>
      </c>
      <c r="J45" s="38">
        <v>205.61666666666667</v>
      </c>
      <c r="K45" s="31">
        <v>200.05</v>
      </c>
      <c r="L45" s="31">
        <v>195.05</v>
      </c>
      <c r="M45" s="31">
        <v>167.40705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77.849999999999994</v>
      </c>
      <c r="D46" s="38">
        <v>77.633333333333326</v>
      </c>
      <c r="E46" s="38">
        <v>76.966666666666654</v>
      </c>
      <c r="F46" s="38">
        <v>76.083333333333329</v>
      </c>
      <c r="G46" s="38">
        <v>75.416666666666657</v>
      </c>
      <c r="H46" s="38">
        <v>78.516666666666652</v>
      </c>
      <c r="I46" s="38">
        <v>79.183333333333337</v>
      </c>
      <c r="J46" s="38">
        <v>80.066666666666649</v>
      </c>
      <c r="K46" s="31">
        <v>78.3</v>
      </c>
      <c r="L46" s="31">
        <v>76.75</v>
      </c>
      <c r="M46" s="31">
        <v>88.284980000000004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1681.1</v>
      </c>
      <c r="D47" s="38">
        <v>1671.1000000000001</v>
      </c>
      <c r="E47" s="38">
        <v>1658.3000000000002</v>
      </c>
      <c r="F47" s="38">
        <v>1635.5</v>
      </c>
      <c r="G47" s="38">
        <v>1622.7</v>
      </c>
      <c r="H47" s="38">
        <v>1693.9000000000003</v>
      </c>
      <c r="I47" s="38">
        <v>1706.7</v>
      </c>
      <c r="J47" s="38">
        <v>1729.5000000000005</v>
      </c>
      <c r="K47" s="31">
        <v>1683.9</v>
      </c>
      <c r="L47" s="31">
        <v>1648.3</v>
      </c>
      <c r="M47" s="31">
        <v>2.9730799999999999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127.15</v>
      </c>
      <c r="D48" s="38">
        <v>126.25</v>
      </c>
      <c r="E48" s="38">
        <v>125</v>
      </c>
      <c r="F48" s="38">
        <v>122.85</v>
      </c>
      <c r="G48" s="38">
        <v>121.6</v>
      </c>
      <c r="H48" s="38">
        <v>128.4</v>
      </c>
      <c r="I48" s="38">
        <v>129.65</v>
      </c>
      <c r="J48" s="38">
        <v>131.80000000000001</v>
      </c>
      <c r="K48" s="31">
        <v>127.5</v>
      </c>
      <c r="L48" s="31">
        <v>124.1</v>
      </c>
      <c r="M48" s="31">
        <v>95.777190000000004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668.1</v>
      </c>
      <c r="D49" s="38">
        <v>664.93333333333339</v>
      </c>
      <c r="E49" s="38">
        <v>657.91666666666674</v>
      </c>
      <c r="F49" s="38">
        <v>647.73333333333335</v>
      </c>
      <c r="G49" s="38">
        <v>640.7166666666667</v>
      </c>
      <c r="H49" s="38">
        <v>675.11666666666679</v>
      </c>
      <c r="I49" s="38">
        <v>682.13333333333344</v>
      </c>
      <c r="J49" s="38">
        <v>692.31666666666683</v>
      </c>
      <c r="K49" s="31">
        <v>671.95</v>
      </c>
      <c r="L49" s="31">
        <v>654.75</v>
      </c>
      <c r="M49" s="31">
        <v>5.5925500000000001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867.2</v>
      </c>
      <c r="D50" s="38">
        <v>863.85</v>
      </c>
      <c r="E50" s="38">
        <v>858.7</v>
      </c>
      <c r="F50" s="38">
        <v>850.2</v>
      </c>
      <c r="G50" s="38">
        <v>845.05000000000007</v>
      </c>
      <c r="H50" s="38">
        <v>872.35</v>
      </c>
      <c r="I50" s="38">
        <v>877.49999999999989</v>
      </c>
      <c r="J50" s="38">
        <v>886</v>
      </c>
      <c r="K50" s="31">
        <v>869</v>
      </c>
      <c r="L50" s="31">
        <v>855.35</v>
      </c>
      <c r="M50" s="31">
        <v>7.2200199999999999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886.5</v>
      </c>
      <c r="D51" s="38">
        <v>885.4666666666667</v>
      </c>
      <c r="E51" s="38">
        <v>880.68333333333339</v>
      </c>
      <c r="F51" s="38">
        <v>874.86666666666667</v>
      </c>
      <c r="G51" s="38">
        <v>870.08333333333337</v>
      </c>
      <c r="H51" s="38">
        <v>891.28333333333342</v>
      </c>
      <c r="I51" s="38">
        <v>896.06666666666672</v>
      </c>
      <c r="J51" s="38">
        <v>901.88333333333344</v>
      </c>
      <c r="K51" s="31">
        <v>890.25</v>
      </c>
      <c r="L51" s="31">
        <v>879.65</v>
      </c>
      <c r="M51" s="31">
        <v>38.6008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92.1</v>
      </c>
      <c r="D52" s="38">
        <v>92.016666666666666</v>
      </c>
      <c r="E52" s="38">
        <v>91.133333333333326</v>
      </c>
      <c r="F52" s="38">
        <v>90.166666666666657</v>
      </c>
      <c r="G52" s="38">
        <v>89.283333333333317</v>
      </c>
      <c r="H52" s="38">
        <v>92.983333333333334</v>
      </c>
      <c r="I52" s="38">
        <v>93.866666666666688</v>
      </c>
      <c r="J52" s="38">
        <v>94.833333333333343</v>
      </c>
      <c r="K52" s="31">
        <v>92.9</v>
      </c>
      <c r="L52" s="31">
        <v>91.05</v>
      </c>
      <c r="M52" s="31">
        <v>129.1808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262.2</v>
      </c>
      <c r="D53" s="38">
        <v>260.58333333333331</v>
      </c>
      <c r="E53" s="38">
        <v>257.76666666666665</v>
      </c>
      <c r="F53" s="38">
        <v>253.33333333333331</v>
      </c>
      <c r="G53" s="38">
        <v>250.51666666666665</v>
      </c>
      <c r="H53" s="38">
        <v>265.01666666666665</v>
      </c>
      <c r="I53" s="38">
        <v>267.83333333333337</v>
      </c>
      <c r="J53" s="38">
        <v>272.26666666666665</v>
      </c>
      <c r="K53" s="31">
        <v>263.39999999999998</v>
      </c>
      <c r="L53" s="31">
        <v>256.14999999999998</v>
      </c>
      <c r="M53" s="31">
        <v>26.249099999999999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18901.55</v>
      </c>
      <c r="D54" s="38">
        <v>18909.25</v>
      </c>
      <c r="E54" s="38">
        <v>18732.3</v>
      </c>
      <c r="F54" s="38">
        <v>18563.05</v>
      </c>
      <c r="G54" s="38">
        <v>18386.099999999999</v>
      </c>
      <c r="H54" s="38">
        <v>19078.5</v>
      </c>
      <c r="I54" s="38">
        <v>19255.449999999997</v>
      </c>
      <c r="J54" s="38">
        <v>19424.7</v>
      </c>
      <c r="K54" s="31">
        <v>19086.2</v>
      </c>
      <c r="L54" s="31">
        <v>18740</v>
      </c>
      <c r="M54" s="31">
        <v>0.87365000000000004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379.55</v>
      </c>
      <c r="D55" s="38">
        <v>378.9666666666667</v>
      </c>
      <c r="E55" s="38">
        <v>376.18333333333339</v>
      </c>
      <c r="F55" s="38">
        <v>372.81666666666672</v>
      </c>
      <c r="G55" s="38">
        <v>370.03333333333342</v>
      </c>
      <c r="H55" s="38">
        <v>382.33333333333337</v>
      </c>
      <c r="I55" s="38">
        <v>385.11666666666667</v>
      </c>
      <c r="J55" s="38">
        <v>388.48333333333335</v>
      </c>
      <c r="K55" s="31">
        <v>381.75</v>
      </c>
      <c r="L55" s="31">
        <v>375.6</v>
      </c>
      <c r="M55" s="31">
        <v>31.79458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5133.2</v>
      </c>
      <c r="D56" s="38">
        <v>5122.7666666666673</v>
      </c>
      <c r="E56" s="38">
        <v>5095.5333333333347</v>
      </c>
      <c r="F56" s="38">
        <v>5057.8666666666677</v>
      </c>
      <c r="G56" s="38">
        <v>5030.633333333335</v>
      </c>
      <c r="H56" s="38">
        <v>5160.4333333333343</v>
      </c>
      <c r="I56" s="38">
        <v>5187.6666666666661</v>
      </c>
      <c r="J56" s="38">
        <v>5225.3333333333339</v>
      </c>
      <c r="K56" s="31">
        <v>5150</v>
      </c>
      <c r="L56" s="31">
        <v>5085.1000000000004</v>
      </c>
      <c r="M56" s="31">
        <v>2.2033499999999999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326.60000000000002</v>
      </c>
      <c r="D57" s="38">
        <v>325.76666666666665</v>
      </c>
      <c r="E57" s="38">
        <v>322.83333333333331</v>
      </c>
      <c r="F57" s="38">
        <v>319.06666666666666</v>
      </c>
      <c r="G57" s="38">
        <v>316.13333333333333</v>
      </c>
      <c r="H57" s="38">
        <v>329.5333333333333</v>
      </c>
      <c r="I57" s="38">
        <v>332.4666666666667</v>
      </c>
      <c r="J57" s="38">
        <v>336.23333333333329</v>
      </c>
      <c r="K57" s="31">
        <v>328.7</v>
      </c>
      <c r="L57" s="31">
        <v>322</v>
      </c>
      <c r="M57" s="31">
        <v>66.351029999999994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408.75</v>
      </c>
      <c r="D58" s="38">
        <v>405.26666666666665</v>
      </c>
      <c r="E58" s="38">
        <v>400.5333333333333</v>
      </c>
      <c r="F58" s="38">
        <v>392.31666666666666</v>
      </c>
      <c r="G58" s="38">
        <v>387.58333333333331</v>
      </c>
      <c r="H58" s="38">
        <v>413.48333333333329</v>
      </c>
      <c r="I58" s="38">
        <v>418.21666666666664</v>
      </c>
      <c r="J58" s="38">
        <v>426.43333333333328</v>
      </c>
      <c r="K58" s="31">
        <v>410</v>
      </c>
      <c r="L58" s="31">
        <v>397.05</v>
      </c>
      <c r="M58" s="31">
        <v>12.26202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1164.3499999999999</v>
      </c>
      <c r="D59" s="38">
        <v>1164.0333333333333</v>
      </c>
      <c r="E59" s="38">
        <v>1153.0666666666666</v>
      </c>
      <c r="F59" s="38">
        <v>1141.7833333333333</v>
      </c>
      <c r="G59" s="38">
        <v>1130.8166666666666</v>
      </c>
      <c r="H59" s="38">
        <v>1175.3166666666666</v>
      </c>
      <c r="I59" s="38">
        <v>1186.2833333333333</v>
      </c>
      <c r="J59" s="38">
        <v>1197.5666666666666</v>
      </c>
      <c r="K59" s="31">
        <v>1175</v>
      </c>
      <c r="L59" s="31">
        <v>1152.75</v>
      </c>
      <c r="M59" s="31">
        <v>11.62429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1030.9000000000001</v>
      </c>
      <c r="D60" s="38">
        <v>1028.3499999999999</v>
      </c>
      <c r="E60" s="38">
        <v>1021.8999999999999</v>
      </c>
      <c r="F60" s="38">
        <v>1012.9</v>
      </c>
      <c r="G60" s="38">
        <v>1006.4499999999999</v>
      </c>
      <c r="H60" s="38">
        <v>1037.3499999999999</v>
      </c>
      <c r="I60" s="38">
        <v>1043.7999999999997</v>
      </c>
      <c r="J60" s="38">
        <v>1052.7999999999997</v>
      </c>
      <c r="K60" s="31">
        <v>1034.8</v>
      </c>
      <c r="L60" s="31">
        <v>1019.35</v>
      </c>
      <c r="M60" s="31">
        <v>7.8723299999999998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231.05</v>
      </c>
      <c r="D61" s="38">
        <v>230.96666666666667</v>
      </c>
      <c r="E61" s="38">
        <v>229.83333333333334</v>
      </c>
      <c r="F61" s="38">
        <v>228.61666666666667</v>
      </c>
      <c r="G61" s="38">
        <v>227.48333333333335</v>
      </c>
      <c r="H61" s="38">
        <v>232.18333333333334</v>
      </c>
      <c r="I61" s="38">
        <v>233.31666666666666</v>
      </c>
      <c r="J61" s="38">
        <v>234.53333333333333</v>
      </c>
      <c r="K61" s="31">
        <v>232.1</v>
      </c>
      <c r="L61" s="31">
        <v>229.75</v>
      </c>
      <c r="M61" s="31">
        <v>73.905019999999993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4925.8</v>
      </c>
      <c r="D62" s="38">
        <v>4890.3833333333341</v>
      </c>
      <c r="E62" s="38">
        <v>4814.3666666666686</v>
      </c>
      <c r="F62" s="38">
        <v>4702.9333333333343</v>
      </c>
      <c r="G62" s="38">
        <v>4626.9166666666688</v>
      </c>
      <c r="H62" s="38">
        <v>5001.8166666666684</v>
      </c>
      <c r="I62" s="38">
        <v>5077.833333333333</v>
      </c>
      <c r="J62" s="38">
        <v>5189.2666666666682</v>
      </c>
      <c r="K62" s="31">
        <v>4966.3999999999996</v>
      </c>
      <c r="L62" s="31">
        <v>4778.95</v>
      </c>
      <c r="M62" s="31">
        <v>6.5392000000000001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1836.65</v>
      </c>
      <c r="D63" s="38">
        <v>1827.6833333333334</v>
      </c>
      <c r="E63" s="38">
        <v>1815.3666666666668</v>
      </c>
      <c r="F63" s="38">
        <v>1794.0833333333335</v>
      </c>
      <c r="G63" s="38">
        <v>1781.7666666666669</v>
      </c>
      <c r="H63" s="38">
        <v>1848.9666666666667</v>
      </c>
      <c r="I63" s="38">
        <v>1861.2833333333333</v>
      </c>
      <c r="J63" s="38">
        <v>1882.5666666666666</v>
      </c>
      <c r="K63" s="31">
        <v>1840</v>
      </c>
      <c r="L63" s="31">
        <v>1806.4</v>
      </c>
      <c r="M63" s="31">
        <v>3.6877399999999998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688.8</v>
      </c>
      <c r="D64" s="38">
        <v>685.35</v>
      </c>
      <c r="E64" s="38">
        <v>680.7</v>
      </c>
      <c r="F64" s="38">
        <v>672.6</v>
      </c>
      <c r="G64" s="38">
        <v>667.95</v>
      </c>
      <c r="H64" s="38">
        <v>693.45</v>
      </c>
      <c r="I64" s="38">
        <v>698.09999999999991</v>
      </c>
      <c r="J64" s="38">
        <v>706.2</v>
      </c>
      <c r="K64" s="31">
        <v>690</v>
      </c>
      <c r="L64" s="31">
        <v>677.25</v>
      </c>
      <c r="M64" s="31">
        <v>5.54148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944.1</v>
      </c>
      <c r="D65" s="38">
        <v>937.73333333333323</v>
      </c>
      <c r="E65" s="38">
        <v>927.61666666666645</v>
      </c>
      <c r="F65" s="38">
        <v>911.13333333333321</v>
      </c>
      <c r="G65" s="38">
        <v>901.01666666666642</v>
      </c>
      <c r="H65" s="38">
        <v>954.21666666666647</v>
      </c>
      <c r="I65" s="38">
        <v>964.33333333333326</v>
      </c>
      <c r="J65" s="38">
        <v>980.81666666666649</v>
      </c>
      <c r="K65" s="31">
        <v>947.85</v>
      </c>
      <c r="L65" s="31">
        <v>921.25</v>
      </c>
      <c r="M65" s="31">
        <v>10.730700000000001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292.39999999999998</v>
      </c>
      <c r="D66" s="38">
        <v>291.83333333333331</v>
      </c>
      <c r="E66" s="38">
        <v>289.91666666666663</v>
      </c>
      <c r="F66" s="38">
        <v>287.43333333333334</v>
      </c>
      <c r="G66" s="38">
        <v>285.51666666666665</v>
      </c>
      <c r="H66" s="38">
        <v>294.31666666666661</v>
      </c>
      <c r="I66" s="38">
        <v>296.23333333333323</v>
      </c>
      <c r="J66" s="38">
        <v>298.71666666666658</v>
      </c>
      <c r="K66" s="31">
        <v>293.75</v>
      </c>
      <c r="L66" s="31">
        <v>289.35000000000002</v>
      </c>
      <c r="M66" s="31">
        <v>11.49574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1918.4</v>
      </c>
      <c r="D67" s="38">
        <v>1911.3500000000001</v>
      </c>
      <c r="E67" s="38">
        <v>1899.7000000000003</v>
      </c>
      <c r="F67" s="38">
        <v>1881.0000000000002</v>
      </c>
      <c r="G67" s="38">
        <v>1869.3500000000004</v>
      </c>
      <c r="H67" s="38">
        <v>1930.0500000000002</v>
      </c>
      <c r="I67" s="38">
        <v>1941.7000000000003</v>
      </c>
      <c r="J67" s="38">
        <v>1960.4</v>
      </c>
      <c r="K67" s="31">
        <v>1923</v>
      </c>
      <c r="L67" s="31">
        <v>1892.65</v>
      </c>
      <c r="M67" s="31">
        <v>3.2466300000000001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586.5</v>
      </c>
      <c r="D68" s="38">
        <v>583.76666666666665</v>
      </c>
      <c r="E68" s="38">
        <v>579.5333333333333</v>
      </c>
      <c r="F68" s="38">
        <v>572.56666666666661</v>
      </c>
      <c r="G68" s="38">
        <v>568.33333333333326</v>
      </c>
      <c r="H68" s="38">
        <v>590.73333333333335</v>
      </c>
      <c r="I68" s="38">
        <v>594.9666666666667</v>
      </c>
      <c r="J68" s="38">
        <v>601.93333333333339</v>
      </c>
      <c r="K68" s="31">
        <v>588</v>
      </c>
      <c r="L68" s="31">
        <v>576.79999999999995</v>
      </c>
      <c r="M68" s="31">
        <v>11.33717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2056.15</v>
      </c>
      <c r="D69" s="38">
        <v>2061.9833333333331</v>
      </c>
      <c r="E69" s="38">
        <v>2042.6166666666663</v>
      </c>
      <c r="F69" s="38">
        <v>2029.083333333333</v>
      </c>
      <c r="G69" s="38">
        <v>2009.7166666666662</v>
      </c>
      <c r="H69" s="38">
        <v>2075.5166666666664</v>
      </c>
      <c r="I69" s="38">
        <v>2094.8833333333332</v>
      </c>
      <c r="J69" s="38">
        <v>2108.4166666666665</v>
      </c>
      <c r="K69" s="31">
        <v>2081.35</v>
      </c>
      <c r="L69" s="31">
        <v>2048.4499999999998</v>
      </c>
      <c r="M69" s="31">
        <v>1.4074899999999999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1943.8</v>
      </c>
      <c r="D70" s="38">
        <v>1935.3666666666668</v>
      </c>
      <c r="E70" s="38">
        <v>1924.7333333333336</v>
      </c>
      <c r="F70" s="38">
        <v>1905.6666666666667</v>
      </c>
      <c r="G70" s="38">
        <v>1895.0333333333335</v>
      </c>
      <c r="H70" s="38">
        <v>1954.4333333333336</v>
      </c>
      <c r="I70" s="38">
        <v>1965.0666666666668</v>
      </c>
      <c r="J70" s="38">
        <v>1984.1333333333337</v>
      </c>
      <c r="K70" s="31">
        <v>1946</v>
      </c>
      <c r="L70" s="31">
        <v>1916.3</v>
      </c>
      <c r="M70" s="31">
        <v>3.04419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415.2</v>
      </c>
      <c r="D71" s="38">
        <v>409.73333333333335</v>
      </c>
      <c r="E71" s="38">
        <v>400.66666666666669</v>
      </c>
      <c r="F71" s="38">
        <v>386.13333333333333</v>
      </c>
      <c r="G71" s="38">
        <v>377.06666666666666</v>
      </c>
      <c r="H71" s="38">
        <v>424.26666666666671</v>
      </c>
      <c r="I71" s="38">
        <v>433.33333333333331</v>
      </c>
      <c r="J71" s="38">
        <v>447.86666666666673</v>
      </c>
      <c r="K71" s="31">
        <v>418.8</v>
      </c>
      <c r="L71" s="31">
        <v>395.2</v>
      </c>
      <c r="M71" s="31">
        <v>35.330089999999998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193.75</v>
      </c>
      <c r="D72" s="38">
        <v>194.33333333333334</v>
      </c>
      <c r="E72" s="38">
        <v>191.91666666666669</v>
      </c>
      <c r="F72" s="38">
        <v>190.08333333333334</v>
      </c>
      <c r="G72" s="38">
        <v>187.66666666666669</v>
      </c>
      <c r="H72" s="38">
        <v>196.16666666666669</v>
      </c>
      <c r="I72" s="38">
        <v>198.58333333333337</v>
      </c>
      <c r="J72" s="38">
        <v>200.41666666666669</v>
      </c>
      <c r="K72" s="31">
        <v>196.75</v>
      </c>
      <c r="L72" s="31">
        <v>192.5</v>
      </c>
      <c r="M72" s="31">
        <v>12.34662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3677.2</v>
      </c>
      <c r="D73" s="38">
        <v>3664.7333333333336</v>
      </c>
      <c r="E73" s="38">
        <v>3639.4666666666672</v>
      </c>
      <c r="F73" s="38">
        <v>3601.7333333333336</v>
      </c>
      <c r="G73" s="38">
        <v>3576.4666666666672</v>
      </c>
      <c r="H73" s="38">
        <v>3702.4666666666672</v>
      </c>
      <c r="I73" s="38">
        <v>3727.7333333333336</v>
      </c>
      <c r="J73" s="38">
        <v>3765.4666666666672</v>
      </c>
      <c r="K73" s="31">
        <v>3690</v>
      </c>
      <c r="L73" s="31">
        <v>3627</v>
      </c>
      <c r="M73" s="31">
        <v>2.9573800000000001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4319.75</v>
      </c>
      <c r="D74" s="38">
        <v>4348.1333333333332</v>
      </c>
      <c r="E74" s="38">
        <v>4266.2666666666664</v>
      </c>
      <c r="F74" s="38">
        <v>4212.7833333333328</v>
      </c>
      <c r="G74" s="38">
        <v>4130.9166666666661</v>
      </c>
      <c r="H74" s="38">
        <v>4401.6166666666668</v>
      </c>
      <c r="I74" s="38">
        <v>4483.4833333333336</v>
      </c>
      <c r="J74" s="38">
        <v>4536.9666666666672</v>
      </c>
      <c r="K74" s="31">
        <v>4430</v>
      </c>
      <c r="L74" s="31">
        <v>4294.6499999999996</v>
      </c>
      <c r="M74" s="31">
        <v>4.6052999999999997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493.15</v>
      </c>
      <c r="D75" s="38">
        <v>493.61666666666662</v>
      </c>
      <c r="E75" s="38">
        <v>490.73333333333323</v>
      </c>
      <c r="F75" s="38">
        <v>488.31666666666661</v>
      </c>
      <c r="G75" s="38">
        <v>485.43333333333322</v>
      </c>
      <c r="H75" s="38">
        <v>496.03333333333325</v>
      </c>
      <c r="I75" s="38">
        <v>498.91666666666657</v>
      </c>
      <c r="J75" s="38">
        <v>501.33333333333326</v>
      </c>
      <c r="K75" s="31">
        <v>496.5</v>
      </c>
      <c r="L75" s="31">
        <v>491.2</v>
      </c>
      <c r="M75" s="31">
        <v>25.395140000000001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3838.75</v>
      </c>
      <c r="D76" s="38">
        <v>3834.2000000000003</v>
      </c>
      <c r="E76" s="38">
        <v>3786.5500000000006</v>
      </c>
      <c r="F76" s="38">
        <v>3734.3500000000004</v>
      </c>
      <c r="G76" s="38">
        <v>3686.7000000000007</v>
      </c>
      <c r="H76" s="38">
        <v>3886.4000000000005</v>
      </c>
      <c r="I76" s="38">
        <v>3934.05</v>
      </c>
      <c r="J76" s="38">
        <v>3986.2500000000005</v>
      </c>
      <c r="K76" s="31">
        <v>3881.85</v>
      </c>
      <c r="L76" s="31">
        <v>3782</v>
      </c>
      <c r="M76" s="31">
        <v>3.6970299999999998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5092.05</v>
      </c>
      <c r="D77" s="38">
        <v>5111.0666666666666</v>
      </c>
      <c r="E77" s="38">
        <v>5057.2333333333336</v>
      </c>
      <c r="F77" s="38">
        <v>5022.416666666667</v>
      </c>
      <c r="G77" s="38">
        <v>4968.5833333333339</v>
      </c>
      <c r="H77" s="38">
        <v>5145.8833333333332</v>
      </c>
      <c r="I77" s="38">
        <v>5199.7166666666672</v>
      </c>
      <c r="J77" s="38">
        <v>5234.5333333333328</v>
      </c>
      <c r="K77" s="31">
        <v>5164.8999999999996</v>
      </c>
      <c r="L77" s="31">
        <v>5076.25</v>
      </c>
      <c r="M77" s="31">
        <v>3.88409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3347.1</v>
      </c>
      <c r="D78" s="38">
        <v>3322.7000000000003</v>
      </c>
      <c r="E78" s="38">
        <v>3280.4000000000005</v>
      </c>
      <c r="F78" s="38">
        <v>3213.7000000000003</v>
      </c>
      <c r="G78" s="38">
        <v>3171.4000000000005</v>
      </c>
      <c r="H78" s="38">
        <v>3389.4000000000005</v>
      </c>
      <c r="I78" s="38">
        <v>3431.7000000000007</v>
      </c>
      <c r="J78" s="38">
        <v>3498.4000000000005</v>
      </c>
      <c r="K78" s="31">
        <v>3365</v>
      </c>
      <c r="L78" s="31">
        <v>3256</v>
      </c>
      <c r="M78" s="31">
        <v>15.77337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2376.75</v>
      </c>
      <c r="D79" s="38">
        <v>2361.9166666666665</v>
      </c>
      <c r="E79" s="38">
        <v>2331.833333333333</v>
      </c>
      <c r="F79" s="38">
        <v>2286.9166666666665</v>
      </c>
      <c r="G79" s="38">
        <v>2256.833333333333</v>
      </c>
      <c r="H79" s="38">
        <v>2406.833333333333</v>
      </c>
      <c r="I79" s="38">
        <v>2436.9166666666661</v>
      </c>
      <c r="J79" s="38">
        <v>2481.833333333333</v>
      </c>
      <c r="K79" s="31">
        <v>2392</v>
      </c>
      <c r="L79" s="31">
        <v>2317</v>
      </c>
      <c r="M79" s="31">
        <v>3.81901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129.30000000000001</v>
      </c>
      <c r="D80" s="38">
        <v>128.63333333333333</v>
      </c>
      <c r="E80" s="38">
        <v>127.26666666666665</v>
      </c>
      <c r="F80" s="38">
        <v>125.23333333333332</v>
      </c>
      <c r="G80" s="38">
        <v>123.86666666666665</v>
      </c>
      <c r="H80" s="38">
        <v>130.66666666666666</v>
      </c>
      <c r="I80" s="38">
        <v>132.03333333333333</v>
      </c>
      <c r="J80" s="38">
        <v>134.06666666666666</v>
      </c>
      <c r="K80" s="31">
        <v>130</v>
      </c>
      <c r="L80" s="31">
        <v>126.6</v>
      </c>
      <c r="M80" s="31">
        <v>305.63704000000001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2764.05</v>
      </c>
      <c r="D81" s="38">
        <v>2742.2166666666667</v>
      </c>
      <c r="E81" s="38">
        <v>2714.4333333333334</v>
      </c>
      <c r="F81" s="38">
        <v>2664.8166666666666</v>
      </c>
      <c r="G81" s="38">
        <v>2637.0333333333333</v>
      </c>
      <c r="H81" s="38">
        <v>2791.8333333333335</v>
      </c>
      <c r="I81" s="38">
        <v>2819.6166666666672</v>
      </c>
      <c r="J81" s="38">
        <v>2869.2333333333336</v>
      </c>
      <c r="K81" s="31">
        <v>2770</v>
      </c>
      <c r="L81" s="31">
        <v>2692.6</v>
      </c>
      <c r="M81" s="31">
        <v>1.94001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327.05</v>
      </c>
      <c r="D82" s="38">
        <v>326.75</v>
      </c>
      <c r="E82" s="38">
        <v>324.5</v>
      </c>
      <c r="F82" s="38">
        <v>321.95</v>
      </c>
      <c r="G82" s="38">
        <v>319.7</v>
      </c>
      <c r="H82" s="38">
        <v>329.3</v>
      </c>
      <c r="I82" s="38">
        <v>331.55</v>
      </c>
      <c r="J82" s="38">
        <v>334.1</v>
      </c>
      <c r="K82" s="31">
        <v>329</v>
      </c>
      <c r="L82" s="31">
        <v>324.2</v>
      </c>
      <c r="M82" s="31">
        <v>10.783149999999999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110</v>
      </c>
      <c r="D83" s="38">
        <v>109.36666666666667</v>
      </c>
      <c r="E83" s="38">
        <v>108.13333333333335</v>
      </c>
      <c r="F83" s="38">
        <v>106.26666666666668</v>
      </c>
      <c r="G83" s="38">
        <v>105.03333333333336</v>
      </c>
      <c r="H83" s="38">
        <v>111.23333333333335</v>
      </c>
      <c r="I83" s="38">
        <v>112.46666666666667</v>
      </c>
      <c r="J83" s="38">
        <v>114.33333333333334</v>
      </c>
      <c r="K83" s="31">
        <v>110.6</v>
      </c>
      <c r="L83" s="31">
        <v>107.5</v>
      </c>
      <c r="M83" s="31">
        <v>106.78733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1136.75</v>
      </c>
      <c r="D84" s="38">
        <v>1130.9166666666667</v>
      </c>
      <c r="E84" s="38">
        <v>1114.8333333333335</v>
      </c>
      <c r="F84" s="38">
        <v>1092.9166666666667</v>
      </c>
      <c r="G84" s="38">
        <v>1076.8333333333335</v>
      </c>
      <c r="H84" s="38">
        <v>1152.8333333333335</v>
      </c>
      <c r="I84" s="38">
        <v>1168.916666666667</v>
      </c>
      <c r="J84" s="38">
        <v>1190.8333333333335</v>
      </c>
      <c r="K84" s="31">
        <v>1147</v>
      </c>
      <c r="L84" s="31">
        <v>1109</v>
      </c>
      <c r="M84" s="31">
        <v>10.85336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1062.95</v>
      </c>
      <c r="D85" s="38">
        <v>1063.0666666666668</v>
      </c>
      <c r="E85" s="38">
        <v>1056.7333333333336</v>
      </c>
      <c r="F85" s="38">
        <v>1050.5166666666667</v>
      </c>
      <c r="G85" s="38">
        <v>1044.1833333333334</v>
      </c>
      <c r="H85" s="38">
        <v>1069.2833333333338</v>
      </c>
      <c r="I85" s="38">
        <v>1075.6166666666672</v>
      </c>
      <c r="J85" s="38">
        <v>1081.8333333333339</v>
      </c>
      <c r="K85" s="31">
        <v>1069.4000000000001</v>
      </c>
      <c r="L85" s="31">
        <v>1056.8499999999999</v>
      </c>
      <c r="M85" s="31">
        <v>8.7767800000000005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1666.1</v>
      </c>
      <c r="D86" s="38">
        <v>1660.6166666666668</v>
      </c>
      <c r="E86" s="38">
        <v>1643.2333333333336</v>
      </c>
      <c r="F86" s="38">
        <v>1620.3666666666668</v>
      </c>
      <c r="G86" s="38">
        <v>1602.9833333333336</v>
      </c>
      <c r="H86" s="38">
        <v>1683.4833333333336</v>
      </c>
      <c r="I86" s="38">
        <v>1700.8666666666668</v>
      </c>
      <c r="J86" s="38">
        <v>1723.7333333333336</v>
      </c>
      <c r="K86" s="31">
        <v>1678</v>
      </c>
      <c r="L86" s="31">
        <v>1637.75</v>
      </c>
      <c r="M86" s="31">
        <v>17.61853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1753.2</v>
      </c>
      <c r="D87" s="38">
        <v>1755.2666666666667</v>
      </c>
      <c r="E87" s="38">
        <v>1741.5833333333333</v>
      </c>
      <c r="F87" s="38">
        <v>1729.9666666666667</v>
      </c>
      <c r="G87" s="38">
        <v>1716.2833333333333</v>
      </c>
      <c r="H87" s="38">
        <v>1766.8833333333332</v>
      </c>
      <c r="I87" s="38">
        <v>1780.5666666666666</v>
      </c>
      <c r="J87" s="38">
        <v>1792.1833333333332</v>
      </c>
      <c r="K87" s="31">
        <v>1768.95</v>
      </c>
      <c r="L87" s="31">
        <v>1743.65</v>
      </c>
      <c r="M87" s="31">
        <v>4.0766299999999998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460.2</v>
      </c>
      <c r="D88" s="38">
        <v>462.34999999999997</v>
      </c>
      <c r="E88" s="38">
        <v>457.29999999999995</v>
      </c>
      <c r="F88" s="38">
        <v>454.4</v>
      </c>
      <c r="G88" s="38">
        <v>449.34999999999997</v>
      </c>
      <c r="H88" s="38">
        <v>465.24999999999994</v>
      </c>
      <c r="I88" s="38">
        <v>470.3</v>
      </c>
      <c r="J88" s="38">
        <v>473.19999999999993</v>
      </c>
      <c r="K88" s="31">
        <v>467.4</v>
      </c>
      <c r="L88" s="31">
        <v>459.45</v>
      </c>
      <c r="M88" s="31">
        <v>19.68806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3836.7</v>
      </c>
      <c r="D89" s="38">
        <v>3826.2999999999997</v>
      </c>
      <c r="E89" s="38">
        <v>3785.5999999999995</v>
      </c>
      <c r="F89" s="38">
        <v>3734.4999999999995</v>
      </c>
      <c r="G89" s="38">
        <v>3693.7999999999993</v>
      </c>
      <c r="H89" s="38">
        <v>3877.3999999999996</v>
      </c>
      <c r="I89" s="38">
        <v>3918.0999999999995</v>
      </c>
      <c r="J89" s="38">
        <v>3969.2</v>
      </c>
      <c r="K89" s="31">
        <v>3867</v>
      </c>
      <c r="L89" s="31">
        <v>3775.2</v>
      </c>
      <c r="M89" s="31">
        <v>11.948880000000001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1280.75</v>
      </c>
      <c r="D90" s="38">
        <v>1274.2166666666667</v>
      </c>
      <c r="E90" s="38">
        <v>1265.1333333333334</v>
      </c>
      <c r="F90" s="38">
        <v>1249.5166666666667</v>
      </c>
      <c r="G90" s="38">
        <v>1240.4333333333334</v>
      </c>
      <c r="H90" s="38">
        <v>1289.8333333333335</v>
      </c>
      <c r="I90" s="38">
        <v>1298.9166666666665</v>
      </c>
      <c r="J90" s="38">
        <v>1314.5333333333335</v>
      </c>
      <c r="K90" s="31">
        <v>1283.3</v>
      </c>
      <c r="L90" s="31">
        <v>1258.5999999999999</v>
      </c>
      <c r="M90" s="31">
        <v>8.2804000000000002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1150.95</v>
      </c>
      <c r="D91" s="38">
        <v>1139.8666666666668</v>
      </c>
      <c r="E91" s="38">
        <v>1122.6333333333337</v>
      </c>
      <c r="F91" s="38">
        <v>1094.3166666666668</v>
      </c>
      <c r="G91" s="38">
        <v>1077.0833333333337</v>
      </c>
      <c r="H91" s="38">
        <v>1168.1833333333336</v>
      </c>
      <c r="I91" s="38">
        <v>1185.4166666666667</v>
      </c>
      <c r="J91" s="38">
        <v>1213.7333333333336</v>
      </c>
      <c r="K91" s="31">
        <v>1157.0999999999999</v>
      </c>
      <c r="L91" s="31">
        <v>1111.55</v>
      </c>
      <c r="M91" s="31">
        <v>66.050380000000004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2379.8000000000002</v>
      </c>
      <c r="D92" s="38">
        <v>2365.0333333333333</v>
      </c>
      <c r="E92" s="38">
        <v>2343.4666666666667</v>
      </c>
      <c r="F92" s="38">
        <v>2307.1333333333332</v>
      </c>
      <c r="G92" s="38">
        <v>2285.5666666666666</v>
      </c>
      <c r="H92" s="38">
        <v>2401.3666666666668</v>
      </c>
      <c r="I92" s="38">
        <v>2422.9333333333334</v>
      </c>
      <c r="J92" s="38">
        <v>2459.2666666666669</v>
      </c>
      <c r="K92" s="31">
        <v>2386.6</v>
      </c>
      <c r="L92" s="31">
        <v>2328.6999999999998</v>
      </c>
      <c r="M92" s="31">
        <v>3.5765799999999999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1644.5</v>
      </c>
      <c r="D93" s="38">
        <v>1644.3666666666668</v>
      </c>
      <c r="E93" s="38">
        <v>1635.1333333333337</v>
      </c>
      <c r="F93" s="38">
        <v>1625.7666666666669</v>
      </c>
      <c r="G93" s="38">
        <v>1616.5333333333338</v>
      </c>
      <c r="H93" s="38">
        <v>1653.7333333333336</v>
      </c>
      <c r="I93" s="38">
        <v>1662.9666666666667</v>
      </c>
      <c r="J93" s="38">
        <v>1672.3333333333335</v>
      </c>
      <c r="K93" s="31">
        <v>1653.6</v>
      </c>
      <c r="L93" s="31">
        <v>1635</v>
      </c>
      <c r="M93" s="31">
        <v>123.63607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670.05</v>
      </c>
      <c r="D94" s="38">
        <v>671.8</v>
      </c>
      <c r="E94" s="38">
        <v>658.8</v>
      </c>
      <c r="F94" s="38">
        <v>647.54999999999995</v>
      </c>
      <c r="G94" s="38">
        <v>634.54999999999995</v>
      </c>
      <c r="H94" s="38">
        <v>683.05</v>
      </c>
      <c r="I94" s="38">
        <v>696.05</v>
      </c>
      <c r="J94" s="38">
        <v>707.3</v>
      </c>
      <c r="K94" s="31">
        <v>684.8</v>
      </c>
      <c r="L94" s="31">
        <v>660.55</v>
      </c>
      <c r="M94" s="31">
        <v>62.733800000000002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3136.3</v>
      </c>
      <c r="D95" s="38">
        <v>3117.2999999999997</v>
      </c>
      <c r="E95" s="38">
        <v>3092.0999999999995</v>
      </c>
      <c r="F95" s="38">
        <v>3047.8999999999996</v>
      </c>
      <c r="G95" s="38">
        <v>3022.6999999999994</v>
      </c>
      <c r="H95" s="38">
        <v>3161.4999999999995</v>
      </c>
      <c r="I95" s="38">
        <v>3186.6999999999994</v>
      </c>
      <c r="J95" s="38">
        <v>3230.8999999999996</v>
      </c>
      <c r="K95" s="31">
        <v>3142.5</v>
      </c>
      <c r="L95" s="31">
        <v>3073.1</v>
      </c>
      <c r="M95" s="31">
        <v>8.1115300000000001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446.95</v>
      </c>
      <c r="D96" s="38">
        <v>445.01666666666671</v>
      </c>
      <c r="E96" s="38">
        <v>441.53333333333342</v>
      </c>
      <c r="F96" s="38">
        <v>436.11666666666673</v>
      </c>
      <c r="G96" s="38">
        <v>432.63333333333344</v>
      </c>
      <c r="H96" s="38">
        <v>450.43333333333339</v>
      </c>
      <c r="I96" s="38">
        <v>453.91666666666663</v>
      </c>
      <c r="J96" s="38">
        <v>459.33333333333337</v>
      </c>
      <c r="K96" s="31">
        <v>448.5</v>
      </c>
      <c r="L96" s="31">
        <v>439.6</v>
      </c>
      <c r="M96" s="31">
        <v>108.01568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287.39999999999998</v>
      </c>
      <c r="D97" s="38">
        <v>287.13333333333333</v>
      </c>
      <c r="E97" s="38">
        <v>283.76666666666665</v>
      </c>
      <c r="F97" s="38">
        <v>280.13333333333333</v>
      </c>
      <c r="G97" s="38">
        <v>276.76666666666665</v>
      </c>
      <c r="H97" s="38">
        <v>290.76666666666665</v>
      </c>
      <c r="I97" s="38">
        <v>294.13333333333333</v>
      </c>
      <c r="J97" s="38">
        <v>297.76666666666665</v>
      </c>
      <c r="K97" s="31">
        <v>290.5</v>
      </c>
      <c r="L97" s="31">
        <v>283.5</v>
      </c>
      <c r="M97" s="31">
        <v>25.290400000000002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2676.9</v>
      </c>
      <c r="D98" s="38">
        <v>2671.4833333333331</v>
      </c>
      <c r="E98" s="38">
        <v>2656.4666666666662</v>
      </c>
      <c r="F98" s="38">
        <v>2636.0333333333333</v>
      </c>
      <c r="G98" s="38">
        <v>2621.0166666666664</v>
      </c>
      <c r="H98" s="38">
        <v>2691.9166666666661</v>
      </c>
      <c r="I98" s="38">
        <v>2706.9333333333334</v>
      </c>
      <c r="J98" s="38">
        <v>2727.3666666666659</v>
      </c>
      <c r="K98" s="31">
        <v>2686.5</v>
      </c>
      <c r="L98" s="31">
        <v>2651.05</v>
      </c>
      <c r="M98" s="31">
        <v>14.190160000000001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328.55</v>
      </c>
      <c r="D99" s="38">
        <v>327.2</v>
      </c>
      <c r="E99" s="38">
        <v>325.39999999999998</v>
      </c>
      <c r="F99" s="38">
        <v>322.25</v>
      </c>
      <c r="G99" s="38">
        <v>320.45</v>
      </c>
      <c r="H99" s="38">
        <v>330.34999999999997</v>
      </c>
      <c r="I99" s="38">
        <v>332.15000000000003</v>
      </c>
      <c r="J99" s="38">
        <v>335.29999999999995</v>
      </c>
      <c r="K99" s="31">
        <v>329</v>
      </c>
      <c r="L99" s="31">
        <v>324.05</v>
      </c>
      <c r="M99" s="31">
        <v>5.6367200000000004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43231.25</v>
      </c>
      <c r="D100" s="38">
        <v>43314.85</v>
      </c>
      <c r="E100" s="38">
        <v>42938.549999999996</v>
      </c>
      <c r="F100" s="38">
        <v>42645.85</v>
      </c>
      <c r="G100" s="38">
        <v>42269.549999999996</v>
      </c>
      <c r="H100" s="38">
        <v>43607.549999999996</v>
      </c>
      <c r="I100" s="38">
        <v>43983.85</v>
      </c>
      <c r="J100" s="38">
        <v>44276.549999999996</v>
      </c>
      <c r="K100" s="31">
        <v>43691.15</v>
      </c>
      <c r="L100" s="31">
        <v>43022.15</v>
      </c>
      <c r="M100" s="31">
        <v>2.3380000000000001E-2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960.05</v>
      </c>
      <c r="D101" s="38">
        <v>958.80000000000007</v>
      </c>
      <c r="E101" s="38">
        <v>952.60000000000014</v>
      </c>
      <c r="F101" s="38">
        <v>945.15000000000009</v>
      </c>
      <c r="G101" s="38">
        <v>938.95000000000016</v>
      </c>
      <c r="H101" s="38">
        <v>966.25000000000011</v>
      </c>
      <c r="I101" s="38">
        <v>972.45000000000016</v>
      </c>
      <c r="J101" s="38">
        <v>979.90000000000009</v>
      </c>
      <c r="K101" s="31">
        <v>965</v>
      </c>
      <c r="L101" s="31">
        <v>951.35</v>
      </c>
      <c r="M101" s="31">
        <v>128.71569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1375.8</v>
      </c>
      <c r="D102" s="38">
        <v>1368.7166666666665</v>
      </c>
      <c r="E102" s="38">
        <v>1358.5333333333328</v>
      </c>
      <c r="F102" s="38">
        <v>1341.2666666666664</v>
      </c>
      <c r="G102" s="38">
        <v>1331.0833333333328</v>
      </c>
      <c r="H102" s="38">
        <v>1385.9833333333329</v>
      </c>
      <c r="I102" s="38">
        <v>1396.1666666666667</v>
      </c>
      <c r="J102" s="38">
        <v>1413.4333333333329</v>
      </c>
      <c r="K102" s="31">
        <v>1378.9</v>
      </c>
      <c r="L102" s="31">
        <v>1351.45</v>
      </c>
      <c r="M102" s="31">
        <v>4.4792300000000003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587.85</v>
      </c>
      <c r="D103" s="38">
        <v>591.69999999999993</v>
      </c>
      <c r="E103" s="38">
        <v>577.74999999999989</v>
      </c>
      <c r="F103" s="38">
        <v>567.65</v>
      </c>
      <c r="G103" s="38">
        <v>553.69999999999993</v>
      </c>
      <c r="H103" s="38">
        <v>601.79999999999984</v>
      </c>
      <c r="I103" s="38">
        <v>615.74999999999989</v>
      </c>
      <c r="J103" s="38">
        <v>625.8499999999998</v>
      </c>
      <c r="K103" s="31">
        <v>605.65</v>
      </c>
      <c r="L103" s="31">
        <v>581.6</v>
      </c>
      <c r="M103" s="31">
        <v>22.6861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7.35</v>
      </c>
      <c r="D104" s="38">
        <v>7.3166666666666664</v>
      </c>
      <c r="E104" s="38">
        <v>7.2333333333333325</v>
      </c>
      <c r="F104" s="38">
        <v>7.1166666666666663</v>
      </c>
      <c r="G104" s="38">
        <v>7.0333333333333323</v>
      </c>
      <c r="H104" s="38">
        <v>7.4333333333333327</v>
      </c>
      <c r="I104" s="38">
        <v>7.5166666666666666</v>
      </c>
      <c r="J104" s="38">
        <v>7.6333333333333329</v>
      </c>
      <c r="K104" s="31">
        <v>7.4</v>
      </c>
      <c r="L104" s="31">
        <v>7.2</v>
      </c>
      <c r="M104" s="31">
        <v>252.05601999999999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82.5</v>
      </c>
      <c r="D105" s="38">
        <v>82.149999999999991</v>
      </c>
      <c r="E105" s="38">
        <v>81.549999999999983</v>
      </c>
      <c r="F105" s="38">
        <v>80.599999999999994</v>
      </c>
      <c r="G105" s="38">
        <v>79.999999999999986</v>
      </c>
      <c r="H105" s="38">
        <v>83.09999999999998</v>
      </c>
      <c r="I105" s="38">
        <v>83.699999999999974</v>
      </c>
      <c r="J105" s="38">
        <v>84.649999999999977</v>
      </c>
      <c r="K105" s="31">
        <v>82.75</v>
      </c>
      <c r="L105" s="31">
        <v>81.2</v>
      </c>
      <c r="M105" s="31">
        <v>231.95357999999999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487.65</v>
      </c>
      <c r="D106" s="38">
        <v>486.23333333333329</v>
      </c>
      <c r="E106" s="38">
        <v>482.51666666666659</v>
      </c>
      <c r="F106" s="38">
        <v>477.38333333333333</v>
      </c>
      <c r="G106" s="38">
        <v>473.66666666666663</v>
      </c>
      <c r="H106" s="38">
        <v>491.36666666666656</v>
      </c>
      <c r="I106" s="38">
        <v>495.08333333333326</v>
      </c>
      <c r="J106" s="38">
        <v>500.21666666666653</v>
      </c>
      <c r="K106" s="31">
        <v>489.95</v>
      </c>
      <c r="L106" s="31">
        <v>481.1</v>
      </c>
      <c r="M106" s="31">
        <v>11.09015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389.65</v>
      </c>
      <c r="D107" s="38">
        <v>388.68333333333334</v>
      </c>
      <c r="E107" s="38">
        <v>385.51666666666665</v>
      </c>
      <c r="F107" s="38">
        <v>381.38333333333333</v>
      </c>
      <c r="G107" s="38">
        <v>378.21666666666664</v>
      </c>
      <c r="H107" s="38">
        <v>392.81666666666666</v>
      </c>
      <c r="I107" s="38">
        <v>395.98333333333329</v>
      </c>
      <c r="J107" s="38">
        <v>400.11666666666667</v>
      </c>
      <c r="K107" s="31">
        <v>391.85</v>
      </c>
      <c r="L107" s="31">
        <v>384.55</v>
      </c>
      <c r="M107" s="31">
        <v>25.2361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324.35000000000002</v>
      </c>
      <c r="D108" s="38">
        <v>321.75</v>
      </c>
      <c r="E108" s="38">
        <v>318.5</v>
      </c>
      <c r="F108" s="38">
        <v>312.64999999999998</v>
      </c>
      <c r="G108" s="38">
        <v>309.39999999999998</v>
      </c>
      <c r="H108" s="38">
        <v>327.60000000000002</v>
      </c>
      <c r="I108" s="38">
        <v>330.85</v>
      </c>
      <c r="J108" s="38">
        <v>336.70000000000005</v>
      </c>
      <c r="K108" s="31">
        <v>325</v>
      </c>
      <c r="L108" s="31">
        <v>315.89999999999998</v>
      </c>
      <c r="M108" s="31">
        <v>13.65375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2657.95</v>
      </c>
      <c r="D109" s="38">
        <v>2659.6833333333329</v>
      </c>
      <c r="E109" s="38">
        <v>2615.6166666666659</v>
      </c>
      <c r="F109" s="38">
        <v>2573.2833333333328</v>
      </c>
      <c r="G109" s="38">
        <v>2529.2166666666658</v>
      </c>
      <c r="H109" s="38">
        <v>2702.016666666666</v>
      </c>
      <c r="I109" s="38">
        <v>2746.0833333333326</v>
      </c>
      <c r="J109" s="38">
        <v>2788.4166666666661</v>
      </c>
      <c r="K109" s="31">
        <v>2703.75</v>
      </c>
      <c r="L109" s="31">
        <v>2617.35</v>
      </c>
      <c r="M109" s="31">
        <v>5.1246700000000001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1377</v>
      </c>
      <c r="D110" s="38">
        <v>1375.9833333333333</v>
      </c>
      <c r="E110" s="38">
        <v>1368.0166666666667</v>
      </c>
      <c r="F110" s="38">
        <v>1359.0333333333333</v>
      </c>
      <c r="G110" s="38">
        <v>1351.0666666666666</v>
      </c>
      <c r="H110" s="38">
        <v>1384.9666666666667</v>
      </c>
      <c r="I110" s="38">
        <v>1392.9333333333334</v>
      </c>
      <c r="J110" s="38">
        <v>1401.9166666666667</v>
      </c>
      <c r="K110" s="31">
        <v>1383.95</v>
      </c>
      <c r="L110" s="31">
        <v>1367</v>
      </c>
      <c r="M110" s="31">
        <v>38.85754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163.80000000000001</v>
      </c>
      <c r="D111" s="38">
        <v>163.05000000000001</v>
      </c>
      <c r="E111" s="38">
        <v>161.55000000000001</v>
      </c>
      <c r="F111" s="38">
        <v>159.30000000000001</v>
      </c>
      <c r="G111" s="38">
        <v>157.80000000000001</v>
      </c>
      <c r="H111" s="38">
        <v>165.3</v>
      </c>
      <c r="I111" s="38">
        <v>166.8</v>
      </c>
      <c r="J111" s="38">
        <v>169.05</v>
      </c>
      <c r="K111" s="31">
        <v>164.55</v>
      </c>
      <c r="L111" s="31">
        <v>160.80000000000001</v>
      </c>
      <c r="M111" s="31">
        <v>78.518649999999994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1425.95</v>
      </c>
      <c r="D112" s="38">
        <v>1412.2</v>
      </c>
      <c r="E112" s="38">
        <v>1394.4</v>
      </c>
      <c r="F112" s="38">
        <v>1362.8500000000001</v>
      </c>
      <c r="G112" s="38">
        <v>1345.0500000000002</v>
      </c>
      <c r="H112" s="38">
        <v>1443.75</v>
      </c>
      <c r="I112" s="38">
        <v>1461.5499999999997</v>
      </c>
      <c r="J112" s="38">
        <v>1493.1</v>
      </c>
      <c r="K112" s="31">
        <v>1430</v>
      </c>
      <c r="L112" s="31">
        <v>1380.65</v>
      </c>
      <c r="M112" s="31">
        <v>128.33381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96.6</v>
      </c>
      <c r="D113" s="38">
        <v>96.683333333333337</v>
      </c>
      <c r="E113" s="38">
        <v>95.716666666666669</v>
      </c>
      <c r="F113" s="38">
        <v>94.833333333333329</v>
      </c>
      <c r="G113" s="38">
        <v>93.86666666666666</v>
      </c>
      <c r="H113" s="38">
        <v>97.566666666666677</v>
      </c>
      <c r="I113" s="38">
        <v>98.533333333333346</v>
      </c>
      <c r="J113" s="38">
        <v>99.416666666666686</v>
      </c>
      <c r="K113" s="31">
        <v>97.65</v>
      </c>
      <c r="L113" s="31">
        <v>95.8</v>
      </c>
      <c r="M113" s="31">
        <v>240.48035999999999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774.95</v>
      </c>
      <c r="D114" s="38">
        <v>773.44999999999993</v>
      </c>
      <c r="E114" s="38">
        <v>768.49999999999989</v>
      </c>
      <c r="F114" s="38">
        <v>762.05</v>
      </c>
      <c r="G114" s="38">
        <v>757.09999999999991</v>
      </c>
      <c r="H114" s="38">
        <v>779.89999999999986</v>
      </c>
      <c r="I114" s="38">
        <v>784.84999999999991</v>
      </c>
      <c r="J114" s="38">
        <v>791.29999999999984</v>
      </c>
      <c r="K114" s="31">
        <v>778.4</v>
      </c>
      <c r="L114" s="31">
        <v>767</v>
      </c>
      <c r="M114" s="31">
        <v>3.3865799999999999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622.85</v>
      </c>
      <c r="D115" s="38">
        <v>621.05000000000007</v>
      </c>
      <c r="E115" s="38">
        <v>618.40000000000009</v>
      </c>
      <c r="F115" s="38">
        <v>613.95000000000005</v>
      </c>
      <c r="G115" s="38">
        <v>611.30000000000007</v>
      </c>
      <c r="H115" s="38">
        <v>625.50000000000011</v>
      </c>
      <c r="I115" s="38">
        <v>628.15</v>
      </c>
      <c r="J115" s="38">
        <v>632.60000000000014</v>
      </c>
      <c r="K115" s="31">
        <v>623.70000000000005</v>
      </c>
      <c r="L115" s="31">
        <v>616.6</v>
      </c>
      <c r="M115" s="31">
        <v>7.5759800000000004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32.549999999999997</v>
      </c>
      <c r="D116" s="38">
        <v>32.6</v>
      </c>
      <c r="E116" s="38">
        <v>32.400000000000006</v>
      </c>
      <c r="F116" s="38">
        <v>32.250000000000007</v>
      </c>
      <c r="G116" s="38">
        <v>32.050000000000011</v>
      </c>
      <c r="H116" s="38">
        <v>32.75</v>
      </c>
      <c r="I116" s="38">
        <v>32.950000000000003</v>
      </c>
      <c r="J116" s="38">
        <v>33.099999999999994</v>
      </c>
      <c r="K116" s="31">
        <v>32.799999999999997</v>
      </c>
      <c r="L116" s="31">
        <v>32.450000000000003</v>
      </c>
      <c r="M116" s="31">
        <v>109.88415999999999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472.9</v>
      </c>
      <c r="D117" s="38">
        <v>473.08333333333331</v>
      </c>
      <c r="E117" s="38">
        <v>471.16666666666663</v>
      </c>
      <c r="F117" s="38">
        <v>469.43333333333334</v>
      </c>
      <c r="G117" s="38">
        <v>467.51666666666665</v>
      </c>
      <c r="H117" s="38">
        <v>474.81666666666661</v>
      </c>
      <c r="I117" s="38">
        <v>476.73333333333323</v>
      </c>
      <c r="J117" s="38">
        <v>478.46666666666658</v>
      </c>
      <c r="K117" s="31">
        <v>475</v>
      </c>
      <c r="L117" s="31">
        <v>471.35</v>
      </c>
      <c r="M117" s="31">
        <v>50.81391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641.6</v>
      </c>
      <c r="D118" s="38">
        <v>640.19999999999993</v>
      </c>
      <c r="E118" s="38">
        <v>635.39999999999986</v>
      </c>
      <c r="F118" s="38">
        <v>629.19999999999993</v>
      </c>
      <c r="G118" s="38">
        <v>624.39999999999986</v>
      </c>
      <c r="H118" s="38">
        <v>646.39999999999986</v>
      </c>
      <c r="I118" s="38">
        <v>651.19999999999982</v>
      </c>
      <c r="J118" s="38">
        <v>657.39999999999986</v>
      </c>
      <c r="K118" s="31">
        <v>645</v>
      </c>
      <c r="L118" s="31">
        <v>634</v>
      </c>
      <c r="M118" s="31">
        <v>31.41648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304.60000000000002</v>
      </c>
      <c r="D119" s="38">
        <v>304.0333333333333</v>
      </c>
      <c r="E119" s="38">
        <v>300.36666666666662</v>
      </c>
      <c r="F119" s="38">
        <v>296.13333333333333</v>
      </c>
      <c r="G119" s="38">
        <v>292.46666666666664</v>
      </c>
      <c r="H119" s="38">
        <v>308.26666666666659</v>
      </c>
      <c r="I119" s="38">
        <v>311.93333333333334</v>
      </c>
      <c r="J119" s="38">
        <v>316.16666666666657</v>
      </c>
      <c r="K119" s="31">
        <v>307.7</v>
      </c>
      <c r="L119" s="31">
        <v>299.8</v>
      </c>
      <c r="M119" s="31">
        <v>24.50451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804.85</v>
      </c>
      <c r="D120" s="38">
        <v>801.61666666666667</v>
      </c>
      <c r="E120" s="38">
        <v>795.33333333333337</v>
      </c>
      <c r="F120" s="38">
        <v>785.81666666666672</v>
      </c>
      <c r="G120" s="38">
        <v>779.53333333333342</v>
      </c>
      <c r="H120" s="38">
        <v>811.13333333333333</v>
      </c>
      <c r="I120" s="38">
        <v>817.41666666666663</v>
      </c>
      <c r="J120" s="38">
        <v>826.93333333333328</v>
      </c>
      <c r="K120" s="31">
        <v>807.9</v>
      </c>
      <c r="L120" s="31">
        <v>792.1</v>
      </c>
      <c r="M120" s="31">
        <v>20.119029999999999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470.7</v>
      </c>
      <c r="D121" s="38">
        <v>472.18333333333334</v>
      </c>
      <c r="E121" s="38">
        <v>467.01666666666665</v>
      </c>
      <c r="F121" s="38">
        <v>463.33333333333331</v>
      </c>
      <c r="G121" s="38">
        <v>458.16666666666663</v>
      </c>
      <c r="H121" s="38">
        <v>475.86666666666667</v>
      </c>
      <c r="I121" s="38">
        <v>481.0333333333333</v>
      </c>
      <c r="J121" s="38">
        <v>484.7166666666667</v>
      </c>
      <c r="K121" s="31">
        <v>477.35</v>
      </c>
      <c r="L121" s="31">
        <v>468.5</v>
      </c>
      <c r="M121" s="31">
        <v>12.14997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1869</v>
      </c>
      <c r="D122" s="38">
        <v>1872.1166666666668</v>
      </c>
      <c r="E122" s="38">
        <v>1856.8833333333337</v>
      </c>
      <c r="F122" s="38">
        <v>1844.7666666666669</v>
      </c>
      <c r="G122" s="38">
        <v>1829.5333333333338</v>
      </c>
      <c r="H122" s="38">
        <v>1884.2333333333336</v>
      </c>
      <c r="I122" s="38">
        <v>1899.4666666666667</v>
      </c>
      <c r="J122" s="38">
        <v>1911.5833333333335</v>
      </c>
      <c r="K122" s="31">
        <v>1887.35</v>
      </c>
      <c r="L122" s="31">
        <v>1860</v>
      </c>
      <c r="M122" s="31">
        <v>71.319159999999997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133.05000000000001</v>
      </c>
      <c r="D123" s="38">
        <v>133.26666666666668</v>
      </c>
      <c r="E123" s="38">
        <v>131.53333333333336</v>
      </c>
      <c r="F123" s="38">
        <v>130.01666666666668</v>
      </c>
      <c r="G123" s="38">
        <v>128.28333333333336</v>
      </c>
      <c r="H123" s="38">
        <v>134.78333333333336</v>
      </c>
      <c r="I123" s="38">
        <v>136.51666666666665</v>
      </c>
      <c r="J123" s="38">
        <v>138.03333333333336</v>
      </c>
      <c r="K123" s="31">
        <v>135</v>
      </c>
      <c r="L123" s="31">
        <v>131.75</v>
      </c>
      <c r="M123" s="31">
        <v>75.121510000000001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2356.5500000000002</v>
      </c>
      <c r="D124" s="38">
        <v>2364.7333333333336</v>
      </c>
      <c r="E124" s="38">
        <v>2341.8166666666671</v>
      </c>
      <c r="F124" s="38">
        <v>2327.0833333333335</v>
      </c>
      <c r="G124" s="38">
        <v>2304.166666666667</v>
      </c>
      <c r="H124" s="38">
        <v>2379.4666666666672</v>
      </c>
      <c r="I124" s="38">
        <v>2402.3833333333332</v>
      </c>
      <c r="J124" s="38">
        <v>2417.1166666666672</v>
      </c>
      <c r="K124" s="31">
        <v>2387.65</v>
      </c>
      <c r="L124" s="31">
        <v>2350</v>
      </c>
      <c r="M124" s="31">
        <v>1.0424100000000001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351.5</v>
      </c>
      <c r="D125" s="38">
        <v>351.31666666666666</v>
      </c>
      <c r="E125" s="38">
        <v>347.88333333333333</v>
      </c>
      <c r="F125" s="38">
        <v>344.26666666666665</v>
      </c>
      <c r="G125" s="38">
        <v>340.83333333333331</v>
      </c>
      <c r="H125" s="38">
        <v>354.93333333333334</v>
      </c>
      <c r="I125" s="38">
        <v>358.36666666666662</v>
      </c>
      <c r="J125" s="38">
        <v>361.98333333333335</v>
      </c>
      <c r="K125" s="31">
        <v>354.75</v>
      </c>
      <c r="L125" s="31">
        <v>347.7</v>
      </c>
      <c r="M125" s="31">
        <v>13.07405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392.5</v>
      </c>
      <c r="D126" s="38">
        <v>391.2</v>
      </c>
      <c r="E126" s="38">
        <v>389.29999999999995</v>
      </c>
      <c r="F126" s="38">
        <v>386.09999999999997</v>
      </c>
      <c r="G126" s="38">
        <v>384.19999999999993</v>
      </c>
      <c r="H126" s="38">
        <v>394.4</v>
      </c>
      <c r="I126" s="38">
        <v>396.29999999999995</v>
      </c>
      <c r="J126" s="38">
        <v>399.5</v>
      </c>
      <c r="K126" s="31">
        <v>393.1</v>
      </c>
      <c r="L126" s="31">
        <v>388</v>
      </c>
      <c r="M126" s="31">
        <v>9.5761800000000008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618.70000000000005</v>
      </c>
      <c r="D127" s="38">
        <v>618.16666666666663</v>
      </c>
      <c r="E127" s="38">
        <v>616.33333333333326</v>
      </c>
      <c r="F127" s="38">
        <v>613.96666666666658</v>
      </c>
      <c r="G127" s="38">
        <v>612.13333333333321</v>
      </c>
      <c r="H127" s="38">
        <v>620.5333333333333</v>
      </c>
      <c r="I127" s="38">
        <v>622.36666666666656</v>
      </c>
      <c r="J127" s="38">
        <v>624.73333333333335</v>
      </c>
      <c r="K127" s="31">
        <v>620</v>
      </c>
      <c r="L127" s="31">
        <v>615.79999999999995</v>
      </c>
      <c r="M127" s="31">
        <v>5.3499600000000003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2472.25</v>
      </c>
      <c r="D128" s="38">
        <v>2465.9833333333336</v>
      </c>
      <c r="E128" s="38">
        <v>2454.916666666667</v>
      </c>
      <c r="F128" s="38">
        <v>2437.5833333333335</v>
      </c>
      <c r="G128" s="38">
        <v>2426.5166666666669</v>
      </c>
      <c r="H128" s="38">
        <v>2483.3166666666671</v>
      </c>
      <c r="I128" s="38">
        <v>2494.3833333333337</v>
      </c>
      <c r="J128" s="38">
        <v>2511.7166666666672</v>
      </c>
      <c r="K128" s="31">
        <v>2477.0500000000002</v>
      </c>
      <c r="L128" s="31">
        <v>2448.65</v>
      </c>
      <c r="M128" s="31">
        <v>8.4562299999999997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5093.1000000000004</v>
      </c>
      <c r="D129" s="38">
        <v>5036.5</v>
      </c>
      <c r="E129" s="38">
        <v>4958.6000000000004</v>
      </c>
      <c r="F129" s="38">
        <v>4824.1000000000004</v>
      </c>
      <c r="G129" s="38">
        <v>4746.2000000000007</v>
      </c>
      <c r="H129" s="38">
        <v>5171</v>
      </c>
      <c r="I129" s="38">
        <v>5248.9</v>
      </c>
      <c r="J129" s="38">
        <v>5383.4</v>
      </c>
      <c r="K129" s="31">
        <v>5114.3999999999996</v>
      </c>
      <c r="L129" s="31">
        <v>4902</v>
      </c>
      <c r="M129" s="31">
        <v>13.74038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4094.95</v>
      </c>
      <c r="D130" s="38">
        <v>4035</v>
      </c>
      <c r="E130" s="38">
        <v>3960</v>
      </c>
      <c r="F130" s="38">
        <v>3825.05</v>
      </c>
      <c r="G130" s="38">
        <v>3750.05</v>
      </c>
      <c r="H130" s="38">
        <v>4169.95</v>
      </c>
      <c r="I130" s="38">
        <v>4244.95</v>
      </c>
      <c r="J130" s="38">
        <v>4379.8999999999996</v>
      </c>
      <c r="K130" s="31">
        <v>4110</v>
      </c>
      <c r="L130" s="31">
        <v>3900.05</v>
      </c>
      <c r="M130" s="31">
        <v>7.7461700000000002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930.95</v>
      </c>
      <c r="D131" s="38">
        <v>930.4</v>
      </c>
      <c r="E131" s="38">
        <v>925.9</v>
      </c>
      <c r="F131" s="38">
        <v>920.85</v>
      </c>
      <c r="G131" s="38">
        <v>916.35</v>
      </c>
      <c r="H131" s="38">
        <v>935.44999999999993</v>
      </c>
      <c r="I131" s="38">
        <v>939.94999999999993</v>
      </c>
      <c r="J131" s="38">
        <v>944.99999999999989</v>
      </c>
      <c r="K131" s="31">
        <v>934.9</v>
      </c>
      <c r="L131" s="31">
        <v>925.35</v>
      </c>
      <c r="M131" s="31">
        <v>6.03409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1546.55</v>
      </c>
      <c r="D132" s="38">
        <v>1552.05</v>
      </c>
      <c r="E132" s="38">
        <v>1537.1999999999998</v>
      </c>
      <c r="F132" s="38">
        <v>1527.85</v>
      </c>
      <c r="G132" s="38">
        <v>1512.9999999999998</v>
      </c>
      <c r="H132" s="38">
        <v>1561.3999999999999</v>
      </c>
      <c r="I132" s="38">
        <v>1576.2499999999998</v>
      </c>
      <c r="J132" s="38">
        <v>1585.6</v>
      </c>
      <c r="K132" s="31">
        <v>1566.9</v>
      </c>
      <c r="L132" s="31">
        <v>1542.7</v>
      </c>
      <c r="M132" s="31">
        <v>21.747920000000001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316.35000000000002</v>
      </c>
      <c r="D133" s="38">
        <v>317.15000000000003</v>
      </c>
      <c r="E133" s="38">
        <v>311.65000000000009</v>
      </c>
      <c r="F133" s="38">
        <v>306.95000000000005</v>
      </c>
      <c r="G133" s="38">
        <v>301.4500000000001</v>
      </c>
      <c r="H133" s="38">
        <v>321.85000000000008</v>
      </c>
      <c r="I133" s="38">
        <v>327.34999999999997</v>
      </c>
      <c r="J133" s="38">
        <v>332.05000000000007</v>
      </c>
      <c r="K133" s="31">
        <v>322.64999999999998</v>
      </c>
      <c r="L133" s="31">
        <v>312.45</v>
      </c>
      <c r="M133" s="31">
        <v>54.605150000000002</v>
      </c>
      <c r="N133" s="1"/>
      <c r="O133" s="1"/>
    </row>
    <row r="134" spans="1:15" ht="12.75" customHeight="1">
      <c r="A134" s="56">
        <v>125</v>
      </c>
      <c r="B134" s="58" t="s">
        <v>1103</v>
      </c>
      <c r="C134" s="31">
        <v>1819.9</v>
      </c>
      <c r="D134" s="38">
        <v>1828.0166666666667</v>
      </c>
      <c r="E134" s="38">
        <v>1802.0333333333333</v>
      </c>
      <c r="F134" s="38">
        <v>1784.1666666666667</v>
      </c>
      <c r="G134" s="38">
        <v>1758.1833333333334</v>
      </c>
      <c r="H134" s="38">
        <v>1845.8833333333332</v>
      </c>
      <c r="I134" s="38">
        <v>1871.8666666666663</v>
      </c>
      <c r="J134" s="38">
        <v>1889.7333333333331</v>
      </c>
      <c r="K134" s="31">
        <v>1854</v>
      </c>
      <c r="L134" s="31">
        <v>1810.15</v>
      </c>
      <c r="M134" s="31">
        <v>2.7614899999999998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539.45000000000005</v>
      </c>
      <c r="D135" s="38">
        <v>538.13333333333333</v>
      </c>
      <c r="E135" s="38">
        <v>534.86666666666667</v>
      </c>
      <c r="F135" s="38">
        <v>530.2833333333333</v>
      </c>
      <c r="G135" s="38">
        <v>527.01666666666665</v>
      </c>
      <c r="H135" s="38">
        <v>542.7166666666667</v>
      </c>
      <c r="I135" s="38">
        <v>545.98333333333335</v>
      </c>
      <c r="J135" s="38">
        <v>550.56666666666672</v>
      </c>
      <c r="K135" s="31">
        <v>541.4</v>
      </c>
      <c r="L135" s="31">
        <v>533.54999999999995</v>
      </c>
      <c r="M135" s="31">
        <v>9.1276100000000007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9603.65</v>
      </c>
      <c r="D136" s="38">
        <v>9640.65</v>
      </c>
      <c r="E136" s="38">
        <v>9554</v>
      </c>
      <c r="F136" s="38">
        <v>9504.35</v>
      </c>
      <c r="G136" s="38">
        <v>9417.7000000000007</v>
      </c>
      <c r="H136" s="38">
        <v>9690.2999999999993</v>
      </c>
      <c r="I136" s="38">
        <v>9776.9499999999971</v>
      </c>
      <c r="J136" s="38">
        <v>9826.5999999999985</v>
      </c>
      <c r="K136" s="31">
        <v>9727.2999999999993</v>
      </c>
      <c r="L136" s="31">
        <v>9591</v>
      </c>
      <c r="M136" s="31">
        <v>4.9844099999999996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600.75</v>
      </c>
      <c r="D137" s="38">
        <v>605.96666666666658</v>
      </c>
      <c r="E137" s="38">
        <v>589.83333333333314</v>
      </c>
      <c r="F137" s="38">
        <v>578.91666666666652</v>
      </c>
      <c r="G137" s="38">
        <v>562.78333333333308</v>
      </c>
      <c r="H137" s="38">
        <v>616.88333333333321</v>
      </c>
      <c r="I137" s="38">
        <v>633.01666666666665</v>
      </c>
      <c r="J137" s="38">
        <v>643.93333333333328</v>
      </c>
      <c r="K137" s="31">
        <v>622.1</v>
      </c>
      <c r="L137" s="31">
        <v>595.04999999999995</v>
      </c>
      <c r="M137" s="31">
        <v>24.56766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944.8</v>
      </c>
      <c r="D138" s="38">
        <v>939.05000000000007</v>
      </c>
      <c r="E138" s="38">
        <v>930.65000000000009</v>
      </c>
      <c r="F138" s="38">
        <v>916.5</v>
      </c>
      <c r="G138" s="38">
        <v>908.1</v>
      </c>
      <c r="H138" s="38">
        <v>953.20000000000016</v>
      </c>
      <c r="I138" s="38">
        <v>961.6</v>
      </c>
      <c r="J138" s="38">
        <v>975.75000000000023</v>
      </c>
      <c r="K138" s="31">
        <v>947.45</v>
      </c>
      <c r="L138" s="31">
        <v>924.9</v>
      </c>
      <c r="M138" s="31">
        <v>9.6493599999999997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825.3</v>
      </c>
      <c r="D139" s="38">
        <v>825.55000000000007</v>
      </c>
      <c r="E139" s="38">
        <v>821.00000000000011</v>
      </c>
      <c r="F139" s="38">
        <v>816.7</v>
      </c>
      <c r="G139" s="38">
        <v>812.15000000000009</v>
      </c>
      <c r="H139" s="38">
        <v>829.85000000000014</v>
      </c>
      <c r="I139" s="38">
        <v>834.40000000000009</v>
      </c>
      <c r="J139" s="38">
        <v>838.70000000000016</v>
      </c>
      <c r="K139" s="31">
        <v>830.1</v>
      </c>
      <c r="L139" s="31">
        <v>821.25</v>
      </c>
      <c r="M139" s="31">
        <v>4.4792199999999998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96.1</v>
      </c>
      <c r="D140" s="38">
        <v>95.866666666666674</v>
      </c>
      <c r="E140" s="38">
        <v>95.483333333333348</v>
      </c>
      <c r="F140" s="38">
        <v>94.866666666666674</v>
      </c>
      <c r="G140" s="38">
        <v>94.483333333333348</v>
      </c>
      <c r="H140" s="38">
        <v>96.483333333333348</v>
      </c>
      <c r="I140" s="38">
        <v>96.866666666666674</v>
      </c>
      <c r="J140" s="38">
        <v>97.483333333333348</v>
      </c>
      <c r="K140" s="31">
        <v>96.25</v>
      </c>
      <c r="L140" s="31">
        <v>95.25</v>
      </c>
      <c r="M140" s="31">
        <v>148.01056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2069.5500000000002</v>
      </c>
      <c r="D141" s="38">
        <v>2027.8500000000001</v>
      </c>
      <c r="E141" s="38">
        <v>1976.7000000000003</v>
      </c>
      <c r="F141" s="38">
        <v>1883.8500000000001</v>
      </c>
      <c r="G141" s="38">
        <v>1832.7000000000003</v>
      </c>
      <c r="H141" s="38">
        <v>2120.7000000000003</v>
      </c>
      <c r="I141" s="38">
        <v>2171.8500000000004</v>
      </c>
      <c r="J141" s="38">
        <v>2264.7000000000003</v>
      </c>
      <c r="K141" s="31">
        <v>2079</v>
      </c>
      <c r="L141" s="31">
        <v>1935</v>
      </c>
      <c r="M141" s="31">
        <v>26.63627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102141.2</v>
      </c>
      <c r="D142" s="38">
        <v>101935.15000000001</v>
      </c>
      <c r="E142" s="38">
        <v>101470.30000000002</v>
      </c>
      <c r="F142" s="38">
        <v>100799.40000000001</v>
      </c>
      <c r="G142" s="38">
        <v>100334.55000000002</v>
      </c>
      <c r="H142" s="38">
        <v>102606.05000000002</v>
      </c>
      <c r="I142" s="38">
        <v>103070.90000000002</v>
      </c>
      <c r="J142" s="38">
        <v>103741.80000000002</v>
      </c>
      <c r="K142" s="31">
        <v>102400</v>
      </c>
      <c r="L142" s="31">
        <v>101264.25</v>
      </c>
      <c r="M142" s="31">
        <v>5.1090000000000003E-2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58.05</v>
      </c>
      <c r="D143" s="38">
        <v>58.216666666666661</v>
      </c>
      <c r="E143" s="38">
        <v>57.633333333333326</v>
      </c>
      <c r="F143" s="38">
        <v>57.216666666666661</v>
      </c>
      <c r="G143" s="38">
        <v>56.633333333333326</v>
      </c>
      <c r="H143" s="38">
        <v>58.633333333333326</v>
      </c>
      <c r="I143" s="38">
        <v>59.216666666666654</v>
      </c>
      <c r="J143" s="38">
        <v>59.633333333333326</v>
      </c>
      <c r="K143" s="31">
        <v>58.8</v>
      </c>
      <c r="L143" s="31">
        <v>57.8</v>
      </c>
      <c r="M143" s="31">
        <v>40.066740000000003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1307.75</v>
      </c>
      <c r="D144" s="38">
        <v>1302.3500000000001</v>
      </c>
      <c r="E144" s="38">
        <v>1294.8500000000004</v>
      </c>
      <c r="F144" s="38">
        <v>1281.9500000000003</v>
      </c>
      <c r="G144" s="38">
        <v>1274.4500000000005</v>
      </c>
      <c r="H144" s="38">
        <v>1315.2500000000002</v>
      </c>
      <c r="I144" s="38">
        <v>1322.7499999999998</v>
      </c>
      <c r="J144" s="38">
        <v>1335.65</v>
      </c>
      <c r="K144" s="31">
        <v>1309.8499999999999</v>
      </c>
      <c r="L144" s="31">
        <v>1289.45</v>
      </c>
      <c r="M144" s="31">
        <v>4.2846599999999997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4720.8</v>
      </c>
      <c r="D145" s="38">
        <v>4689.8833333333341</v>
      </c>
      <c r="E145" s="38">
        <v>4641.9166666666679</v>
      </c>
      <c r="F145" s="38">
        <v>4563.0333333333338</v>
      </c>
      <c r="G145" s="38">
        <v>4515.0666666666675</v>
      </c>
      <c r="H145" s="38">
        <v>4768.7666666666682</v>
      </c>
      <c r="I145" s="38">
        <v>4816.7333333333336</v>
      </c>
      <c r="J145" s="38">
        <v>4895.6166666666686</v>
      </c>
      <c r="K145" s="31">
        <v>4737.8500000000004</v>
      </c>
      <c r="L145" s="31">
        <v>4611</v>
      </c>
      <c r="M145" s="31">
        <v>3.9669699999999999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4403.05</v>
      </c>
      <c r="D146" s="38">
        <v>4382.6833333333334</v>
      </c>
      <c r="E146" s="38">
        <v>4353.3666666666668</v>
      </c>
      <c r="F146" s="38">
        <v>4303.6833333333334</v>
      </c>
      <c r="G146" s="38">
        <v>4274.3666666666668</v>
      </c>
      <c r="H146" s="38">
        <v>4432.3666666666668</v>
      </c>
      <c r="I146" s="38">
        <v>4461.6833333333343</v>
      </c>
      <c r="J146" s="38">
        <v>4511.3666666666668</v>
      </c>
      <c r="K146" s="31">
        <v>4412</v>
      </c>
      <c r="L146" s="31">
        <v>4333</v>
      </c>
      <c r="M146" s="31">
        <v>0.82152999999999998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23138.05</v>
      </c>
      <c r="D147" s="38">
        <v>23046.016666666666</v>
      </c>
      <c r="E147" s="38">
        <v>22892.033333333333</v>
      </c>
      <c r="F147" s="38">
        <v>22646.016666666666</v>
      </c>
      <c r="G147" s="38">
        <v>22492.033333333333</v>
      </c>
      <c r="H147" s="38">
        <v>23292.033333333333</v>
      </c>
      <c r="I147" s="38">
        <v>23446.016666666663</v>
      </c>
      <c r="J147" s="38">
        <v>23692.033333333333</v>
      </c>
      <c r="K147" s="31">
        <v>23200</v>
      </c>
      <c r="L147" s="31">
        <v>22800</v>
      </c>
      <c r="M147" s="31">
        <v>0.45456999999999997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45.9</v>
      </c>
      <c r="D148" s="38">
        <v>45.68333333333333</v>
      </c>
      <c r="E148" s="38">
        <v>45.066666666666663</v>
      </c>
      <c r="F148" s="38">
        <v>44.233333333333334</v>
      </c>
      <c r="G148" s="38">
        <v>43.616666666666667</v>
      </c>
      <c r="H148" s="38">
        <v>46.516666666666659</v>
      </c>
      <c r="I148" s="38">
        <v>47.133333333333319</v>
      </c>
      <c r="J148" s="38">
        <v>47.966666666666654</v>
      </c>
      <c r="K148" s="31">
        <v>46.3</v>
      </c>
      <c r="L148" s="31">
        <v>44.85</v>
      </c>
      <c r="M148" s="31">
        <v>178.83034000000001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113</v>
      </c>
      <c r="D149" s="38">
        <v>112.43333333333332</v>
      </c>
      <c r="E149" s="38">
        <v>111.66666666666664</v>
      </c>
      <c r="F149" s="38">
        <v>110.33333333333331</v>
      </c>
      <c r="G149" s="38">
        <v>109.56666666666663</v>
      </c>
      <c r="H149" s="38">
        <v>113.76666666666665</v>
      </c>
      <c r="I149" s="38">
        <v>114.53333333333333</v>
      </c>
      <c r="J149" s="38">
        <v>115.86666666666666</v>
      </c>
      <c r="K149" s="31">
        <v>113.2</v>
      </c>
      <c r="L149" s="31">
        <v>111.1</v>
      </c>
      <c r="M149" s="31">
        <v>96.10924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187.45</v>
      </c>
      <c r="D150" s="38">
        <v>186.85</v>
      </c>
      <c r="E150" s="38">
        <v>185.35</v>
      </c>
      <c r="F150" s="38">
        <v>183.25</v>
      </c>
      <c r="G150" s="38">
        <v>181.75</v>
      </c>
      <c r="H150" s="38">
        <v>188.95</v>
      </c>
      <c r="I150" s="38">
        <v>190.45</v>
      </c>
      <c r="J150" s="38">
        <v>192.54999999999998</v>
      </c>
      <c r="K150" s="31">
        <v>188.35</v>
      </c>
      <c r="L150" s="31">
        <v>184.75</v>
      </c>
      <c r="M150" s="31">
        <v>123.69394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145.4</v>
      </c>
      <c r="D151" s="38">
        <v>145.03333333333333</v>
      </c>
      <c r="E151" s="38">
        <v>143.36666666666667</v>
      </c>
      <c r="F151" s="38">
        <v>141.33333333333334</v>
      </c>
      <c r="G151" s="38">
        <v>139.66666666666669</v>
      </c>
      <c r="H151" s="38">
        <v>147.06666666666666</v>
      </c>
      <c r="I151" s="38">
        <v>148.73333333333335</v>
      </c>
      <c r="J151" s="38">
        <v>150.76666666666665</v>
      </c>
      <c r="K151" s="31">
        <v>146.69999999999999</v>
      </c>
      <c r="L151" s="31">
        <v>143</v>
      </c>
      <c r="M151" s="31">
        <v>35.68741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1060.25</v>
      </c>
      <c r="D152" s="38">
        <v>1051.2</v>
      </c>
      <c r="E152" s="38">
        <v>1036.5500000000002</v>
      </c>
      <c r="F152" s="38">
        <v>1012.8500000000001</v>
      </c>
      <c r="G152" s="38">
        <v>998.20000000000027</v>
      </c>
      <c r="H152" s="38">
        <v>1074.9000000000001</v>
      </c>
      <c r="I152" s="38">
        <v>1089.5500000000002</v>
      </c>
      <c r="J152" s="38">
        <v>1113.25</v>
      </c>
      <c r="K152" s="31">
        <v>1065.8499999999999</v>
      </c>
      <c r="L152" s="31">
        <v>1027.5</v>
      </c>
      <c r="M152" s="31">
        <v>6.4371400000000003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4021.5</v>
      </c>
      <c r="D153" s="38">
        <v>3966.75</v>
      </c>
      <c r="E153" s="38">
        <v>3903.55</v>
      </c>
      <c r="F153" s="38">
        <v>3785.6000000000004</v>
      </c>
      <c r="G153" s="38">
        <v>3722.4000000000005</v>
      </c>
      <c r="H153" s="38">
        <v>4084.7</v>
      </c>
      <c r="I153" s="38">
        <v>4147.8999999999996</v>
      </c>
      <c r="J153" s="38">
        <v>4265.8499999999995</v>
      </c>
      <c r="K153" s="31">
        <v>4029.95</v>
      </c>
      <c r="L153" s="31">
        <v>3848.8</v>
      </c>
      <c r="M153" s="31">
        <v>2.5642200000000002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256.05</v>
      </c>
      <c r="D154" s="38">
        <v>256.48333333333329</v>
      </c>
      <c r="E154" s="38">
        <v>254.96666666666658</v>
      </c>
      <c r="F154" s="38">
        <v>253.8833333333333</v>
      </c>
      <c r="G154" s="38">
        <v>252.36666666666659</v>
      </c>
      <c r="H154" s="38">
        <v>257.56666666666661</v>
      </c>
      <c r="I154" s="38">
        <v>259.08333333333337</v>
      </c>
      <c r="J154" s="38">
        <v>260.16666666666657</v>
      </c>
      <c r="K154" s="31">
        <v>258</v>
      </c>
      <c r="L154" s="31">
        <v>255.4</v>
      </c>
      <c r="M154" s="31">
        <v>5.79514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169.25</v>
      </c>
      <c r="D155" s="38">
        <v>169.06666666666666</v>
      </c>
      <c r="E155" s="38">
        <v>168.38333333333333</v>
      </c>
      <c r="F155" s="38">
        <v>167.51666666666665</v>
      </c>
      <c r="G155" s="38">
        <v>166.83333333333331</v>
      </c>
      <c r="H155" s="38">
        <v>169.93333333333334</v>
      </c>
      <c r="I155" s="38">
        <v>170.61666666666667</v>
      </c>
      <c r="J155" s="38">
        <v>171.48333333333335</v>
      </c>
      <c r="K155" s="31">
        <v>169.75</v>
      </c>
      <c r="L155" s="31">
        <v>168.2</v>
      </c>
      <c r="M155" s="31">
        <v>94.480620000000002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36674.300000000003</v>
      </c>
      <c r="D156" s="38">
        <v>36700.216666666667</v>
      </c>
      <c r="E156" s="38">
        <v>36405.033333333333</v>
      </c>
      <c r="F156" s="38">
        <v>36135.766666666663</v>
      </c>
      <c r="G156" s="38">
        <v>35840.583333333328</v>
      </c>
      <c r="H156" s="38">
        <v>36969.483333333337</v>
      </c>
      <c r="I156" s="38">
        <v>37264.666666666672</v>
      </c>
      <c r="J156" s="38">
        <v>37533.933333333342</v>
      </c>
      <c r="K156" s="31">
        <v>36995.4</v>
      </c>
      <c r="L156" s="31">
        <v>36430.949999999997</v>
      </c>
      <c r="M156" s="31">
        <v>0.23379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1223.3499999999999</v>
      </c>
      <c r="D157" s="38">
        <v>1223.3499999999999</v>
      </c>
      <c r="E157" s="38">
        <v>1223.3499999999999</v>
      </c>
      <c r="F157" s="38">
        <v>1223.3499999999999</v>
      </c>
      <c r="G157" s="38">
        <v>1223.3499999999999</v>
      </c>
      <c r="H157" s="38">
        <v>1223.3499999999999</v>
      </c>
      <c r="I157" s="38">
        <v>1223.3499999999999</v>
      </c>
      <c r="J157" s="38">
        <v>1223.3499999999999</v>
      </c>
      <c r="K157" s="31">
        <v>1223.3499999999999</v>
      </c>
      <c r="L157" s="31">
        <v>1223.3499999999999</v>
      </c>
      <c r="M157" s="31">
        <v>5.3933400000000002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850.75</v>
      </c>
      <c r="D158" s="38">
        <v>847.80000000000007</v>
      </c>
      <c r="E158" s="38">
        <v>841.60000000000014</v>
      </c>
      <c r="F158" s="38">
        <v>832.45</v>
      </c>
      <c r="G158" s="38">
        <v>826.25000000000011</v>
      </c>
      <c r="H158" s="38">
        <v>856.95000000000016</v>
      </c>
      <c r="I158" s="38">
        <v>863.1500000000002</v>
      </c>
      <c r="J158" s="38">
        <v>872.30000000000018</v>
      </c>
      <c r="K158" s="31">
        <v>854</v>
      </c>
      <c r="L158" s="31">
        <v>838.65</v>
      </c>
      <c r="M158" s="31">
        <v>15.043229999999999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995.3</v>
      </c>
      <c r="D159" s="38">
        <v>991.5333333333333</v>
      </c>
      <c r="E159" s="38">
        <v>979.06666666666661</v>
      </c>
      <c r="F159" s="38">
        <v>962.83333333333326</v>
      </c>
      <c r="G159" s="38">
        <v>950.36666666666656</v>
      </c>
      <c r="H159" s="38">
        <v>1007.7666666666667</v>
      </c>
      <c r="I159" s="38">
        <v>1020.2333333333333</v>
      </c>
      <c r="J159" s="38">
        <v>1036.4666666666667</v>
      </c>
      <c r="K159" s="31">
        <v>1004</v>
      </c>
      <c r="L159" s="31">
        <v>975.3</v>
      </c>
      <c r="M159" s="31">
        <v>30.551439999999999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4924</v>
      </c>
      <c r="D160" s="38">
        <v>4879</v>
      </c>
      <c r="E160" s="38">
        <v>4819</v>
      </c>
      <c r="F160" s="38">
        <v>4714</v>
      </c>
      <c r="G160" s="38">
        <v>4654</v>
      </c>
      <c r="H160" s="38">
        <v>4984</v>
      </c>
      <c r="I160" s="38">
        <v>5044</v>
      </c>
      <c r="J160" s="38">
        <v>5149</v>
      </c>
      <c r="K160" s="31">
        <v>4939</v>
      </c>
      <c r="L160" s="31">
        <v>4774</v>
      </c>
      <c r="M160" s="31">
        <v>7.1231900000000001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229.55</v>
      </c>
      <c r="D161" s="38">
        <v>228.33333333333334</v>
      </c>
      <c r="E161" s="38">
        <v>225.76666666666668</v>
      </c>
      <c r="F161" s="38">
        <v>221.98333333333335</v>
      </c>
      <c r="G161" s="38">
        <v>219.41666666666669</v>
      </c>
      <c r="H161" s="38">
        <v>232.11666666666667</v>
      </c>
      <c r="I161" s="38">
        <v>234.68333333333334</v>
      </c>
      <c r="J161" s="38">
        <v>238.46666666666667</v>
      </c>
      <c r="K161" s="31">
        <v>230.9</v>
      </c>
      <c r="L161" s="31">
        <v>224.55</v>
      </c>
      <c r="M161" s="31">
        <v>13.736499999999999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224.6</v>
      </c>
      <c r="D162" s="38">
        <v>224.63333333333333</v>
      </c>
      <c r="E162" s="38">
        <v>222.86666666666665</v>
      </c>
      <c r="F162" s="38">
        <v>221.13333333333333</v>
      </c>
      <c r="G162" s="38">
        <v>219.36666666666665</v>
      </c>
      <c r="H162" s="38">
        <v>226.36666666666665</v>
      </c>
      <c r="I162" s="38">
        <v>228.1333333333333</v>
      </c>
      <c r="J162" s="38">
        <v>229.86666666666665</v>
      </c>
      <c r="K162" s="31">
        <v>226.4</v>
      </c>
      <c r="L162" s="31">
        <v>222.9</v>
      </c>
      <c r="M162" s="31">
        <v>62.06024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15415.3</v>
      </c>
      <c r="D163" s="38">
        <v>15288.833333333334</v>
      </c>
      <c r="E163" s="38">
        <v>15082.716666666667</v>
      </c>
      <c r="F163" s="38">
        <v>14750.133333333333</v>
      </c>
      <c r="G163" s="38">
        <v>14544.016666666666</v>
      </c>
      <c r="H163" s="38">
        <v>15621.416666666668</v>
      </c>
      <c r="I163" s="38">
        <v>15827.533333333333</v>
      </c>
      <c r="J163" s="38">
        <v>16160.116666666669</v>
      </c>
      <c r="K163" s="31">
        <v>15494.95</v>
      </c>
      <c r="L163" s="31">
        <v>14956.25</v>
      </c>
      <c r="M163" s="31">
        <v>7.1749999999999994E-2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2623.5</v>
      </c>
      <c r="D164" s="38">
        <v>2615.6</v>
      </c>
      <c r="E164" s="38">
        <v>2602.8999999999996</v>
      </c>
      <c r="F164" s="38">
        <v>2582.2999999999997</v>
      </c>
      <c r="G164" s="38">
        <v>2569.5999999999995</v>
      </c>
      <c r="H164" s="38">
        <v>2636.2</v>
      </c>
      <c r="I164" s="38">
        <v>2648.8999999999996</v>
      </c>
      <c r="J164" s="38">
        <v>2669.5</v>
      </c>
      <c r="K164" s="31">
        <v>2628.3</v>
      </c>
      <c r="L164" s="31">
        <v>2595</v>
      </c>
      <c r="M164" s="31">
        <v>2.9713599999999998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3631.35</v>
      </c>
      <c r="D165" s="38">
        <v>3628.35</v>
      </c>
      <c r="E165" s="38">
        <v>3588</v>
      </c>
      <c r="F165" s="38">
        <v>3544.65</v>
      </c>
      <c r="G165" s="38">
        <v>3504.3</v>
      </c>
      <c r="H165" s="38">
        <v>3671.7</v>
      </c>
      <c r="I165" s="38">
        <v>3712.0499999999993</v>
      </c>
      <c r="J165" s="38">
        <v>3755.3999999999996</v>
      </c>
      <c r="K165" s="31">
        <v>3668.7</v>
      </c>
      <c r="L165" s="31">
        <v>3585</v>
      </c>
      <c r="M165" s="31">
        <v>3.40524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60.7</v>
      </c>
      <c r="D166" s="38">
        <v>60.266666666666673</v>
      </c>
      <c r="E166" s="38">
        <v>59.533333333333346</v>
      </c>
      <c r="F166" s="38">
        <v>58.366666666666674</v>
      </c>
      <c r="G166" s="38">
        <v>57.633333333333347</v>
      </c>
      <c r="H166" s="38">
        <v>61.433333333333344</v>
      </c>
      <c r="I166" s="38">
        <v>62.166666666666679</v>
      </c>
      <c r="J166" s="38">
        <v>63.333333333333343</v>
      </c>
      <c r="K166" s="31">
        <v>61</v>
      </c>
      <c r="L166" s="31">
        <v>59.1</v>
      </c>
      <c r="M166" s="31">
        <v>507.08803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741.85</v>
      </c>
      <c r="D167" s="38">
        <v>745.63333333333333</v>
      </c>
      <c r="E167" s="38">
        <v>729.66666666666663</v>
      </c>
      <c r="F167" s="38">
        <v>717.48333333333335</v>
      </c>
      <c r="G167" s="38">
        <v>701.51666666666665</v>
      </c>
      <c r="H167" s="38">
        <v>757.81666666666661</v>
      </c>
      <c r="I167" s="38">
        <v>773.7833333333333</v>
      </c>
      <c r="J167" s="38">
        <v>785.96666666666658</v>
      </c>
      <c r="K167" s="31">
        <v>761.6</v>
      </c>
      <c r="L167" s="31">
        <v>733.45</v>
      </c>
      <c r="M167" s="31">
        <v>16.996680000000001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3874.35</v>
      </c>
      <c r="D168" s="38">
        <v>3861.7999999999997</v>
      </c>
      <c r="E168" s="38">
        <v>3836.6499999999996</v>
      </c>
      <c r="F168" s="38">
        <v>3798.95</v>
      </c>
      <c r="G168" s="38">
        <v>3773.7999999999997</v>
      </c>
      <c r="H168" s="38">
        <v>3899.4999999999995</v>
      </c>
      <c r="I168" s="38">
        <v>3924.65</v>
      </c>
      <c r="J168" s="38">
        <v>3962.3499999999995</v>
      </c>
      <c r="K168" s="31">
        <v>3886.95</v>
      </c>
      <c r="L168" s="31">
        <v>3824.1</v>
      </c>
      <c r="M168" s="31">
        <v>3.8998499999999998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369</v>
      </c>
      <c r="D169" s="38">
        <v>370.05</v>
      </c>
      <c r="E169" s="38">
        <v>366.15000000000003</v>
      </c>
      <c r="F169" s="38">
        <v>363.3</v>
      </c>
      <c r="G169" s="38">
        <v>359.40000000000003</v>
      </c>
      <c r="H169" s="38">
        <v>372.90000000000003</v>
      </c>
      <c r="I169" s="38">
        <v>376.8</v>
      </c>
      <c r="J169" s="38">
        <v>379.65000000000003</v>
      </c>
      <c r="K169" s="31">
        <v>373.95</v>
      </c>
      <c r="L169" s="31">
        <v>367.2</v>
      </c>
      <c r="M169" s="31">
        <v>12.722939999999999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240.05</v>
      </c>
      <c r="D170" s="38">
        <v>240.38333333333335</v>
      </c>
      <c r="E170" s="38">
        <v>236.3666666666667</v>
      </c>
      <c r="F170" s="38">
        <v>232.68333333333334</v>
      </c>
      <c r="G170" s="38">
        <v>228.66666666666669</v>
      </c>
      <c r="H170" s="38">
        <v>244.06666666666672</v>
      </c>
      <c r="I170" s="38">
        <v>248.08333333333337</v>
      </c>
      <c r="J170" s="38">
        <v>251.76666666666674</v>
      </c>
      <c r="K170" s="31">
        <v>244.4</v>
      </c>
      <c r="L170" s="31">
        <v>236.7</v>
      </c>
      <c r="M170" s="31">
        <v>540.64373999999998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563.95000000000005</v>
      </c>
      <c r="D171" s="38">
        <v>569.33333333333337</v>
      </c>
      <c r="E171" s="38">
        <v>555.76666666666677</v>
      </c>
      <c r="F171" s="38">
        <v>547.58333333333337</v>
      </c>
      <c r="G171" s="38">
        <v>534.01666666666677</v>
      </c>
      <c r="H171" s="38">
        <v>577.51666666666677</v>
      </c>
      <c r="I171" s="38">
        <v>591.08333333333337</v>
      </c>
      <c r="J171" s="38">
        <v>599.26666666666677</v>
      </c>
      <c r="K171" s="31">
        <v>582.9</v>
      </c>
      <c r="L171" s="31">
        <v>561.15</v>
      </c>
      <c r="M171" s="31">
        <v>22.338460000000001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926.15</v>
      </c>
      <c r="D172" s="38">
        <v>929.4</v>
      </c>
      <c r="E172" s="38">
        <v>916.94999999999993</v>
      </c>
      <c r="F172" s="38">
        <v>907.75</v>
      </c>
      <c r="G172" s="38">
        <v>895.3</v>
      </c>
      <c r="H172" s="38">
        <v>938.59999999999991</v>
      </c>
      <c r="I172" s="38">
        <v>951.05</v>
      </c>
      <c r="J172" s="38">
        <v>960.24999999999989</v>
      </c>
      <c r="K172" s="31">
        <v>941.85</v>
      </c>
      <c r="L172" s="31">
        <v>920.2</v>
      </c>
      <c r="M172" s="31">
        <v>3.7322600000000001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160.30000000000001</v>
      </c>
      <c r="D173" s="38">
        <v>160.70000000000002</v>
      </c>
      <c r="E173" s="38">
        <v>159.10000000000002</v>
      </c>
      <c r="F173" s="38">
        <v>157.9</v>
      </c>
      <c r="G173" s="38">
        <v>156.30000000000001</v>
      </c>
      <c r="H173" s="38">
        <v>161.90000000000003</v>
      </c>
      <c r="I173" s="38">
        <v>163.5</v>
      </c>
      <c r="J173" s="38">
        <v>164.70000000000005</v>
      </c>
      <c r="K173" s="31">
        <v>162.30000000000001</v>
      </c>
      <c r="L173" s="31">
        <v>159.5</v>
      </c>
      <c r="M173" s="31">
        <v>104.45961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2740.7</v>
      </c>
      <c r="D174" s="38">
        <v>2742.2333333333336</v>
      </c>
      <c r="E174" s="38">
        <v>2723.5666666666671</v>
      </c>
      <c r="F174" s="38">
        <v>2706.4333333333334</v>
      </c>
      <c r="G174" s="38">
        <v>2687.7666666666669</v>
      </c>
      <c r="H174" s="38">
        <v>2759.3666666666672</v>
      </c>
      <c r="I174" s="38">
        <v>2778.0333333333333</v>
      </c>
      <c r="J174" s="38">
        <v>2795.1666666666674</v>
      </c>
      <c r="K174" s="31">
        <v>2760.9</v>
      </c>
      <c r="L174" s="31">
        <v>2725.1</v>
      </c>
      <c r="M174" s="31">
        <v>69.797899999999998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91.25</v>
      </c>
      <c r="D175" s="38">
        <v>91</v>
      </c>
      <c r="E175" s="38">
        <v>90.25</v>
      </c>
      <c r="F175" s="38">
        <v>89.25</v>
      </c>
      <c r="G175" s="38">
        <v>88.5</v>
      </c>
      <c r="H175" s="38">
        <v>92</v>
      </c>
      <c r="I175" s="38">
        <v>92.75</v>
      </c>
      <c r="J175" s="38">
        <v>93.75</v>
      </c>
      <c r="K175" s="31">
        <v>91.75</v>
      </c>
      <c r="L175" s="31">
        <v>90</v>
      </c>
      <c r="M175" s="31">
        <v>132.45627999999999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839.8</v>
      </c>
      <c r="D176" s="38">
        <v>840.4</v>
      </c>
      <c r="E176" s="38">
        <v>833.9</v>
      </c>
      <c r="F176" s="38">
        <v>828</v>
      </c>
      <c r="G176" s="38">
        <v>821.5</v>
      </c>
      <c r="H176" s="38">
        <v>846.3</v>
      </c>
      <c r="I176" s="38">
        <v>852.8</v>
      </c>
      <c r="J176" s="38">
        <v>858.69999999999993</v>
      </c>
      <c r="K176" s="31">
        <v>846.9</v>
      </c>
      <c r="L176" s="31">
        <v>834.5</v>
      </c>
      <c r="M176" s="31">
        <v>8.5621700000000001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1320.3</v>
      </c>
      <c r="D177" s="38">
        <v>1319.2333333333333</v>
      </c>
      <c r="E177" s="38">
        <v>1312.4166666666667</v>
      </c>
      <c r="F177" s="38">
        <v>1304.5333333333333</v>
      </c>
      <c r="G177" s="38">
        <v>1297.7166666666667</v>
      </c>
      <c r="H177" s="38">
        <v>1327.1166666666668</v>
      </c>
      <c r="I177" s="38">
        <v>1333.9333333333334</v>
      </c>
      <c r="J177" s="38">
        <v>1341.8166666666668</v>
      </c>
      <c r="K177" s="31">
        <v>1326.05</v>
      </c>
      <c r="L177" s="31">
        <v>1311.35</v>
      </c>
      <c r="M177" s="31">
        <v>13.211589999999999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584.4</v>
      </c>
      <c r="D178" s="38">
        <v>585.46666666666658</v>
      </c>
      <c r="E178" s="38">
        <v>579.63333333333321</v>
      </c>
      <c r="F178" s="38">
        <v>574.86666666666667</v>
      </c>
      <c r="G178" s="38">
        <v>569.0333333333333</v>
      </c>
      <c r="H178" s="38">
        <v>590.23333333333312</v>
      </c>
      <c r="I178" s="38">
        <v>596.06666666666638</v>
      </c>
      <c r="J178" s="38">
        <v>600.83333333333303</v>
      </c>
      <c r="K178" s="31">
        <v>591.29999999999995</v>
      </c>
      <c r="L178" s="31">
        <v>580.70000000000005</v>
      </c>
      <c r="M178" s="31">
        <v>121.90152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24339.65</v>
      </c>
      <c r="D179" s="38">
        <v>24248.683333333334</v>
      </c>
      <c r="E179" s="38">
        <v>24092.366666666669</v>
      </c>
      <c r="F179" s="38">
        <v>23845.083333333336</v>
      </c>
      <c r="G179" s="38">
        <v>23688.76666666667</v>
      </c>
      <c r="H179" s="38">
        <v>24495.966666666667</v>
      </c>
      <c r="I179" s="38">
        <v>24652.283333333333</v>
      </c>
      <c r="J179" s="38">
        <v>24899.566666666666</v>
      </c>
      <c r="K179" s="31">
        <v>24405</v>
      </c>
      <c r="L179" s="31">
        <v>24001.4</v>
      </c>
      <c r="M179" s="31">
        <v>0.2077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1783.9</v>
      </c>
      <c r="D180" s="38">
        <v>1789.3</v>
      </c>
      <c r="E180" s="38">
        <v>1767.25</v>
      </c>
      <c r="F180" s="38">
        <v>1750.6000000000001</v>
      </c>
      <c r="G180" s="38">
        <v>1728.5500000000002</v>
      </c>
      <c r="H180" s="38">
        <v>1805.9499999999998</v>
      </c>
      <c r="I180" s="38">
        <v>1827.9999999999995</v>
      </c>
      <c r="J180" s="38">
        <v>1844.6499999999996</v>
      </c>
      <c r="K180" s="31">
        <v>1811.35</v>
      </c>
      <c r="L180" s="31">
        <v>1772.65</v>
      </c>
      <c r="M180" s="31">
        <v>8.9844000000000008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3689.8</v>
      </c>
      <c r="D181" s="38">
        <v>3708.6333333333332</v>
      </c>
      <c r="E181" s="38">
        <v>3662.2666666666664</v>
      </c>
      <c r="F181" s="38">
        <v>3634.7333333333331</v>
      </c>
      <c r="G181" s="38">
        <v>3588.3666666666663</v>
      </c>
      <c r="H181" s="38">
        <v>3736.1666666666665</v>
      </c>
      <c r="I181" s="38">
        <v>3782.5333333333333</v>
      </c>
      <c r="J181" s="38">
        <v>3810.0666666666666</v>
      </c>
      <c r="K181" s="31">
        <v>3755</v>
      </c>
      <c r="L181" s="31">
        <v>3681.1</v>
      </c>
      <c r="M181" s="31">
        <v>4.8095499999999998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547.25</v>
      </c>
      <c r="D182" s="38">
        <v>547.5</v>
      </c>
      <c r="E182" s="38">
        <v>543</v>
      </c>
      <c r="F182" s="38">
        <v>538.75</v>
      </c>
      <c r="G182" s="38">
        <v>534.25</v>
      </c>
      <c r="H182" s="38">
        <v>551.75</v>
      </c>
      <c r="I182" s="38">
        <v>556.25</v>
      </c>
      <c r="J182" s="38">
        <v>560.5</v>
      </c>
      <c r="K182" s="31">
        <v>552</v>
      </c>
      <c r="L182" s="31">
        <v>543.25</v>
      </c>
      <c r="M182" s="31">
        <v>13.129519999999999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2187.5</v>
      </c>
      <c r="D183" s="38">
        <v>2190.7833333333333</v>
      </c>
      <c r="E183" s="38">
        <v>2174.7666666666664</v>
      </c>
      <c r="F183" s="38">
        <v>2162.0333333333333</v>
      </c>
      <c r="G183" s="38">
        <v>2146.0166666666664</v>
      </c>
      <c r="H183" s="38">
        <v>2203.5166666666664</v>
      </c>
      <c r="I183" s="38">
        <v>2219.5333333333338</v>
      </c>
      <c r="J183" s="38">
        <v>2232.2666666666664</v>
      </c>
      <c r="K183" s="31">
        <v>2206.8000000000002</v>
      </c>
      <c r="L183" s="31">
        <v>2178.0500000000002</v>
      </c>
      <c r="M183" s="31">
        <v>8.3384999999999998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1072.95</v>
      </c>
      <c r="D184" s="38">
        <v>1072.6499999999999</v>
      </c>
      <c r="E184" s="38">
        <v>1065.2999999999997</v>
      </c>
      <c r="F184" s="38">
        <v>1057.6499999999999</v>
      </c>
      <c r="G184" s="38">
        <v>1050.2999999999997</v>
      </c>
      <c r="H184" s="38">
        <v>1080.2999999999997</v>
      </c>
      <c r="I184" s="38">
        <v>1087.6499999999996</v>
      </c>
      <c r="J184" s="38">
        <v>1095.2999999999997</v>
      </c>
      <c r="K184" s="31">
        <v>1080</v>
      </c>
      <c r="L184" s="31">
        <v>1065</v>
      </c>
      <c r="M184" s="31">
        <v>26.415800000000001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494.55</v>
      </c>
      <c r="D185" s="38">
        <v>489.3</v>
      </c>
      <c r="E185" s="38">
        <v>481.85</v>
      </c>
      <c r="F185" s="38">
        <v>469.15000000000003</v>
      </c>
      <c r="G185" s="38">
        <v>461.70000000000005</v>
      </c>
      <c r="H185" s="38">
        <v>502</v>
      </c>
      <c r="I185" s="38">
        <v>509.44999999999993</v>
      </c>
      <c r="J185" s="38">
        <v>522.15</v>
      </c>
      <c r="K185" s="31">
        <v>496.75</v>
      </c>
      <c r="L185" s="31">
        <v>476.6</v>
      </c>
      <c r="M185" s="31">
        <v>11.170719999999999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777.35</v>
      </c>
      <c r="D186" s="38">
        <v>772.76666666666677</v>
      </c>
      <c r="E186" s="38">
        <v>765.78333333333353</v>
      </c>
      <c r="F186" s="38">
        <v>754.21666666666681</v>
      </c>
      <c r="G186" s="38">
        <v>747.23333333333358</v>
      </c>
      <c r="H186" s="38">
        <v>784.33333333333348</v>
      </c>
      <c r="I186" s="38">
        <v>791.31666666666683</v>
      </c>
      <c r="J186" s="38">
        <v>802.88333333333344</v>
      </c>
      <c r="K186" s="31">
        <v>779.75</v>
      </c>
      <c r="L186" s="31">
        <v>761.2</v>
      </c>
      <c r="M186" s="31">
        <v>4.1295799999999998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983.5</v>
      </c>
      <c r="D187" s="38">
        <v>983.69999999999993</v>
      </c>
      <c r="E187" s="38">
        <v>976.79999999999984</v>
      </c>
      <c r="F187" s="38">
        <v>970.09999999999991</v>
      </c>
      <c r="G187" s="38">
        <v>963.19999999999982</v>
      </c>
      <c r="H187" s="38">
        <v>990.39999999999986</v>
      </c>
      <c r="I187" s="38">
        <v>997.3</v>
      </c>
      <c r="J187" s="38">
        <v>1003.9999999999999</v>
      </c>
      <c r="K187" s="31">
        <v>990.6</v>
      </c>
      <c r="L187" s="31">
        <v>977</v>
      </c>
      <c r="M187" s="31">
        <v>9.3547200000000004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1623.45</v>
      </c>
      <c r="D188" s="38">
        <v>1615.1499999999999</v>
      </c>
      <c r="E188" s="38">
        <v>1593.2999999999997</v>
      </c>
      <c r="F188" s="38">
        <v>1563.1499999999999</v>
      </c>
      <c r="G188" s="38">
        <v>1541.2999999999997</v>
      </c>
      <c r="H188" s="38">
        <v>1645.2999999999997</v>
      </c>
      <c r="I188" s="38">
        <v>1667.1499999999996</v>
      </c>
      <c r="J188" s="38">
        <v>1697.2999999999997</v>
      </c>
      <c r="K188" s="31">
        <v>1637</v>
      </c>
      <c r="L188" s="31">
        <v>1585</v>
      </c>
      <c r="M188" s="31">
        <v>13.110659999999999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851.5</v>
      </c>
      <c r="D189" s="38">
        <v>845.94999999999993</v>
      </c>
      <c r="E189" s="38">
        <v>839.14999999999986</v>
      </c>
      <c r="F189" s="38">
        <v>826.8</v>
      </c>
      <c r="G189" s="38">
        <v>819.99999999999989</v>
      </c>
      <c r="H189" s="38">
        <v>858.29999999999984</v>
      </c>
      <c r="I189" s="38">
        <v>865.0999999999998</v>
      </c>
      <c r="J189" s="38">
        <v>877.44999999999982</v>
      </c>
      <c r="K189" s="31">
        <v>852.75</v>
      </c>
      <c r="L189" s="31">
        <v>833.6</v>
      </c>
      <c r="M189" s="31">
        <v>17.051680000000001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7730.75</v>
      </c>
      <c r="D190" s="38">
        <v>7686.2166666666672</v>
      </c>
      <c r="E190" s="38">
        <v>7622.4333333333343</v>
      </c>
      <c r="F190" s="38">
        <v>7514.1166666666668</v>
      </c>
      <c r="G190" s="38">
        <v>7450.3333333333339</v>
      </c>
      <c r="H190" s="38">
        <v>7794.5333333333347</v>
      </c>
      <c r="I190" s="38">
        <v>7858.3166666666675</v>
      </c>
      <c r="J190" s="38">
        <v>7966.633333333335</v>
      </c>
      <c r="K190" s="31">
        <v>7750</v>
      </c>
      <c r="L190" s="31">
        <v>7577.9</v>
      </c>
      <c r="M190" s="31">
        <v>3.1509499999999999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624.9</v>
      </c>
      <c r="D191" s="38">
        <v>623.4666666666667</v>
      </c>
      <c r="E191" s="38">
        <v>620.93333333333339</v>
      </c>
      <c r="F191" s="38">
        <v>616.9666666666667</v>
      </c>
      <c r="G191" s="38">
        <v>614.43333333333339</v>
      </c>
      <c r="H191" s="38">
        <v>627.43333333333339</v>
      </c>
      <c r="I191" s="38">
        <v>629.9666666666667</v>
      </c>
      <c r="J191" s="38">
        <v>633.93333333333339</v>
      </c>
      <c r="K191" s="31">
        <v>626</v>
      </c>
      <c r="L191" s="31">
        <v>619.5</v>
      </c>
      <c r="M191" s="31">
        <v>70.101789999999994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221.05</v>
      </c>
      <c r="D192" s="38">
        <v>220.78333333333333</v>
      </c>
      <c r="E192" s="38">
        <v>218.81666666666666</v>
      </c>
      <c r="F192" s="38">
        <v>216.58333333333334</v>
      </c>
      <c r="G192" s="38">
        <v>214.61666666666667</v>
      </c>
      <c r="H192" s="38">
        <v>223.01666666666665</v>
      </c>
      <c r="I192" s="38">
        <v>224.98333333333329</v>
      </c>
      <c r="J192" s="38">
        <v>227.21666666666664</v>
      </c>
      <c r="K192" s="31">
        <v>222.75</v>
      </c>
      <c r="L192" s="31">
        <v>218.55</v>
      </c>
      <c r="M192" s="31">
        <v>101.91602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117.15</v>
      </c>
      <c r="D193" s="38">
        <v>116.61666666666667</v>
      </c>
      <c r="E193" s="38">
        <v>115.33333333333334</v>
      </c>
      <c r="F193" s="38">
        <v>113.51666666666667</v>
      </c>
      <c r="G193" s="38">
        <v>112.23333333333333</v>
      </c>
      <c r="H193" s="38">
        <v>118.43333333333335</v>
      </c>
      <c r="I193" s="38">
        <v>119.71666666666668</v>
      </c>
      <c r="J193" s="38">
        <v>121.53333333333336</v>
      </c>
      <c r="K193" s="31">
        <v>117.9</v>
      </c>
      <c r="L193" s="31">
        <v>114.8</v>
      </c>
      <c r="M193" s="31">
        <v>345.21821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3514.65</v>
      </c>
      <c r="D194" s="38">
        <v>3463.8333333333335</v>
      </c>
      <c r="E194" s="38">
        <v>3402.8166666666671</v>
      </c>
      <c r="F194" s="38">
        <v>3290.9833333333336</v>
      </c>
      <c r="G194" s="38">
        <v>3229.9666666666672</v>
      </c>
      <c r="H194" s="38">
        <v>3575.666666666667</v>
      </c>
      <c r="I194" s="38">
        <v>3636.6833333333334</v>
      </c>
      <c r="J194" s="38">
        <v>3748.5166666666669</v>
      </c>
      <c r="K194" s="31">
        <v>3524.85</v>
      </c>
      <c r="L194" s="31">
        <v>3352</v>
      </c>
      <c r="M194" s="31">
        <v>63.061010000000003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1228.6500000000001</v>
      </c>
      <c r="D195" s="38">
        <v>1214.55</v>
      </c>
      <c r="E195" s="38">
        <v>1197.0999999999999</v>
      </c>
      <c r="F195" s="38">
        <v>1165.55</v>
      </c>
      <c r="G195" s="38">
        <v>1148.0999999999999</v>
      </c>
      <c r="H195" s="38">
        <v>1246.0999999999999</v>
      </c>
      <c r="I195" s="38">
        <v>1263.5500000000002</v>
      </c>
      <c r="J195" s="38">
        <v>1295.0999999999999</v>
      </c>
      <c r="K195" s="31">
        <v>1232</v>
      </c>
      <c r="L195" s="31">
        <v>1183</v>
      </c>
      <c r="M195" s="31">
        <v>60.331060000000001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3287.25</v>
      </c>
      <c r="D196" s="38">
        <v>3289.9833333333336</v>
      </c>
      <c r="E196" s="38">
        <v>3252.7666666666673</v>
      </c>
      <c r="F196" s="38">
        <v>3218.2833333333338</v>
      </c>
      <c r="G196" s="38">
        <v>3181.0666666666675</v>
      </c>
      <c r="H196" s="38">
        <v>3324.4666666666672</v>
      </c>
      <c r="I196" s="38">
        <v>3361.6833333333334</v>
      </c>
      <c r="J196" s="38">
        <v>3396.166666666667</v>
      </c>
      <c r="K196" s="31">
        <v>3327.2</v>
      </c>
      <c r="L196" s="31">
        <v>3255.5</v>
      </c>
      <c r="M196" s="31">
        <v>1.1521600000000001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3055.55</v>
      </c>
      <c r="D197" s="38">
        <v>3065.1666666666665</v>
      </c>
      <c r="E197" s="38">
        <v>3032.9833333333331</v>
      </c>
      <c r="F197" s="38">
        <v>3010.4166666666665</v>
      </c>
      <c r="G197" s="38">
        <v>2978.2333333333331</v>
      </c>
      <c r="H197" s="38">
        <v>3087.7333333333331</v>
      </c>
      <c r="I197" s="38">
        <v>3119.9166666666665</v>
      </c>
      <c r="J197" s="38">
        <v>3142.4833333333331</v>
      </c>
      <c r="K197" s="31">
        <v>3097.35</v>
      </c>
      <c r="L197" s="31">
        <v>3042.6</v>
      </c>
      <c r="M197" s="31">
        <v>7.2134900000000002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1945.2</v>
      </c>
      <c r="D198" s="38">
        <v>1936.8666666666668</v>
      </c>
      <c r="E198" s="38">
        <v>1924.7333333333336</v>
      </c>
      <c r="F198" s="38">
        <v>1904.2666666666669</v>
      </c>
      <c r="G198" s="38">
        <v>1892.1333333333337</v>
      </c>
      <c r="H198" s="38">
        <v>1957.3333333333335</v>
      </c>
      <c r="I198" s="38">
        <v>1969.4666666666667</v>
      </c>
      <c r="J198" s="38">
        <v>1989.9333333333334</v>
      </c>
      <c r="K198" s="31">
        <v>1949</v>
      </c>
      <c r="L198" s="31">
        <v>1916.4</v>
      </c>
      <c r="M198" s="31">
        <v>1.2718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610.45000000000005</v>
      </c>
      <c r="D199" s="38">
        <v>612.4666666666667</v>
      </c>
      <c r="E199" s="38">
        <v>606.48333333333335</v>
      </c>
      <c r="F199" s="38">
        <v>602.51666666666665</v>
      </c>
      <c r="G199" s="38">
        <v>596.5333333333333</v>
      </c>
      <c r="H199" s="38">
        <v>616.43333333333339</v>
      </c>
      <c r="I199" s="38">
        <v>622.41666666666674</v>
      </c>
      <c r="J199" s="38">
        <v>626.38333333333344</v>
      </c>
      <c r="K199" s="31">
        <v>618.45000000000005</v>
      </c>
      <c r="L199" s="31">
        <v>608.5</v>
      </c>
      <c r="M199" s="31">
        <v>2.1745700000000001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1687.65</v>
      </c>
      <c r="D200" s="38">
        <v>1679.6166666666668</v>
      </c>
      <c r="E200" s="38">
        <v>1665.4833333333336</v>
      </c>
      <c r="F200" s="38">
        <v>1643.3166666666668</v>
      </c>
      <c r="G200" s="38">
        <v>1629.1833333333336</v>
      </c>
      <c r="H200" s="38">
        <v>1701.7833333333335</v>
      </c>
      <c r="I200" s="38">
        <v>1715.9166666666667</v>
      </c>
      <c r="J200" s="38">
        <v>1738.0833333333335</v>
      </c>
      <c r="K200" s="31">
        <v>1693.75</v>
      </c>
      <c r="L200" s="31">
        <v>1657.45</v>
      </c>
      <c r="M200" s="31">
        <v>2.6810700000000001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32.950000000000003</v>
      </c>
      <c r="D201" s="38">
        <v>32.883333333333333</v>
      </c>
      <c r="E201" s="38">
        <v>32.616666666666667</v>
      </c>
      <c r="F201" s="38">
        <v>32.283333333333331</v>
      </c>
      <c r="G201" s="38">
        <v>32.016666666666666</v>
      </c>
      <c r="H201" s="38">
        <v>33.216666666666669</v>
      </c>
      <c r="I201" s="38">
        <v>33.483333333333334</v>
      </c>
      <c r="J201" s="38">
        <v>33.81666666666667</v>
      </c>
      <c r="K201" s="31">
        <v>33.15</v>
      </c>
      <c r="L201" s="31">
        <v>32.549999999999997</v>
      </c>
      <c r="M201" s="31">
        <v>41.338239999999999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75.55</v>
      </c>
      <c r="D202" s="38">
        <v>75.033333333333331</v>
      </c>
      <c r="E202" s="38">
        <v>73.86666666666666</v>
      </c>
      <c r="F202" s="38">
        <v>72.183333333333323</v>
      </c>
      <c r="G202" s="38">
        <v>71.016666666666652</v>
      </c>
      <c r="H202" s="38">
        <v>76.716666666666669</v>
      </c>
      <c r="I202" s="38">
        <v>77.883333333333354</v>
      </c>
      <c r="J202" s="38">
        <v>79.566666666666677</v>
      </c>
      <c r="K202" s="31">
        <v>76.2</v>
      </c>
      <c r="L202" s="31">
        <v>73.349999999999994</v>
      </c>
      <c r="M202" s="31">
        <v>51.300930000000001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1350.75</v>
      </c>
      <c r="D203" s="38">
        <v>1342.1000000000001</v>
      </c>
      <c r="E203" s="38">
        <v>1331.3000000000002</v>
      </c>
      <c r="F203" s="38">
        <v>1311.8500000000001</v>
      </c>
      <c r="G203" s="38">
        <v>1301.0500000000002</v>
      </c>
      <c r="H203" s="38">
        <v>1361.5500000000002</v>
      </c>
      <c r="I203" s="38">
        <v>1372.35</v>
      </c>
      <c r="J203" s="38">
        <v>1391.8000000000002</v>
      </c>
      <c r="K203" s="31">
        <v>1352.9</v>
      </c>
      <c r="L203" s="31">
        <v>1322.65</v>
      </c>
      <c r="M203" s="31">
        <v>11.09229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1510.35</v>
      </c>
      <c r="D204" s="38">
        <v>1506.75</v>
      </c>
      <c r="E204" s="38">
        <v>1498.7</v>
      </c>
      <c r="F204" s="38">
        <v>1487.05</v>
      </c>
      <c r="G204" s="38">
        <v>1479</v>
      </c>
      <c r="H204" s="38">
        <v>1518.4</v>
      </c>
      <c r="I204" s="38">
        <v>1526.4500000000003</v>
      </c>
      <c r="J204" s="38">
        <v>1538.1000000000001</v>
      </c>
      <c r="K204" s="31">
        <v>1514.8</v>
      </c>
      <c r="L204" s="31">
        <v>1495.1</v>
      </c>
      <c r="M204" s="31">
        <v>1.5125200000000001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8182.55</v>
      </c>
      <c r="D205" s="38">
        <v>8209.85</v>
      </c>
      <c r="E205" s="38">
        <v>8120.7000000000007</v>
      </c>
      <c r="F205" s="38">
        <v>8058.85</v>
      </c>
      <c r="G205" s="38">
        <v>7969.7000000000007</v>
      </c>
      <c r="H205" s="38">
        <v>8271.7000000000007</v>
      </c>
      <c r="I205" s="38">
        <v>8360.8499999999985</v>
      </c>
      <c r="J205" s="38">
        <v>8422.7000000000007</v>
      </c>
      <c r="K205" s="31">
        <v>8299</v>
      </c>
      <c r="L205" s="31">
        <v>8148</v>
      </c>
      <c r="M205" s="31">
        <v>2.4924499999999998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81.05</v>
      </c>
      <c r="D206" s="38">
        <v>80.95</v>
      </c>
      <c r="E206" s="38">
        <v>79.95</v>
      </c>
      <c r="F206" s="38">
        <v>78.849999999999994</v>
      </c>
      <c r="G206" s="38">
        <v>77.849999999999994</v>
      </c>
      <c r="H206" s="38">
        <v>82.050000000000011</v>
      </c>
      <c r="I206" s="38">
        <v>83.050000000000011</v>
      </c>
      <c r="J206" s="38">
        <v>84.15000000000002</v>
      </c>
      <c r="K206" s="31">
        <v>81.95</v>
      </c>
      <c r="L206" s="31">
        <v>79.849999999999994</v>
      </c>
      <c r="M206" s="31">
        <v>102.55347999999999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639.54999999999995</v>
      </c>
      <c r="D207" s="38">
        <v>637.05000000000007</v>
      </c>
      <c r="E207" s="38">
        <v>634.00000000000011</v>
      </c>
      <c r="F207" s="38">
        <v>628.45000000000005</v>
      </c>
      <c r="G207" s="38">
        <v>625.40000000000009</v>
      </c>
      <c r="H207" s="38">
        <v>642.60000000000014</v>
      </c>
      <c r="I207" s="38">
        <v>645.65000000000009</v>
      </c>
      <c r="J207" s="38">
        <v>651.20000000000016</v>
      </c>
      <c r="K207" s="31">
        <v>640.1</v>
      </c>
      <c r="L207" s="31">
        <v>631.5</v>
      </c>
      <c r="M207" s="31">
        <v>24.306260000000002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832.85</v>
      </c>
      <c r="D208" s="38">
        <v>833</v>
      </c>
      <c r="E208" s="38">
        <v>818.45</v>
      </c>
      <c r="F208" s="38">
        <v>804.05000000000007</v>
      </c>
      <c r="G208" s="38">
        <v>789.50000000000011</v>
      </c>
      <c r="H208" s="38">
        <v>847.4</v>
      </c>
      <c r="I208" s="38">
        <v>861.94999999999993</v>
      </c>
      <c r="J208" s="38">
        <v>876.34999999999991</v>
      </c>
      <c r="K208" s="31">
        <v>847.55</v>
      </c>
      <c r="L208" s="31">
        <v>818.6</v>
      </c>
      <c r="M208" s="31">
        <v>28.674669999999999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284.85000000000002</v>
      </c>
      <c r="D209" s="38">
        <v>283.33333333333331</v>
      </c>
      <c r="E209" s="38">
        <v>280.26666666666665</v>
      </c>
      <c r="F209" s="38">
        <v>275.68333333333334</v>
      </c>
      <c r="G209" s="38">
        <v>272.61666666666667</v>
      </c>
      <c r="H209" s="38">
        <v>287.91666666666663</v>
      </c>
      <c r="I209" s="38">
        <v>290.98333333333335</v>
      </c>
      <c r="J209" s="38">
        <v>295.56666666666661</v>
      </c>
      <c r="K209" s="31">
        <v>286.39999999999998</v>
      </c>
      <c r="L209" s="31">
        <v>278.75</v>
      </c>
      <c r="M209" s="31">
        <v>104.25854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754.7</v>
      </c>
      <c r="D210" s="38">
        <v>751.66666666666663</v>
      </c>
      <c r="E210" s="38">
        <v>748.0333333333333</v>
      </c>
      <c r="F210" s="38">
        <v>741.36666666666667</v>
      </c>
      <c r="G210" s="38">
        <v>737.73333333333335</v>
      </c>
      <c r="H210" s="38">
        <v>758.33333333333326</v>
      </c>
      <c r="I210" s="38">
        <v>761.9666666666667</v>
      </c>
      <c r="J210" s="38">
        <v>768.63333333333321</v>
      </c>
      <c r="K210" s="31">
        <v>755.3</v>
      </c>
      <c r="L210" s="31">
        <v>745</v>
      </c>
      <c r="M210" s="31">
        <v>11.01003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1437.1</v>
      </c>
      <c r="D211" s="38">
        <v>1438.75</v>
      </c>
      <c r="E211" s="38">
        <v>1428.4</v>
      </c>
      <c r="F211" s="38">
        <v>1419.7</v>
      </c>
      <c r="G211" s="38">
        <v>1409.3500000000001</v>
      </c>
      <c r="H211" s="38">
        <v>1447.45</v>
      </c>
      <c r="I211" s="38">
        <v>1457.8</v>
      </c>
      <c r="J211" s="38">
        <v>1466.5</v>
      </c>
      <c r="K211" s="31">
        <v>1449.1</v>
      </c>
      <c r="L211" s="31">
        <v>1430.05</v>
      </c>
      <c r="M211" s="31">
        <v>0.18448999999999999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405.05</v>
      </c>
      <c r="D212" s="38">
        <v>400.9666666666667</v>
      </c>
      <c r="E212" s="38">
        <v>396.43333333333339</v>
      </c>
      <c r="F212" s="38">
        <v>387.81666666666672</v>
      </c>
      <c r="G212" s="38">
        <v>383.28333333333342</v>
      </c>
      <c r="H212" s="38">
        <v>409.58333333333337</v>
      </c>
      <c r="I212" s="38">
        <v>414.11666666666667</v>
      </c>
      <c r="J212" s="38">
        <v>422.73333333333335</v>
      </c>
      <c r="K212" s="31">
        <v>405.5</v>
      </c>
      <c r="L212" s="31">
        <v>392.35</v>
      </c>
      <c r="M212" s="31">
        <v>156.83392000000001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17.350000000000001</v>
      </c>
      <c r="D213" s="38">
        <v>17.316666666666666</v>
      </c>
      <c r="E213" s="38">
        <v>17.183333333333334</v>
      </c>
      <c r="F213" s="38">
        <v>17.016666666666666</v>
      </c>
      <c r="G213" s="38">
        <v>16.883333333333333</v>
      </c>
      <c r="H213" s="38">
        <v>17.483333333333334</v>
      </c>
      <c r="I213" s="38">
        <v>17.616666666666667</v>
      </c>
      <c r="J213" s="38">
        <v>17.783333333333335</v>
      </c>
      <c r="K213" s="31">
        <v>17.45</v>
      </c>
      <c r="L213" s="31">
        <v>17.149999999999999</v>
      </c>
      <c r="M213" s="31">
        <v>847.45330000000001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216</v>
      </c>
      <c r="D214" s="38">
        <v>209.83333333333334</v>
      </c>
      <c r="E214" s="38">
        <v>202.26666666666668</v>
      </c>
      <c r="F214" s="38">
        <v>188.53333333333333</v>
      </c>
      <c r="G214" s="38">
        <v>180.96666666666667</v>
      </c>
      <c r="H214" s="38">
        <v>223.56666666666669</v>
      </c>
      <c r="I214" s="38">
        <v>231.13333333333335</v>
      </c>
      <c r="J214" s="38">
        <v>244.8666666666667</v>
      </c>
      <c r="K214" s="31">
        <v>217.4</v>
      </c>
      <c r="L214" s="31">
        <v>196.1</v>
      </c>
      <c r="M214" s="31">
        <v>349.84044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82.55</v>
      </c>
      <c r="D215" s="38">
        <v>83.15</v>
      </c>
      <c r="E215" s="38">
        <v>81.050000000000011</v>
      </c>
      <c r="F215" s="38">
        <v>79.550000000000011</v>
      </c>
      <c r="G215" s="38">
        <v>77.450000000000017</v>
      </c>
      <c r="H215" s="38">
        <v>84.65</v>
      </c>
      <c r="I215" s="38">
        <v>86.75</v>
      </c>
      <c r="J215" s="38">
        <v>88.25</v>
      </c>
      <c r="K215" s="31">
        <v>85.25</v>
      </c>
      <c r="L215" s="31">
        <v>81.650000000000006</v>
      </c>
      <c r="M215" s="31">
        <v>915.71303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595.35</v>
      </c>
      <c r="D216" s="38">
        <v>594.11666666666667</v>
      </c>
      <c r="E216" s="38">
        <v>590.33333333333337</v>
      </c>
      <c r="F216" s="38">
        <v>585.31666666666672</v>
      </c>
      <c r="G216" s="38">
        <v>581.53333333333342</v>
      </c>
      <c r="H216" s="38">
        <v>599.13333333333333</v>
      </c>
      <c r="I216" s="38">
        <v>602.91666666666663</v>
      </c>
      <c r="J216" s="38">
        <v>607.93333333333328</v>
      </c>
      <c r="K216" s="31">
        <v>597.9</v>
      </c>
      <c r="L216" s="31">
        <v>589.1</v>
      </c>
      <c r="M216" s="31">
        <v>9.5479800000000008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7"/>
      <c r="B1" s="398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45124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0" t="s">
        <v>16</v>
      </c>
      <c r="B9" s="392" t="s">
        <v>18</v>
      </c>
      <c r="C9" s="396" t="s">
        <v>20</v>
      </c>
      <c r="D9" s="396" t="s">
        <v>21</v>
      </c>
      <c r="E9" s="387" t="s">
        <v>22</v>
      </c>
      <c r="F9" s="388"/>
      <c r="G9" s="389"/>
      <c r="H9" s="387" t="s">
        <v>23</v>
      </c>
      <c r="I9" s="388"/>
      <c r="J9" s="389"/>
      <c r="K9" s="26"/>
      <c r="L9" s="27"/>
      <c r="M9" s="53"/>
      <c r="N9" s="1"/>
      <c r="O9" s="1"/>
    </row>
    <row r="10" spans="1:15" ht="42.75" customHeight="1">
      <c r="A10" s="394"/>
      <c r="B10" s="395"/>
      <c r="C10" s="395"/>
      <c r="D10" s="39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510.6</v>
      </c>
      <c r="D11" s="38">
        <v>506.85000000000008</v>
      </c>
      <c r="E11" s="38">
        <v>498.85000000000014</v>
      </c>
      <c r="F11" s="38">
        <v>487.10000000000008</v>
      </c>
      <c r="G11" s="38">
        <v>479.10000000000014</v>
      </c>
      <c r="H11" s="38">
        <v>518.60000000000014</v>
      </c>
      <c r="I11" s="38">
        <v>526.6</v>
      </c>
      <c r="J11" s="38">
        <v>538.35000000000014</v>
      </c>
      <c r="K11" s="31">
        <v>514.85</v>
      </c>
      <c r="L11" s="31">
        <v>495.1</v>
      </c>
      <c r="M11" s="31">
        <v>1.7928500000000001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28597.45</v>
      </c>
      <c r="D12" s="38">
        <v>28412.483333333334</v>
      </c>
      <c r="E12" s="38">
        <v>27634.966666666667</v>
      </c>
      <c r="F12" s="38">
        <v>26672.483333333334</v>
      </c>
      <c r="G12" s="38">
        <v>25894.966666666667</v>
      </c>
      <c r="H12" s="38">
        <v>29374.966666666667</v>
      </c>
      <c r="I12" s="38">
        <v>30152.483333333337</v>
      </c>
      <c r="J12" s="38">
        <v>31114.966666666667</v>
      </c>
      <c r="K12" s="31">
        <v>29190</v>
      </c>
      <c r="L12" s="31">
        <v>27450</v>
      </c>
      <c r="M12" s="31">
        <v>2.9350000000000001E-2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498</v>
      </c>
      <c r="D13" s="38">
        <v>495.63333333333338</v>
      </c>
      <c r="E13" s="38">
        <v>488.76666666666677</v>
      </c>
      <c r="F13" s="38">
        <v>479.53333333333336</v>
      </c>
      <c r="G13" s="38">
        <v>472.66666666666674</v>
      </c>
      <c r="H13" s="38">
        <v>504.86666666666679</v>
      </c>
      <c r="I13" s="38">
        <v>511.73333333333346</v>
      </c>
      <c r="J13" s="38">
        <v>520.96666666666681</v>
      </c>
      <c r="K13" s="31">
        <v>502.5</v>
      </c>
      <c r="L13" s="31">
        <v>486.4</v>
      </c>
      <c r="M13" s="31">
        <v>3.24926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453.3</v>
      </c>
      <c r="D14" s="38">
        <v>451.13333333333338</v>
      </c>
      <c r="E14" s="38">
        <v>448.06666666666678</v>
      </c>
      <c r="F14" s="38">
        <v>442.83333333333337</v>
      </c>
      <c r="G14" s="38">
        <v>439.76666666666677</v>
      </c>
      <c r="H14" s="38">
        <v>456.36666666666679</v>
      </c>
      <c r="I14" s="38">
        <v>459.43333333333339</v>
      </c>
      <c r="J14" s="38">
        <v>464.6666666666668</v>
      </c>
      <c r="K14" s="31">
        <v>454.2</v>
      </c>
      <c r="L14" s="31">
        <v>445.9</v>
      </c>
      <c r="M14" s="31">
        <v>12.5253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1558.65</v>
      </c>
      <c r="D15" s="38">
        <v>1552.9333333333334</v>
      </c>
      <c r="E15" s="38">
        <v>1533.7166666666667</v>
      </c>
      <c r="F15" s="38">
        <v>1508.7833333333333</v>
      </c>
      <c r="G15" s="38">
        <v>1489.5666666666666</v>
      </c>
      <c r="H15" s="38">
        <v>1577.8666666666668</v>
      </c>
      <c r="I15" s="38">
        <v>1597.0833333333335</v>
      </c>
      <c r="J15" s="38">
        <v>1622.0166666666669</v>
      </c>
      <c r="K15" s="31">
        <v>1572.15</v>
      </c>
      <c r="L15" s="31">
        <v>1528</v>
      </c>
      <c r="M15" s="31">
        <v>2.1390500000000001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4383.8</v>
      </c>
      <c r="D16" s="38">
        <v>4400.8166666666666</v>
      </c>
      <c r="E16" s="38">
        <v>4338.333333333333</v>
      </c>
      <c r="F16" s="38">
        <v>4292.8666666666668</v>
      </c>
      <c r="G16" s="38">
        <v>4230.3833333333332</v>
      </c>
      <c r="H16" s="38">
        <v>4446.2833333333328</v>
      </c>
      <c r="I16" s="38">
        <v>4508.7666666666664</v>
      </c>
      <c r="J16" s="38">
        <v>4554.2333333333327</v>
      </c>
      <c r="K16" s="31">
        <v>4463.3</v>
      </c>
      <c r="L16" s="31">
        <v>4355.3500000000004</v>
      </c>
      <c r="M16" s="31">
        <v>2.7351399999999999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23293.9</v>
      </c>
      <c r="D17" s="38">
        <v>23302.333333333332</v>
      </c>
      <c r="E17" s="38">
        <v>23154.616666666665</v>
      </c>
      <c r="F17" s="38">
        <v>23015.333333333332</v>
      </c>
      <c r="G17" s="38">
        <v>22867.616666666665</v>
      </c>
      <c r="H17" s="38">
        <v>23441.616666666665</v>
      </c>
      <c r="I17" s="38">
        <v>23589.333333333332</v>
      </c>
      <c r="J17" s="38">
        <v>23728.616666666665</v>
      </c>
      <c r="K17" s="31">
        <v>23450.05</v>
      </c>
      <c r="L17" s="31">
        <v>23163.05</v>
      </c>
      <c r="M17" s="31">
        <v>4.6929999999999999E-2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1777.5</v>
      </c>
      <c r="D18" s="38">
        <v>1776.6666666666667</v>
      </c>
      <c r="E18" s="38">
        <v>1771.0833333333335</v>
      </c>
      <c r="F18" s="38">
        <v>1764.6666666666667</v>
      </c>
      <c r="G18" s="38">
        <v>1759.0833333333335</v>
      </c>
      <c r="H18" s="38">
        <v>1783.0833333333335</v>
      </c>
      <c r="I18" s="38">
        <v>1788.666666666667</v>
      </c>
      <c r="J18" s="38">
        <v>1795.0833333333335</v>
      </c>
      <c r="K18" s="31">
        <v>1782.25</v>
      </c>
      <c r="L18" s="31">
        <v>1770.25</v>
      </c>
      <c r="M18" s="31">
        <v>1.90205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2376.1</v>
      </c>
      <c r="D19" s="38">
        <v>2367.0333333333333</v>
      </c>
      <c r="E19" s="38">
        <v>2349.0666666666666</v>
      </c>
      <c r="F19" s="38">
        <v>2322.0333333333333</v>
      </c>
      <c r="G19" s="38">
        <v>2304.0666666666666</v>
      </c>
      <c r="H19" s="38">
        <v>2394.0666666666666</v>
      </c>
      <c r="I19" s="38">
        <v>2412.0333333333328</v>
      </c>
      <c r="J19" s="38">
        <v>2439.0666666666666</v>
      </c>
      <c r="K19" s="31">
        <v>2385</v>
      </c>
      <c r="L19" s="31">
        <v>2340</v>
      </c>
      <c r="M19" s="31">
        <v>13.535349999999999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965.2</v>
      </c>
      <c r="D20" s="38">
        <v>959.81666666666661</v>
      </c>
      <c r="E20" s="38">
        <v>951.33333333333326</v>
      </c>
      <c r="F20" s="38">
        <v>937.4666666666667</v>
      </c>
      <c r="G20" s="38">
        <v>928.98333333333335</v>
      </c>
      <c r="H20" s="38">
        <v>973.68333333333317</v>
      </c>
      <c r="I20" s="38">
        <v>982.16666666666652</v>
      </c>
      <c r="J20" s="38">
        <v>996.03333333333308</v>
      </c>
      <c r="K20" s="31">
        <v>968.3</v>
      </c>
      <c r="L20" s="31">
        <v>945.95</v>
      </c>
      <c r="M20" s="31">
        <v>6.1857800000000003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726.1</v>
      </c>
      <c r="D21" s="38">
        <v>722.75</v>
      </c>
      <c r="E21" s="38">
        <v>718.05</v>
      </c>
      <c r="F21" s="38">
        <v>710</v>
      </c>
      <c r="G21" s="38">
        <v>705.3</v>
      </c>
      <c r="H21" s="38">
        <v>730.8</v>
      </c>
      <c r="I21" s="38">
        <v>735.5</v>
      </c>
      <c r="J21" s="38">
        <v>743.55</v>
      </c>
      <c r="K21" s="31">
        <v>727.45</v>
      </c>
      <c r="L21" s="31">
        <v>714.7</v>
      </c>
      <c r="M21" s="31">
        <v>20.431450000000002</v>
      </c>
      <c r="N21" s="1"/>
      <c r="O21" s="1"/>
    </row>
    <row r="22" spans="1:15" ht="12" customHeight="1">
      <c r="A22" s="33">
        <v>12</v>
      </c>
      <c r="B22" s="58" t="s">
        <v>875</v>
      </c>
      <c r="C22" s="31">
        <v>241.9</v>
      </c>
      <c r="D22" s="38">
        <v>240.20000000000002</v>
      </c>
      <c r="E22" s="38">
        <v>237.70000000000005</v>
      </c>
      <c r="F22" s="38">
        <v>233.50000000000003</v>
      </c>
      <c r="G22" s="38">
        <v>231.00000000000006</v>
      </c>
      <c r="H22" s="38">
        <v>244.40000000000003</v>
      </c>
      <c r="I22" s="38">
        <v>246.89999999999998</v>
      </c>
      <c r="J22" s="38">
        <v>251.10000000000002</v>
      </c>
      <c r="K22" s="31">
        <v>242.7</v>
      </c>
      <c r="L22" s="31">
        <v>236</v>
      </c>
      <c r="M22" s="31">
        <v>25.054970000000001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633.9</v>
      </c>
      <c r="D23" s="38">
        <v>632.30000000000007</v>
      </c>
      <c r="E23" s="38">
        <v>626.60000000000014</v>
      </c>
      <c r="F23" s="38">
        <v>619.30000000000007</v>
      </c>
      <c r="G23" s="38">
        <v>613.60000000000014</v>
      </c>
      <c r="H23" s="38">
        <v>639.60000000000014</v>
      </c>
      <c r="I23" s="38">
        <v>645.30000000000018</v>
      </c>
      <c r="J23" s="38">
        <v>652.60000000000014</v>
      </c>
      <c r="K23" s="31">
        <v>638</v>
      </c>
      <c r="L23" s="31">
        <v>625</v>
      </c>
      <c r="M23" s="31">
        <v>6.81426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742.3</v>
      </c>
      <c r="D24" s="38">
        <v>744.44999999999993</v>
      </c>
      <c r="E24" s="38">
        <v>736.24999999999989</v>
      </c>
      <c r="F24" s="38">
        <v>730.19999999999993</v>
      </c>
      <c r="G24" s="38">
        <v>721.99999999999989</v>
      </c>
      <c r="H24" s="38">
        <v>750.49999999999989</v>
      </c>
      <c r="I24" s="38">
        <v>758.69999999999993</v>
      </c>
      <c r="J24" s="38">
        <v>764.74999999999989</v>
      </c>
      <c r="K24" s="31">
        <v>752.65</v>
      </c>
      <c r="L24" s="31">
        <v>738.4</v>
      </c>
      <c r="M24" s="31">
        <v>5.98454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398.7</v>
      </c>
      <c r="D25" s="38">
        <v>400.05</v>
      </c>
      <c r="E25" s="38">
        <v>396.15000000000003</v>
      </c>
      <c r="F25" s="38">
        <v>393.6</v>
      </c>
      <c r="G25" s="38">
        <v>389.70000000000005</v>
      </c>
      <c r="H25" s="38">
        <v>402.6</v>
      </c>
      <c r="I25" s="38">
        <v>406.5</v>
      </c>
      <c r="J25" s="38">
        <v>409.05</v>
      </c>
      <c r="K25" s="31">
        <v>403.95</v>
      </c>
      <c r="L25" s="31">
        <v>397.5</v>
      </c>
      <c r="M25" s="31">
        <v>8.4502699999999997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189.1</v>
      </c>
      <c r="D26" s="38">
        <v>189.36666666666667</v>
      </c>
      <c r="E26" s="38">
        <v>186.83333333333334</v>
      </c>
      <c r="F26" s="38">
        <v>184.56666666666666</v>
      </c>
      <c r="G26" s="38">
        <v>182.03333333333333</v>
      </c>
      <c r="H26" s="38">
        <v>191.63333333333335</v>
      </c>
      <c r="I26" s="38">
        <v>194.16666666666666</v>
      </c>
      <c r="J26" s="38">
        <v>196.43333333333337</v>
      </c>
      <c r="K26" s="31">
        <v>191.9</v>
      </c>
      <c r="L26" s="31">
        <v>187.1</v>
      </c>
      <c r="M26" s="31">
        <v>30.994119999999999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214.9</v>
      </c>
      <c r="D27" s="38">
        <v>215.71666666666667</v>
      </c>
      <c r="E27" s="38">
        <v>213.43333333333334</v>
      </c>
      <c r="F27" s="38">
        <v>211.96666666666667</v>
      </c>
      <c r="G27" s="38">
        <v>209.68333333333334</v>
      </c>
      <c r="H27" s="38">
        <v>217.18333333333334</v>
      </c>
      <c r="I27" s="38">
        <v>219.4666666666667</v>
      </c>
      <c r="J27" s="38">
        <v>220.93333333333334</v>
      </c>
      <c r="K27" s="31">
        <v>218</v>
      </c>
      <c r="L27" s="31">
        <v>214.25</v>
      </c>
      <c r="M27" s="31">
        <v>13.81556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352.25</v>
      </c>
      <c r="D28" s="38">
        <v>350.5333333333333</v>
      </c>
      <c r="E28" s="38">
        <v>347.11666666666662</v>
      </c>
      <c r="F28" s="38">
        <v>341.98333333333329</v>
      </c>
      <c r="G28" s="38">
        <v>338.56666666666661</v>
      </c>
      <c r="H28" s="38">
        <v>355.66666666666663</v>
      </c>
      <c r="I28" s="38">
        <v>359.08333333333337</v>
      </c>
      <c r="J28" s="38">
        <v>364.21666666666664</v>
      </c>
      <c r="K28" s="31">
        <v>353.95</v>
      </c>
      <c r="L28" s="31">
        <v>345.4</v>
      </c>
      <c r="M28" s="31">
        <v>3.61978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1073.45</v>
      </c>
      <c r="D29" s="38">
        <v>1075.05</v>
      </c>
      <c r="E29" s="38">
        <v>1060.0999999999999</v>
      </c>
      <c r="F29" s="38">
        <v>1046.75</v>
      </c>
      <c r="G29" s="38">
        <v>1031.8</v>
      </c>
      <c r="H29" s="38">
        <v>1088.3999999999999</v>
      </c>
      <c r="I29" s="38">
        <v>1103.3500000000001</v>
      </c>
      <c r="J29" s="38">
        <v>1116.6999999999998</v>
      </c>
      <c r="K29" s="31">
        <v>1090</v>
      </c>
      <c r="L29" s="31">
        <v>1061.7</v>
      </c>
      <c r="M29" s="31">
        <v>0.87770000000000004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1086.3</v>
      </c>
      <c r="D30" s="38">
        <v>1083.1500000000001</v>
      </c>
      <c r="E30" s="38">
        <v>1069.3000000000002</v>
      </c>
      <c r="F30" s="38">
        <v>1052.3000000000002</v>
      </c>
      <c r="G30" s="38">
        <v>1038.4500000000003</v>
      </c>
      <c r="H30" s="38">
        <v>1100.1500000000001</v>
      </c>
      <c r="I30" s="38">
        <v>1114</v>
      </c>
      <c r="J30" s="38">
        <v>1131</v>
      </c>
      <c r="K30" s="31">
        <v>1097</v>
      </c>
      <c r="L30" s="31">
        <v>1066.1500000000001</v>
      </c>
      <c r="M30" s="31">
        <v>4.7991999999999999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3363.35</v>
      </c>
      <c r="D31" s="38">
        <v>3365.4500000000003</v>
      </c>
      <c r="E31" s="38">
        <v>3338.9000000000005</v>
      </c>
      <c r="F31" s="38">
        <v>3314.4500000000003</v>
      </c>
      <c r="G31" s="38">
        <v>3287.9000000000005</v>
      </c>
      <c r="H31" s="38">
        <v>3389.9000000000005</v>
      </c>
      <c r="I31" s="38">
        <v>3416.4500000000007</v>
      </c>
      <c r="J31" s="38">
        <v>3440.9000000000005</v>
      </c>
      <c r="K31" s="31">
        <v>3392</v>
      </c>
      <c r="L31" s="31">
        <v>3341</v>
      </c>
      <c r="M31" s="31">
        <v>0.29775000000000001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1444.15</v>
      </c>
      <c r="D32" s="38">
        <v>1436.1333333333332</v>
      </c>
      <c r="E32" s="38">
        <v>1421.8666666666663</v>
      </c>
      <c r="F32" s="38">
        <v>1399.583333333333</v>
      </c>
      <c r="G32" s="38">
        <v>1385.3166666666662</v>
      </c>
      <c r="H32" s="38">
        <v>1458.4166666666665</v>
      </c>
      <c r="I32" s="38">
        <v>1472.6833333333334</v>
      </c>
      <c r="J32" s="38">
        <v>1494.9666666666667</v>
      </c>
      <c r="K32" s="31">
        <v>1450.4</v>
      </c>
      <c r="L32" s="31">
        <v>1413.85</v>
      </c>
      <c r="M32" s="31">
        <v>1.5319400000000001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658.2</v>
      </c>
      <c r="D33" s="38">
        <v>653.56666666666672</v>
      </c>
      <c r="E33" s="38">
        <v>645.88333333333344</v>
      </c>
      <c r="F33" s="38">
        <v>633.56666666666672</v>
      </c>
      <c r="G33" s="38">
        <v>625.88333333333344</v>
      </c>
      <c r="H33" s="38">
        <v>665.88333333333344</v>
      </c>
      <c r="I33" s="38">
        <v>673.56666666666661</v>
      </c>
      <c r="J33" s="38">
        <v>685.88333333333344</v>
      </c>
      <c r="K33" s="31">
        <v>661.25</v>
      </c>
      <c r="L33" s="31">
        <v>641.25</v>
      </c>
      <c r="M33" s="31">
        <v>1.32314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3519.35</v>
      </c>
      <c r="D34" s="38">
        <v>3516.8000000000006</v>
      </c>
      <c r="E34" s="38">
        <v>3502.6000000000013</v>
      </c>
      <c r="F34" s="38">
        <v>3485.8500000000008</v>
      </c>
      <c r="G34" s="38">
        <v>3471.6500000000015</v>
      </c>
      <c r="H34" s="38">
        <v>3533.5500000000011</v>
      </c>
      <c r="I34" s="38">
        <v>3547.7500000000009</v>
      </c>
      <c r="J34" s="38">
        <v>3564.5000000000009</v>
      </c>
      <c r="K34" s="31">
        <v>3531</v>
      </c>
      <c r="L34" s="31">
        <v>3500.05</v>
      </c>
      <c r="M34" s="31">
        <v>0.28120000000000001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2460.85</v>
      </c>
      <c r="D35" s="38">
        <v>2470.4333333333334</v>
      </c>
      <c r="E35" s="38">
        <v>2442.3666666666668</v>
      </c>
      <c r="F35" s="38">
        <v>2423.8833333333332</v>
      </c>
      <c r="G35" s="38">
        <v>2395.8166666666666</v>
      </c>
      <c r="H35" s="38">
        <v>2488.916666666667</v>
      </c>
      <c r="I35" s="38">
        <v>2516.9833333333336</v>
      </c>
      <c r="J35" s="38">
        <v>2535.4666666666672</v>
      </c>
      <c r="K35" s="31">
        <v>2498.5</v>
      </c>
      <c r="L35" s="31">
        <v>2451.9499999999998</v>
      </c>
      <c r="M35" s="31">
        <v>0.29575000000000001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684.65</v>
      </c>
      <c r="D36" s="38">
        <v>685.93333333333339</v>
      </c>
      <c r="E36" s="38">
        <v>680.71666666666681</v>
      </c>
      <c r="F36" s="38">
        <v>676.78333333333342</v>
      </c>
      <c r="G36" s="38">
        <v>671.56666666666683</v>
      </c>
      <c r="H36" s="38">
        <v>689.86666666666679</v>
      </c>
      <c r="I36" s="38">
        <v>695.08333333333348</v>
      </c>
      <c r="J36" s="38">
        <v>699.01666666666677</v>
      </c>
      <c r="K36" s="31">
        <v>691.15</v>
      </c>
      <c r="L36" s="31">
        <v>682</v>
      </c>
      <c r="M36" s="31">
        <v>2.4746999999999999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2217.15</v>
      </c>
      <c r="D37" s="38">
        <v>2210.65</v>
      </c>
      <c r="E37" s="38">
        <v>2198.5500000000002</v>
      </c>
      <c r="F37" s="38">
        <v>2179.9500000000003</v>
      </c>
      <c r="G37" s="38">
        <v>2167.8500000000004</v>
      </c>
      <c r="H37" s="38">
        <v>2229.25</v>
      </c>
      <c r="I37" s="38">
        <v>2241.3499999999995</v>
      </c>
      <c r="J37" s="38">
        <v>2259.9499999999998</v>
      </c>
      <c r="K37" s="31">
        <v>2222.75</v>
      </c>
      <c r="L37" s="31">
        <v>2192.0500000000002</v>
      </c>
      <c r="M37" s="31">
        <v>0.55786000000000002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416.6</v>
      </c>
      <c r="D38" s="38">
        <v>416.61666666666662</v>
      </c>
      <c r="E38" s="38">
        <v>414.03333333333325</v>
      </c>
      <c r="F38" s="38">
        <v>411.46666666666664</v>
      </c>
      <c r="G38" s="38">
        <v>408.88333333333327</v>
      </c>
      <c r="H38" s="38">
        <v>419.18333333333322</v>
      </c>
      <c r="I38" s="38">
        <v>421.76666666666659</v>
      </c>
      <c r="J38" s="38">
        <v>424.3333333333332</v>
      </c>
      <c r="K38" s="31">
        <v>419.2</v>
      </c>
      <c r="L38" s="31">
        <v>414.05</v>
      </c>
      <c r="M38" s="31">
        <v>75.79025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1708.3</v>
      </c>
      <c r="D39" s="38">
        <v>1737.9333333333334</v>
      </c>
      <c r="E39" s="38">
        <v>1671.8666666666668</v>
      </c>
      <c r="F39" s="38">
        <v>1635.4333333333334</v>
      </c>
      <c r="G39" s="38">
        <v>1569.3666666666668</v>
      </c>
      <c r="H39" s="38">
        <v>1774.3666666666668</v>
      </c>
      <c r="I39" s="38">
        <v>1840.4333333333334</v>
      </c>
      <c r="J39" s="38">
        <v>1876.8666666666668</v>
      </c>
      <c r="K39" s="31">
        <v>1804</v>
      </c>
      <c r="L39" s="31">
        <v>1701.5</v>
      </c>
      <c r="M39" s="31">
        <v>16.69971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1018.7</v>
      </c>
      <c r="D40" s="38">
        <v>1026.2</v>
      </c>
      <c r="E40" s="38">
        <v>1007.5</v>
      </c>
      <c r="F40" s="38">
        <v>996.3</v>
      </c>
      <c r="G40" s="38">
        <v>977.59999999999991</v>
      </c>
      <c r="H40" s="38">
        <v>1037.4000000000001</v>
      </c>
      <c r="I40" s="38">
        <v>1056.1000000000004</v>
      </c>
      <c r="J40" s="38">
        <v>1067.3000000000002</v>
      </c>
      <c r="K40" s="31">
        <v>1044.9000000000001</v>
      </c>
      <c r="L40" s="31">
        <v>1015</v>
      </c>
      <c r="M40" s="31">
        <v>0.51066999999999996</v>
      </c>
      <c r="N40" s="1"/>
      <c r="O40" s="1"/>
    </row>
    <row r="41" spans="1:15" ht="12.75" customHeight="1">
      <c r="A41" s="33">
        <v>31</v>
      </c>
      <c r="B41" s="58" t="s">
        <v>877</v>
      </c>
      <c r="C41" s="31">
        <v>3527.2</v>
      </c>
      <c r="D41" s="38">
        <v>3526.4333333333329</v>
      </c>
      <c r="E41" s="38">
        <v>3492.8666666666659</v>
      </c>
      <c r="F41" s="38">
        <v>3458.5333333333328</v>
      </c>
      <c r="G41" s="38">
        <v>3424.9666666666658</v>
      </c>
      <c r="H41" s="38">
        <v>3560.766666666666</v>
      </c>
      <c r="I41" s="38">
        <v>3594.3333333333326</v>
      </c>
      <c r="J41" s="38">
        <v>3628.6666666666661</v>
      </c>
      <c r="K41" s="31">
        <v>3560</v>
      </c>
      <c r="L41" s="31">
        <v>3492.1</v>
      </c>
      <c r="M41" s="31">
        <v>0.79859000000000002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1331.55</v>
      </c>
      <c r="D42" s="38">
        <v>1338.8833333333334</v>
      </c>
      <c r="E42" s="38">
        <v>1317.7666666666669</v>
      </c>
      <c r="F42" s="38">
        <v>1303.9833333333333</v>
      </c>
      <c r="G42" s="38">
        <v>1282.8666666666668</v>
      </c>
      <c r="H42" s="38">
        <v>1352.666666666667</v>
      </c>
      <c r="I42" s="38">
        <v>1373.7833333333333</v>
      </c>
      <c r="J42" s="38">
        <v>1387.5666666666671</v>
      </c>
      <c r="K42" s="31">
        <v>1360</v>
      </c>
      <c r="L42" s="31">
        <v>1325.1</v>
      </c>
      <c r="M42" s="31">
        <v>3.1195400000000002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5171.8</v>
      </c>
      <c r="D43" s="38">
        <v>5155.5</v>
      </c>
      <c r="E43" s="38">
        <v>5112.55</v>
      </c>
      <c r="F43" s="38">
        <v>5053.3</v>
      </c>
      <c r="G43" s="38">
        <v>5010.3500000000004</v>
      </c>
      <c r="H43" s="38">
        <v>5214.75</v>
      </c>
      <c r="I43" s="38">
        <v>5257.7000000000007</v>
      </c>
      <c r="J43" s="38">
        <v>5316.95</v>
      </c>
      <c r="K43" s="31">
        <v>5198.45</v>
      </c>
      <c r="L43" s="31">
        <v>5096.25</v>
      </c>
      <c r="M43" s="31">
        <v>5.0804099999999996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415.8</v>
      </c>
      <c r="D44" s="38">
        <v>417.90000000000003</v>
      </c>
      <c r="E44" s="38">
        <v>411.35000000000008</v>
      </c>
      <c r="F44" s="38">
        <v>406.90000000000003</v>
      </c>
      <c r="G44" s="38">
        <v>400.35000000000008</v>
      </c>
      <c r="H44" s="38">
        <v>422.35000000000008</v>
      </c>
      <c r="I44" s="38">
        <v>428.90000000000003</v>
      </c>
      <c r="J44" s="38">
        <v>433.35000000000008</v>
      </c>
      <c r="K44" s="31">
        <v>424.45</v>
      </c>
      <c r="L44" s="31">
        <v>413.45</v>
      </c>
      <c r="M44" s="31">
        <v>16.390419999999999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285.39999999999998</v>
      </c>
      <c r="D45" s="38">
        <v>279.45</v>
      </c>
      <c r="E45" s="38">
        <v>269.89999999999998</v>
      </c>
      <c r="F45" s="38">
        <v>254.39999999999998</v>
      </c>
      <c r="G45" s="38">
        <v>244.84999999999997</v>
      </c>
      <c r="H45" s="38">
        <v>294.95</v>
      </c>
      <c r="I45" s="38">
        <v>304.50000000000006</v>
      </c>
      <c r="J45" s="38">
        <v>320</v>
      </c>
      <c r="K45" s="31">
        <v>289</v>
      </c>
      <c r="L45" s="31">
        <v>263.95</v>
      </c>
      <c r="M45" s="31">
        <v>40.07235</v>
      </c>
      <c r="N45" s="1"/>
      <c r="O45" s="1"/>
    </row>
    <row r="46" spans="1:15" ht="12.75" customHeight="1">
      <c r="A46" s="33">
        <v>36</v>
      </c>
      <c r="B46" s="58" t="s">
        <v>876</v>
      </c>
      <c r="C46" s="31">
        <v>529.95000000000005</v>
      </c>
      <c r="D46" s="38">
        <v>531.2166666666667</v>
      </c>
      <c r="E46" s="38">
        <v>525.43333333333339</v>
      </c>
      <c r="F46" s="38">
        <v>520.91666666666674</v>
      </c>
      <c r="G46" s="38">
        <v>515.13333333333344</v>
      </c>
      <c r="H46" s="38">
        <v>535.73333333333335</v>
      </c>
      <c r="I46" s="38">
        <v>541.51666666666665</v>
      </c>
      <c r="J46" s="38">
        <v>546.0333333333333</v>
      </c>
      <c r="K46" s="31">
        <v>537</v>
      </c>
      <c r="L46" s="31">
        <v>526.70000000000005</v>
      </c>
      <c r="M46" s="31">
        <v>1.6875800000000001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540.29999999999995</v>
      </c>
      <c r="D47" s="38">
        <v>534.63333333333333</v>
      </c>
      <c r="E47" s="38">
        <v>526.51666666666665</v>
      </c>
      <c r="F47" s="38">
        <v>512.73333333333335</v>
      </c>
      <c r="G47" s="38">
        <v>504.61666666666667</v>
      </c>
      <c r="H47" s="38">
        <v>548.41666666666663</v>
      </c>
      <c r="I47" s="38">
        <v>556.53333333333319</v>
      </c>
      <c r="J47" s="38">
        <v>570.31666666666661</v>
      </c>
      <c r="K47" s="31">
        <v>542.75</v>
      </c>
      <c r="L47" s="31">
        <v>520.85</v>
      </c>
      <c r="M47" s="31">
        <v>2.3250299999999999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171.75</v>
      </c>
      <c r="D48" s="38">
        <v>170.68333333333331</v>
      </c>
      <c r="E48" s="38">
        <v>169.36666666666662</v>
      </c>
      <c r="F48" s="38">
        <v>166.98333333333332</v>
      </c>
      <c r="G48" s="38">
        <v>165.66666666666663</v>
      </c>
      <c r="H48" s="38">
        <v>173.06666666666661</v>
      </c>
      <c r="I48" s="38">
        <v>174.38333333333327</v>
      </c>
      <c r="J48" s="38">
        <v>176.76666666666659</v>
      </c>
      <c r="K48" s="31">
        <v>172</v>
      </c>
      <c r="L48" s="31">
        <v>168.3</v>
      </c>
      <c r="M48" s="31">
        <v>93.243300000000005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3429.75</v>
      </c>
      <c r="D49" s="38">
        <v>3418.5833333333335</v>
      </c>
      <c r="E49" s="38">
        <v>3398.166666666667</v>
      </c>
      <c r="F49" s="38">
        <v>3366.5833333333335</v>
      </c>
      <c r="G49" s="38">
        <v>3346.166666666667</v>
      </c>
      <c r="H49" s="38">
        <v>3450.166666666667</v>
      </c>
      <c r="I49" s="38">
        <v>3470.5833333333339</v>
      </c>
      <c r="J49" s="38">
        <v>3502.166666666667</v>
      </c>
      <c r="K49" s="31">
        <v>3439</v>
      </c>
      <c r="L49" s="31">
        <v>3387</v>
      </c>
      <c r="M49" s="31">
        <v>8.3284300000000009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316.45</v>
      </c>
      <c r="D50" s="38">
        <v>311.5</v>
      </c>
      <c r="E50" s="38">
        <v>306</v>
      </c>
      <c r="F50" s="38">
        <v>295.55</v>
      </c>
      <c r="G50" s="38">
        <v>290.05</v>
      </c>
      <c r="H50" s="38">
        <v>321.95</v>
      </c>
      <c r="I50" s="38">
        <v>327.45</v>
      </c>
      <c r="J50" s="38">
        <v>337.9</v>
      </c>
      <c r="K50" s="31">
        <v>317</v>
      </c>
      <c r="L50" s="31">
        <v>301.05</v>
      </c>
      <c r="M50" s="31">
        <v>6.2508100000000004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1849.85</v>
      </c>
      <c r="D51" s="38">
        <v>1849.5999999999997</v>
      </c>
      <c r="E51" s="38">
        <v>1838.3499999999995</v>
      </c>
      <c r="F51" s="38">
        <v>1826.8499999999997</v>
      </c>
      <c r="G51" s="38">
        <v>1815.5999999999995</v>
      </c>
      <c r="H51" s="38">
        <v>1861.0999999999995</v>
      </c>
      <c r="I51" s="38">
        <v>1872.35</v>
      </c>
      <c r="J51" s="38">
        <v>1883.8499999999995</v>
      </c>
      <c r="K51" s="31">
        <v>1860.85</v>
      </c>
      <c r="L51" s="31">
        <v>1838.1</v>
      </c>
      <c r="M51" s="31">
        <v>2.8818999999999999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6561.7</v>
      </c>
      <c r="D52" s="38">
        <v>6562.5333333333328</v>
      </c>
      <c r="E52" s="38">
        <v>6516.0666666666657</v>
      </c>
      <c r="F52" s="38">
        <v>6470.4333333333325</v>
      </c>
      <c r="G52" s="38">
        <v>6423.9666666666653</v>
      </c>
      <c r="H52" s="38">
        <v>6608.1666666666661</v>
      </c>
      <c r="I52" s="38">
        <v>6654.6333333333332</v>
      </c>
      <c r="J52" s="38">
        <v>6700.2666666666664</v>
      </c>
      <c r="K52" s="31">
        <v>6609</v>
      </c>
      <c r="L52" s="31">
        <v>6516.9</v>
      </c>
      <c r="M52" s="31">
        <v>0.20967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781.25</v>
      </c>
      <c r="D53" s="38">
        <v>774.31666666666661</v>
      </c>
      <c r="E53" s="38">
        <v>766.13333333333321</v>
      </c>
      <c r="F53" s="38">
        <v>751.01666666666665</v>
      </c>
      <c r="G53" s="38">
        <v>742.83333333333326</v>
      </c>
      <c r="H53" s="38">
        <v>789.43333333333317</v>
      </c>
      <c r="I53" s="38">
        <v>797.61666666666656</v>
      </c>
      <c r="J53" s="38">
        <v>812.73333333333312</v>
      </c>
      <c r="K53" s="31">
        <v>782.5</v>
      </c>
      <c r="L53" s="31">
        <v>759.2</v>
      </c>
      <c r="M53" s="31">
        <v>13.1988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738.95</v>
      </c>
      <c r="D54" s="38">
        <v>735.1</v>
      </c>
      <c r="E54" s="38">
        <v>727.25</v>
      </c>
      <c r="F54" s="38">
        <v>715.55</v>
      </c>
      <c r="G54" s="38">
        <v>707.69999999999993</v>
      </c>
      <c r="H54" s="38">
        <v>746.80000000000007</v>
      </c>
      <c r="I54" s="38">
        <v>754.6500000000002</v>
      </c>
      <c r="J54" s="38">
        <v>766.35000000000014</v>
      </c>
      <c r="K54" s="31">
        <v>742.95</v>
      </c>
      <c r="L54" s="31">
        <v>723.4</v>
      </c>
      <c r="M54" s="31">
        <v>12.881180000000001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413.4</v>
      </c>
      <c r="D55" s="38">
        <v>413.33333333333331</v>
      </c>
      <c r="E55" s="38">
        <v>410.06666666666661</v>
      </c>
      <c r="F55" s="38">
        <v>406.73333333333329</v>
      </c>
      <c r="G55" s="38">
        <v>403.46666666666658</v>
      </c>
      <c r="H55" s="38">
        <v>416.66666666666663</v>
      </c>
      <c r="I55" s="38">
        <v>419.93333333333339</v>
      </c>
      <c r="J55" s="38">
        <v>423.26666666666665</v>
      </c>
      <c r="K55" s="31">
        <v>416.6</v>
      </c>
      <c r="L55" s="31">
        <v>410</v>
      </c>
      <c r="M55" s="31">
        <v>2.0160200000000001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3838.75</v>
      </c>
      <c r="D56" s="38">
        <v>3834.2000000000003</v>
      </c>
      <c r="E56" s="38">
        <v>3786.5500000000006</v>
      </c>
      <c r="F56" s="38">
        <v>3734.3500000000004</v>
      </c>
      <c r="G56" s="38">
        <v>3686.7000000000007</v>
      </c>
      <c r="H56" s="38">
        <v>3886.4000000000005</v>
      </c>
      <c r="I56" s="38">
        <v>3934.05</v>
      </c>
      <c r="J56" s="38">
        <v>3986.2500000000005</v>
      </c>
      <c r="K56" s="31">
        <v>3881.85</v>
      </c>
      <c r="L56" s="31">
        <v>3782</v>
      </c>
      <c r="M56" s="31">
        <v>3.6970299999999998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957.05</v>
      </c>
      <c r="D57" s="38">
        <v>957.26666666666677</v>
      </c>
      <c r="E57" s="38">
        <v>947.53333333333353</v>
      </c>
      <c r="F57" s="38">
        <v>938.01666666666677</v>
      </c>
      <c r="G57" s="38">
        <v>928.28333333333353</v>
      </c>
      <c r="H57" s="38">
        <v>966.78333333333353</v>
      </c>
      <c r="I57" s="38">
        <v>976.51666666666688</v>
      </c>
      <c r="J57" s="38">
        <v>986.03333333333353</v>
      </c>
      <c r="K57" s="31">
        <v>967</v>
      </c>
      <c r="L57" s="31">
        <v>947.75</v>
      </c>
      <c r="M57" s="31">
        <v>53.835140000000003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4859.6000000000004</v>
      </c>
      <c r="D58" s="38">
        <v>4871.9666666666672</v>
      </c>
      <c r="E58" s="38">
        <v>4837.6333333333341</v>
      </c>
      <c r="F58" s="38">
        <v>4815.666666666667</v>
      </c>
      <c r="G58" s="38">
        <v>4781.3333333333339</v>
      </c>
      <c r="H58" s="38">
        <v>4893.9333333333343</v>
      </c>
      <c r="I58" s="38">
        <v>4928.2666666666664</v>
      </c>
      <c r="J58" s="38">
        <v>4950.2333333333345</v>
      </c>
      <c r="K58" s="31">
        <v>4906.3</v>
      </c>
      <c r="L58" s="31">
        <v>4850</v>
      </c>
      <c r="M58" s="31">
        <v>4.1987300000000003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7482.35</v>
      </c>
      <c r="D59" s="38">
        <v>7467.05</v>
      </c>
      <c r="E59" s="38">
        <v>7415.2000000000007</v>
      </c>
      <c r="F59" s="38">
        <v>7348.05</v>
      </c>
      <c r="G59" s="38">
        <v>7296.2000000000007</v>
      </c>
      <c r="H59" s="38">
        <v>7534.2000000000007</v>
      </c>
      <c r="I59" s="38">
        <v>7586.0500000000011</v>
      </c>
      <c r="J59" s="38">
        <v>7653.2000000000007</v>
      </c>
      <c r="K59" s="31">
        <v>7518.9</v>
      </c>
      <c r="L59" s="31">
        <v>7399.9</v>
      </c>
      <c r="M59" s="31">
        <v>7.266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1614.2</v>
      </c>
      <c r="D60" s="38">
        <v>1617.8166666666666</v>
      </c>
      <c r="E60" s="38">
        <v>1600.6333333333332</v>
      </c>
      <c r="F60" s="38">
        <v>1587.0666666666666</v>
      </c>
      <c r="G60" s="38">
        <v>1569.8833333333332</v>
      </c>
      <c r="H60" s="38">
        <v>1631.3833333333332</v>
      </c>
      <c r="I60" s="38">
        <v>1648.5666666666666</v>
      </c>
      <c r="J60" s="38">
        <v>1662.1333333333332</v>
      </c>
      <c r="K60" s="31">
        <v>1635</v>
      </c>
      <c r="L60" s="31">
        <v>1604.25</v>
      </c>
      <c r="M60" s="31">
        <v>10.880100000000001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7534.75</v>
      </c>
      <c r="D61" s="38">
        <v>7481.583333333333</v>
      </c>
      <c r="E61" s="38">
        <v>7373.1666666666661</v>
      </c>
      <c r="F61" s="38">
        <v>7211.583333333333</v>
      </c>
      <c r="G61" s="38">
        <v>7103.1666666666661</v>
      </c>
      <c r="H61" s="38">
        <v>7643.1666666666661</v>
      </c>
      <c r="I61" s="38">
        <v>7751.5833333333321</v>
      </c>
      <c r="J61" s="38">
        <v>7913.1666666666661</v>
      </c>
      <c r="K61" s="31">
        <v>7590</v>
      </c>
      <c r="L61" s="31">
        <v>7320</v>
      </c>
      <c r="M61" s="31">
        <v>0.56494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2215.3000000000002</v>
      </c>
      <c r="D62" s="38">
        <v>2201.7666666666669</v>
      </c>
      <c r="E62" s="38">
        <v>2163.5333333333338</v>
      </c>
      <c r="F62" s="38">
        <v>2111.7666666666669</v>
      </c>
      <c r="G62" s="38">
        <v>2073.5333333333338</v>
      </c>
      <c r="H62" s="38">
        <v>2253.5333333333338</v>
      </c>
      <c r="I62" s="38">
        <v>2291.7666666666664</v>
      </c>
      <c r="J62" s="38">
        <v>2343.5333333333338</v>
      </c>
      <c r="K62" s="31">
        <v>2240</v>
      </c>
      <c r="L62" s="31">
        <v>2150</v>
      </c>
      <c r="M62" s="31">
        <v>0.58869000000000005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2434.35</v>
      </c>
      <c r="D63" s="38">
        <v>2420.6333333333332</v>
      </c>
      <c r="E63" s="38">
        <v>2401.3166666666666</v>
      </c>
      <c r="F63" s="38">
        <v>2368.2833333333333</v>
      </c>
      <c r="G63" s="38">
        <v>2348.9666666666667</v>
      </c>
      <c r="H63" s="38">
        <v>2453.6666666666665</v>
      </c>
      <c r="I63" s="38">
        <v>2472.9833333333331</v>
      </c>
      <c r="J63" s="38">
        <v>2506.0166666666664</v>
      </c>
      <c r="K63" s="31">
        <v>2439.9499999999998</v>
      </c>
      <c r="L63" s="31">
        <v>2387.6</v>
      </c>
      <c r="M63" s="31">
        <v>1.5673600000000001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380.5</v>
      </c>
      <c r="D64" s="38">
        <v>378.73333333333335</v>
      </c>
      <c r="E64" s="38">
        <v>376.01666666666671</v>
      </c>
      <c r="F64" s="38">
        <v>371.53333333333336</v>
      </c>
      <c r="G64" s="38">
        <v>368.81666666666672</v>
      </c>
      <c r="H64" s="38">
        <v>383.2166666666667</v>
      </c>
      <c r="I64" s="38">
        <v>385.93333333333339</v>
      </c>
      <c r="J64" s="38">
        <v>390.41666666666669</v>
      </c>
      <c r="K64" s="31">
        <v>381.45</v>
      </c>
      <c r="L64" s="31">
        <v>374.25</v>
      </c>
      <c r="M64" s="31">
        <v>12.47391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221.6</v>
      </c>
      <c r="D65" s="38">
        <v>219.6</v>
      </c>
      <c r="E65" s="38">
        <v>216.2</v>
      </c>
      <c r="F65" s="38">
        <v>210.79999999999998</v>
      </c>
      <c r="G65" s="38">
        <v>207.39999999999998</v>
      </c>
      <c r="H65" s="38">
        <v>225</v>
      </c>
      <c r="I65" s="38">
        <v>228.40000000000003</v>
      </c>
      <c r="J65" s="38">
        <v>233.8</v>
      </c>
      <c r="K65" s="31">
        <v>223</v>
      </c>
      <c r="L65" s="31">
        <v>214.2</v>
      </c>
      <c r="M65" s="31">
        <v>199.72762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198.4</v>
      </c>
      <c r="D66" s="38">
        <v>197.83333333333334</v>
      </c>
      <c r="E66" s="38">
        <v>195.61666666666667</v>
      </c>
      <c r="F66" s="38">
        <v>192.83333333333334</v>
      </c>
      <c r="G66" s="38">
        <v>190.61666666666667</v>
      </c>
      <c r="H66" s="38">
        <v>200.61666666666667</v>
      </c>
      <c r="I66" s="38">
        <v>202.83333333333331</v>
      </c>
      <c r="J66" s="38">
        <v>205.61666666666667</v>
      </c>
      <c r="K66" s="31">
        <v>200.05</v>
      </c>
      <c r="L66" s="31">
        <v>195.05</v>
      </c>
      <c r="M66" s="31">
        <v>167.40705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77.849999999999994</v>
      </c>
      <c r="D67" s="38">
        <v>77.633333333333326</v>
      </c>
      <c r="E67" s="38">
        <v>76.966666666666654</v>
      </c>
      <c r="F67" s="38">
        <v>76.083333333333329</v>
      </c>
      <c r="G67" s="38">
        <v>75.416666666666657</v>
      </c>
      <c r="H67" s="38">
        <v>78.516666666666652</v>
      </c>
      <c r="I67" s="38">
        <v>79.183333333333337</v>
      </c>
      <c r="J67" s="38">
        <v>80.066666666666649</v>
      </c>
      <c r="K67" s="31">
        <v>78.3</v>
      </c>
      <c r="L67" s="31">
        <v>76.75</v>
      </c>
      <c r="M67" s="31">
        <v>88.284980000000004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31.15</v>
      </c>
      <c r="D68" s="38">
        <v>30.766666666666669</v>
      </c>
      <c r="E68" s="38">
        <v>30.233333333333338</v>
      </c>
      <c r="F68" s="38">
        <v>29.31666666666667</v>
      </c>
      <c r="G68" s="38">
        <v>28.783333333333339</v>
      </c>
      <c r="H68" s="38">
        <v>31.683333333333337</v>
      </c>
      <c r="I68" s="38">
        <v>32.216666666666669</v>
      </c>
      <c r="J68" s="38">
        <v>33.13333333333334</v>
      </c>
      <c r="K68" s="31">
        <v>31.3</v>
      </c>
      <c r="L68" s="31">
        <v>29.85</v>
      </c>
      <c r="M68" s="31">
        <v>362.30518000000001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2565.0500000000002</v>
      </c>
      <c r="D69" s="38">
        <v>2567.6833333333334</v>
      </c>
      <c r="E69" s="38">
        <v>2548.3666666666668</v>
      </c>
      <c r="F69" s="38">
        <v>2531.6833333333334</v>
      </c>
      <c r="G69" s="38">
        <v>2512.3666666666668</v>
      </c>
      <c r="H69" s="38">
        <v>2584.3666666666668</v>
      </c>
      <c r="I69" s="38">
        <v>2603.6833333333334</v>
      </c>
      <c r="J69" s="38">
        <v>2620.3666666666668</v>
      </c>
      <c r="K69" s="31">
        <v>2587</v>
      </c>
      <c r="L69" s="31">
        <v>2551</v>
      </c>
      <c r="M69" s="31">
        <v>0.13686000000000001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1681.1</v>
      </c>
      <c r="D70" s="38">
        <v>1671.1000000000001</v>
      </c>
      <c r="E70" s="38">
        <v>1658.3000000000002</v>
      </c>
      <c r="F70" s="38">
        <v>1635.5</v>
      </c>
      <c r="G70" s="38">
        <v>1622.7</v>
      </c>
      <c r="H70" s="38">
        <v>1693.9000000000003</v>
      </c>
      <c r="I70" s="38">
        <v>1706.7</v>
      </c>
      <c r="J70" s="38">
        <v>1729.5000000000005</v>
      </c>
      <c r="K70" s="31">
        <v>1683.9</v>
      </c>
      <c r="L70" s="31">
        <v>1648.3</v>
      </c>
      <c r="M70" s="31">
        <v>2.9730799999999999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4593.55</v>
      </c>
      <c r="D71" s="38">
        <v>4616.8499999999995</v>
      </c>
      <c r="E71" s="38">
        <v>4558.6999999999989</v>
      </c>
      <c r="F71" s="38">
        <v>4523.8499999999995</v>
      </c>
      <c r="G71" s="38">
        <v>4465.6999999999989</v>
      </c>
      <c r="H71" s="38">
        <v>4651.6999999999989</v>
      </c>
      <c r="I71" s="38">
        <v>4709.8499999999985</v>
      </c>
      <c r="J71" s="38">
        <v>4744.6999999999989</v>
      </c>
      <c r="K71" s="31">
        <v>4675</v>
      </c>
      <c r="L71" s="31">
        <v>4582</v>
      </c>
      <c r="M71" s="31">
        <v>4.6519999999999999E-2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1591.15</v>
      </c>
      <c r="D72" s="38">
        <v>1584.6833333333334</v>
      </c>
      <c r="E72" s="38">
        <v>1566.4666666666667</v>
      </c>
      <c r="F72" s="38">
        <v>1541.7833333333333</v>
      </c>
      <c r="G72" s="38">
        <v>1523.5666666666666</v>
      </c>
      <c r="H72" s="38">
        <v>1609.3666666666668</v>
      </c>
      <c r="I72" s="38">
        <v>1627.5833333333335</v>
      </c>
      <c r="J72" s="38">
        <v>1652.2666666666669</v>
      </c>
      <c r="K72" s="31">
        <v>1602.9</v>
      </c>
      <c r="L72" s="31">
        <v>1560</v>
      </c>
      <c r="M72" s="31">
        <v>1.4828399999999999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668.1</v>
      </c>
      <c r="D73" s="38">
        <v>664.93333333333339</v>
      </c>
      <c r="E73" s="38">
        <v>657.91666666666674</v>
      </c>
      <c r="F73" s="38">
        <v>647.73333333333335</v>
      </c>
      <c r="G73" s="38">
        <v>640.7166666666667</v>
      </c>
      <c r="H73" s="38">
        <v>675.11666666666679</v>
      </c>
      <c r="I73" s="38">
        <v>682.13333333333344</v>
      </c>
      <c r="J73" s="38">
        <v>692.31666666666683</v>
      </c>
      <c r="K73" s="31">
        <v>671.95</v>
      </c>
      <c r="L73" s="31">
        <v>654.75</v>
      </c>
      <c r="M73" s="31">
        <v>5.5925500000000001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1181.2</v>
      </c>
      <c r="D74" s="38">
        <v>1193.7166666666667</v>
      </c>
      <c r="E74" s="38">
        <v>1162.5833333333335</v>
      </c>
      <c r="F74" s="38">
        <v>1143.9666666666667</v>
      </c>
      <c r="G74" s="38">
        <v>1112.8333333333335</v>
      </c>
      <c r="H74" s="38">
        <v>1212.3333333333335</v>
      </c>
      <c r="I74" s="38">
        <v>1243.4666666666667</v>
      </c>
      <c r="J74" s="38">
        <v>1262.0833333333335</v>
      </c>
      <c r="K74" s="31">
        <v>1224.8499999999999</v>
      </c>
      <c r="L74" s="31">
        <v>1175.0999999999999</v>
      </c>
      <c r="M74" s="31">
        <v>6.3173199999999996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127.15</v>
      </c>
      <c r="D75" s="38">
        <v>126.25</v>
      </c>
      <c r="E75" s="38">
        <v>125</v>
      </c>
      <c r="F75" s="38">
        <v>122.85</v>
      </c>
      <c r="G75" s="38">
        <v>121.6</v>
      </c>
      <c r="H75" s="38">
        <v>128.4</v>
      </c>
      <c r="I75" s="38">
        <v>129.65</v>
      </c>
      <c r="J75" s="38">
        <v>131.80000000000001</v>
      </c>
      <c r="K75" s="31">
        <v>127.5</v>
      </c>
      <c r="L75" s="31">
        <v>124.1</v>
      </c>
      <c r="M75" s="31">
        <v>95.777190000000004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867.2</v>
      </c>
      <c r="D76" s="38">
        <v>863.85</v>
      </c>
      <c r="E76" s="38">
        <v>858.7</v>
      </c>
      <c r="F76" s="38">
        <v>850.2</v>
      </c>
      <c r="G76" s="38">
        <v>845.05000000000007</v>
      </c>
      <c r="H76" s="38">
        <v>872.35</v>
      </c>
      <c r="I76" s="38">
        <v>877.49999999999989</v>
      </c>
      <c r="J76" s="38">
        <v>886</v>
      </c>
      <c r="K76" s="31">
        <v>869</v>
      </c>
      <c r="L76" s="31">
        <v>855.35</v>
      </c>
      <c r="M76" s="31">
        <v>7.2200199999999999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92.1</v>
      </c>
      <c r="D77" s="38">
        <v>92.016666666666666</v>
      </c>
      <c r="E77" s="38">
        <v>91.133333333333326</v>
      </c>
      <c r="F77" s="38">
        <v>90.166666666666657</v>
      </c>
      <c r="G77" s="38">
        <v>89.283333333333317</v>
      </c>
      <c r="H77" s="38">
        <v>92.983333333333334</v>
      </c>
      <c r="I77" s="38">
        <v>93.866666666666688</v>
      </c>
      <c r="J77" s="38">
        <v>94.833333333333343</v>
      </c>
      <c r="K77" s="31">
        <v>92.9</v>
      </c>
      <c r="L77" s="31">
        <v>91.05</v>
      </c>
      <c r="M77" s="31">
        <v>129.1808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379.55</v>
      </c>
      <c r="D78" s="38">
        <v>378.9666666666667</v>
      </c>
      <c r="E78" s="38">
        <v>376.18333333333339</v>
      </c>
      <c r="F78" s="38">
        <v>372.81666666666672</v>
      </c>
      <c r="G78" s="38">
        <v>370.03333333333342</v>
      </c>
      <c r="H78" s="38">
        <v>382.33333333333337</v>
      </c>
      <c r="I78" s="38">
        <v>385.11666666666667</v>
      </c>
      <c r="J78" s="38">
        <v>388.48333333333335</v>
      </c>
      <c r="K78" s="31">
        <v>381.75</v>
      </c>
      <c r="L78" s="31">
        <v>375.6</v>
      </c>
      <c r="M78" s="31">
        <v>31.79458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886.5</v>
      </c>
      <c r="D79" s="38">
        <v>885.4666666666667</v>
      </c>
      <c r="E79" s="38">
        <v>880.68333333333339</v>
      </c>
      <c r="F79" s="38">
        <v>874.86666666666667</v>
      </c>
      <c r="G79" s="38">
        <v>870.08333333333337</v>
      </c>
      <c r="H79" s="38">
        <v>891.28333333333342</v>
      </c>
      <c r="I79" s="38">
        <v>896.06666666666672</v>
      </c>
      <c r="J79" s="38">
        <v>901.88333333333344</v>
      </c>
      <c r="K79" s="31">
        <v>890.25</v>
      </c>
      <c r="L79" s="31">
        <v>879.65</v>
      </c>
      <c r="M79" s="31">
        <v>38.6008</v>
      </c>
      <c r="N79" s="1"/>
      <c r="O79" s="1"/>
    </row>
    <row r="80" spans="1:15" ht="12.75" customHeight="1">
      <c r="A80" s="33">
        <v>70</v>
      </c>
      <c r="B80" s="58" t="s">
        <v>878</v>
      </c>
      <c r="C80" s="31">
        <v>429.2</v>
      </c>
      <c r="D80" s="38">
        <v>424</v>
      </c>
      <c r="E80" s="38">
        <v>415.3</v>
      </c>
      <c r="F80" s="38">
        <v>401.40000000000003</v>
      </c>
      <c r="G80" s="38">
        <v>392.70000000000005</v>
      </c>
      <c r="H80" s="38">
        <v>437.9</v>
      </c>
      <c r="I80" s="38">
        <v>446.6</v>
      </c>
      <c r="J80" s="38">
        <v>460.49999999999994</v>
      </c>
      <c r="K80" s="31">
        <v>432.7</v>
      </c>
      <c r="L80" s="31">
        <v>410.1</v>
      </c>
      <c r="M80" s="31">
        <v>7.4146799999999997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262.2</v>
      </c>
      <c r="D81" s="38">
        <v>260.58333333333331</v>
      </c>
      <c r="E81" s="38">
        <v>257.76666666666665</v>
      </c>
      <c r="F81" s="38">
        <v>253.33333333333331</v>
      </c>
      <c r="G81" s="38">
        <v>250.51666666666665</v>
      </c>
      <c r="H81" s="38">
        <v>265.01666666666665</v>
      </c>
      <c r="I81" s="38">
        <v>267.83333333333337</v>
      </c>
      <c r="J81" s="38">
        <v>272.26666666666665</v>
      </c>
      <c r="K81" s="31">
        <v>263.39999999999998</v>
      </c>
      <c r="L81" s="31">
        <v>256.14999999999998</v>
      </c>
      <c r="M81" s="31">
        <v>26.249099999999999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1214.5999999999999</v>
      </c>
      <c r="D82" s="38">
        <v>1217.7833333333333</v>
      </c>
      <c r="E82" s="38">
        <v>1203.5666666666666</v>
      </c>
      <c r="F82" s="38">
        <v>1192.5333333333333</v>
      </c>
      <c r="G82" s="38">
        <v>1178.3166666666666</v>
      </c>
      <c r="H82" s="38">
        <v>1228.8166666666666</v>
      </c>
      <c r="I82" s="38">
        <v>1243.0333333333333</v>
      </c>
      <c r="J82" s="38">
        <v>1254.0666666666666</v>
      </c>
      <c r="K82" s="31">
        <v>1232</v>
      </c>
      <c r="L82" s="31">
        <v>1206.75</v>
      </c>
      <c r="M82" s="31">
        <v>0.28271000000000002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379.7</v>
      </c>
      <c r="D83" s="38">
        <v>374.43333333333339</v>
      </c>
      <c r="E83" s="38">
        <v>367.86666666666679</v>
      </c>
      <c r="F83" s="38">
        <v>356.03333333333342</v>
      </c>
      <c r="G83" s="38">
        <v>349.46666666666681</v>
      </c>
      <c r="H83" s="38">
        <v>386.26666666666677</v>
      </c>
      <c r="I83" s="38">
        <v>392.83333333333337</v>
      </c>
      <c r="J83" s="38">
        <v>404.66666666666674</v>
      </c>
      <c r="K83" s="31">
        <v>381</v>
      </c>
      <c r="L83" s="31">
        <v>362.6</v>
      </c>
      <c r="M83" s="31">
        <v>72.641279999999995</v>
      </c>
      <c r="N83" s="1"/>
      <c r="O83" s="1"/>
    </row>
    <row r="84" spans="1:15" ht="12.75" customHeight="1">
      <c r="A84" s="33">
        <v>74</v>
      </c>
      <c r="B84" s="58" t="s">
        <v>879</v>
      </c>
      <c r="C84" s="31">
        <v>219.55</v>
      </c>
      <c r="D84" s="38">
        <v>219</v>
      </c>
      <c r="E84" s="38">
        <v>217.05</v>
      </c>
      <c r="F84" s="38">
        <v>214.55</v>
      </c>
      <c r="G84" s="38">
        <v>212.60000000000002</v>
      </c>
      <c r="H84" s="38">
        <v>221.5</v>
      </c>
      <c r="I84" s="38">
        <v>223.45</v>
      </c>
      <c r="J84" s="38">
        <v>225.95</v>
      </c>
      <c r="K84" s="31">
        <v>220.95</v>
      </c>
      <c r="L84" s="31">
        <v>216.5</v>
      </c>
      <c r="M84" s="31">
        <v>16.141369999999998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7409.4</v>
      </c>
      <c r="D85" s="38">
        <v>7394.1333333333341</v>
      </c>
      <c r="E85" s="38">
        <v>7308.2666666666682</v>
      </c>
      <c r="F85" s="38">
        <v>7207.1333333333341</v>
      </c>
      <c r="G85" s="38">
        <v>7121.2666666666682</v>
      </c>
      <c r="H85" s="38">
        <v>7495.2666666666682</v>
      </c>
      <c r="I85" s="38">
        <v>7581.133333333335</v>
      </c>
      <c r="J85" s="38">
        <v>7682.2666666666682</v>
      </c>
      <c r="K85" s="31">
        <v>7480</v>
      </c>
      <c r="L85" s="31">
        <v>7293</v>
      </c>
      <c r="M85" s="31">
        <v>0.16247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793.75</v>
      </c>
      <c r="D86" s="38">
        <v>796.9</v>
      </c>
      <c r="E86" s="38">
        <v>784.4</v>
      </c>
      <c r="F86" s="38">
        <v>775.05</v>
      </c>
      <c r="G86" s="38">
        <v>762.55</v>
      </c>
      <c r="H86" s="38">
        <v>806.25</v>
      </c>
      <c r="I86" s="38">
        <v>818.75</v>
      </c>
      <c r="J86" s="38">
        <v>828.1</v>
      </c>
      <c r="K86" s="31">
        <v>809.4</v>
      </c>
      <c r="L86" s="31">
        <v>787.55</v>
      </c>
      <c r="M86" s="31">
        <v>1.1230500000000001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1109.9000000000001</v>
      </c>
      <c r="D87" s="38">
        <v>1113.6333333333334</v>
      </c>
      <c r="E87" s="38">
        <v>1099.2666666666669</v>
      </c>
      <c r="F87" s="38">
        <v>1088.6333333333334</v>
      </c>
      <c r="G87" s="38">
        <v>1074.2666666666669</v>
      </c>
      <c r="H87" s="38">
        <v>1124.2666666666669</v>
      </c>
      <c r="I87" s="38">
        <v>1138.6333333333332</v>
      </c>
      <c r="J87" s="38">
        <v>1149.2666666666669</v>
      </c>
      <c r="K87" s="31">
        <v>1128</v>
      </c>
      <c r="L87" s="31">
        <v>1103</v>
      </c>
      <c r="M87" s="31">
        <v>0.43924999999999997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480.7</v>
      </c>
      <c r="D88" s="38">
        <v>480.59999999999997</v>
      </c>
      <c r="E88" s="38">
        <v>476.34999999999991</v>
      </c>
      <c r="F88" s="38">
        <v>471.99999999999994</v>
      </c>
      <c r="G88" s="38">
        <v>467.74999999999989</v>
      </c>
      <c r="H88" s="38">
        <v>484.94999999999993</v>
      </c>
      <c r="I88" s="38">
        <v>489.20000000000005</v>
      </c>
      <c r="J88" s="38">
        <v>493.54999999999995</v>
      </c>
      <c r="K88" s="31">
        <v>484.85</v>
      </c>
      <c r="L88" s="31">
        <v>476.25</v>
      </c>
      <c r="M88" s="31">
        <v>1.54129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18901.55</v>
      </c>
      <c r="D89" s="38">
        <v>18909.25</v>
      </c>
      <c r="E89" s="38">
        <v>18732.3</v>
      </c>
      <c r="F89" s="38">
        <v>18563.05</v>
      </c>
      <c r="G89" s="38">
        <v>18386.099999999999</v>
      </c>
      <c r="H89" s="38">
        <v>19078.5</v>
      </c>
      <c r="I89" s="38">
        <v>19255.449999999997</v>
      </c>
      <c r="J89" s="38">
        <v>19424.7</v>
      </c>
      <c r="K89" s="31">
        <v>19086.2</v>
      </c>
      <c r="L89" s="31">
        <v>18740</v>
      </c>
      <c r="M89" s="31">
        <v>0.87365000000000004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573.45000000000005</v>
      </c>
      <c r="D90" s="38">
        <v>576.81666666666672</v>
      </c>
      <c r="E90" s="38">
        <v>567.68333333333339</v>
      </c>
      <c r="F90" s="38">
        <v>561.91666666666663</v>
      </c>
      <c r="G90" s="38">
        <v>552.7833333333333</v>
      </c>
      <c r="H90" s="38">
        <v>582.58333333333348</v>
      </c>
      <c r="I90" s="38">
        <v>591.71666666666692</v>
      </c>
      <c r="J90" s="38">
        <v>597.48333333333358</v>
      </c>
      <c r="K90" s="31">
        <v>585.95000000000005</v>
      </c>
      <c r="L90" s="31">
        <v>571.04999999999995</v>
      </c>
      <c r="M90" s="31">
        <v>1.5823799999999999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26.25</v>
      </c>
      <c r="D91" s="38">
        <v>25.416666666666668</v>
      </c>
      <c r="E91" s="38">
        <v>24.583333333333336</v>
      </c>
      <c r="F91" s="38">
        <v>22.916666666666668</v>
      </c>
      <c r="G91" s="38">
        <v>22.083333333333336</v>
      </c>
      <c r="H91" s="38">
        <v>27.083333333333336</v>
      </c>
      <c r="I91" s="38">
        <v>27.916666666666671</v>
      </c>
      <c r="J91" s="38">
        <v>29.583333333333336</v>
      </c>
      <c r="K91" s="31">
        <v>26.25</v>
      </c>
      <c r="L91" s="31">
        <v>23.75</v>
      </c>
      <c r="M91" s="31">
        <v>432.12932000000001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5133.2</v>
      </c>
      <c r="D92" s="38">
        <v>5122.7666666666673</v>
      </c>
      <c r="E92" s="38">
        <v>5095.5333333333347</v>
      </c>
      <c r="F92" s="38">
        <v>5057.8666666666677</v>
      </c>
      <c r="G92" s="38">
        <v>5030.633333333335</v>
      </c>
      <c r="H92" s="38">
        <v>5160.4333333333343</v>
      </c>
      <c r="I92" s="38">
        <v>5187.6666666666661</v>
      </c>
      <c r="J92" s="38">
        <v>5225.3333333333339</v>
      </c>
      <c r="K92" s="31">
        <v>5150</v>
      </c>
      <c r="L92" s="31">
        <v>5085.1000000000004</v>
      </c>
      <c r="M92" s="31">
        <v>2.2033499999999999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757.45</v>
      </c>
      <c r="D93" s="38">
        <v>754.2166666666667</v>
      </c>
      <c r="E93" s="38">
        <v>743.48333333333335</v>
      </c>
      <c r="F93" s="38">
        <v>729.51666666666665</v>
      </c>
      <c r="G93" s="38">
        <v>718.7833333333333</v>
      </c>
      <c r="H93" s="38">
        <v>768.18333333333339</v>
      </c>
      <c r="I93" s="38">
        <v>778.91666666666674</v>
      </c>
      <c r="J93" s="38">
        <v>792.88333333333344</v>
      </c>
      <c r="K93" s="31">
        <v>764.95</v>
      </c>
      <c r="L93" s="31">
        <v>740.25</v>
      </c>
      <c r="M93" s="31">
        <v>23.711259999999999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1427.5</v>
      </c>
      <c r="D94" s="38">
        <v>1416.3999999999999</v>
      </c>
      <c r="E94" s="38">
        <v>1356.0999999999997</v>
      </c>
      <c r="F94" s="38">
        <v>1284.6999999999998</v>
      </c>
      <c r="G94" s="38">
        <v>1224.3999999999996</v>
      </c>
      <c r="H94" s="38">
        <v>1487.7999999999997</v>
      </c>
      <c r="I94" s="38">
        <v>1548.1</v>
      </c>
      <c r="J94" s="38">
        <v>1619.4999999999998</v>
      </c>
      <c r="K94" s="31">
        <v>1476.7</v>
      </c>
      <c r="L94" s="31">
        <v>1345</v>
      </c>
      <c r="M94" s="31">
        <v>10.538639999999999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316.7</v>
      </c>
      <c r="D95" s="38">
        <v>317.01666666666665</v>
      </c>
      <c r="E95" s="38">
        <v>314.73333333333329</v>
      </c>
      <c r="F95" s="38">
        <v>312.76666666666665</v>
      </c>
      <c r="G95" s="38">
        <v>310.48333333333329</v>
      </c>
      <c r="H95" s="38">
        <v>318.98333333333329</v>
      </c>
      <c r="I95" s="38">
        <v>321.26666666666659</v>
      </c>
      <c r="J95" s="38">
        <v>323.23333333333329</v>
      </c>
      <c r="K95" s="31">
        <v>319.3</v>
      </c>
      <c r="L95" s="31">
        <v>315.05</v>
      </c>
      <c r="M95" s="31">
        <v>2.5644200000000001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802.4</v>
      </c>
      <c r="D96" s="38">
        <v>801.79999999999984</v>
      </c>
      <c r="E96" s="38">
        <v>791.64999999999964</v>
      </c>
      <c r="F96" s="38">
        <v>780.89999999999975</v>
      </c>
      <c r="G96" s="38">
        <v>770.74999999999955</v>
      </c>
      <c r="H96" s="38">
        <v>812.54999999999973</v>
      </c>
      <c r="I96" s="38">
        <v>822.7</v>
      </c>
      <c r="J96" s="38">
        <v>833.44999999999982</v>
      </c>
      <c r="K96" s="31">
        <v>811.95</v>
      </c>
      <c r="L96" s="31">
        <v>791.05</v>
      </c>
      <c r="M96" s="31">
        <v>6.1862500000000002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326.60000000000002</v>
      </c>
      <c r="D97" s="38">
        <v>325.76666666666665</v>
      </c>
      <c r="E97" s="38">
        <v>322.83333333333331</v>
      </c>
      <c r="F97" s="38">
        <v>319.06666666666666</v>
      </c>
      <c r="G97" s="38">
        <v>316.13333333333333</v>
      </c>
      <c r="H97" s="38">
        <v>329.5333333333333</v>
      </c>
      <c r="I97" s="38">
        <v>332.4666666666667</v>
      </c>
      <c r="J97" s="38">
        <v>336.23333333333329</v>
      </c>
      <c r="K97" s="31">
        <v>328.7</v>
      </c>
      <c r="L97" s="31">
        <v>322</v>
      </c>
      <c r="M97" s="31">
        <v>66.351029999999994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780.2</v>
      </c>
      <c r="D98" s="38">
        <v>789.63333333333333</v>
      </c>
      <c r="E98" s="38">
        <v>768.26666666666665</v>
      </c>
      <c r="F98" s="38">
        <v>756.33333333333337</v>
      </c>
      <c r="G98" s="38">
        <v>734.9666666666667</v>
      </c>
      <c r="H98" s="38">
        <v>801.56666666666661</v>
      </c>
      <c r="I98" s="38">
        <v>822.93333333333317</v>
      </c>
      <c r="J98" s="38">
        <v>834.86666666666656</v>
      </c>
      <c r="K98" s="31">
        <v>811</v>
      </c>
      <c r="L98" s="31">
        <v>777.7</v>
      </c>
      <c r="M98" s="31">
        <v>2.3663599999999998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1188.2</v>
      </c>
      <c r="D99" s="38">
        <v>1184.3999999999999</v>
      </c>
      <c r="E99" s="38">
        <v>1174.7999999999997</v>
      </c>
      <c r="F99" s="38">
        <v>1161.3999999999999</v>
      </c>
      <c r="G99" s="38">
        <v>1151.7999999999997</v>
      </c>
      <c r="H99" s="38">
        <v>1197.7999999999997</v>
      </c>
      <c r="I99" s="38">
        <v>1207.3999999999996</v>
      </c>
      <c r="J99" s="38">
        <v>1220.7999999999997</v>
      </c>
      <c r="K99" s="31">
        <v>1194</v>
      </c>
      <c r="L99" s="31">
        <v>1171</v>
      </c>
      <c r="M99" s="31">
        <v>1.24072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131.94999999999999</v>
      </c>
      <c r="D100" s="38">
        <v>132.13333333333333</v>
      </c>
      <c r="E100" s="38">
        <v>130.96666666666664</v>
      </c>
      <c r="F100" s="38">
        <v>129.98333333333332</v>
      </c>
      <c r="G100" s="38">
        <v>128.81666666666663</v>
      </c>
      <c r="H100" s="38">
        <v>133.11666666666665</v>
      </c>
      <c r="I100" s="38">
        <v>134.28333333333333</v>
      </c>
      <c r="J100" s="38">
        <v>135.26666666666665</v>
      </c>
      <c r="K100" s="31">
        <v>133.30000000000001</v>
      </c>
      <c r="L100" s="31">
        <v>131.15</v>
      </c>
      <c r="M100" s="31">
        <v>5.1875900000000001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729.9</v>
      </c>
      <c r="D101" s="38">
        <v>734.76666666666677</v>
      </c>
      <c r="E101" s="38">
        <v>720.03333333333353</v>
      </c>
      <c r="F101" s="38">
        <v>710.16666666666674</v>
      </c>
      <c r="G101" s="38">
        <v>695.43333333333351</v>
      </c>
      <c r="H101" s="38">
        <v>744.63333333333355</v>
      </c>
      <c r="I101" s="38">
        <v>759.3666666666669</v>
      </c>
      <c r="J101" s="38">
        <v>769.23333333333358</v>
      </c>
      <c r="K101" s="31">
        <v>749.5</v>
      </c>
      <c r="L101" s="31">
        <v>724.9</v>
      </c>
      <c r="M101" s="31">
        <v>1.4273100000000001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2424.6999999999998</v>
      </c>
      <c r="D102" s="38">
        <v>2453</v>
      </c>
      <c r="E102" s="38">
        <v>2367.1999999999998</v>
      </c>
      <c r="F102" s="38">
        <v>2309.6999999999998</v>
      </c>
      <c r="G102" s="38">
        <v>2223.8999999999996</v>
      </c>
      <c r="H102" s="38">
        <v>2510.5</v>
      </c>
      <c r="I102" s="38">
        <v>2596.3000000000002</v>
      </c>
      <c r="J102" s="38">
        <v>2653.8</v>
      </c>
      <c r="K102" s="31">
        <v>2538.8000000000002</v>
      </c>
      <c r="L102" s="31">
        <v>2395.5</v>
      </c>
      <c r="M102" s="31">
        <v>3.4348800000000002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30.4</v>
      </c>
      <c r="D103" s="38">
        <v>30.216666666666669</v>
      </c>
      <c r="E103" s="38">
        <v>29.933333333333337</v>
      </c>
      <c r="F103" s="38">
        <v>29.466666666666669</v>
      </c>
      <c r="G103" s="38">
        <v>29.183333333333337</v>
      </c>
      <c r="H103" s="38">
        <v>30.683333333333337</v>
      </c>
      <c r="I103" s="38">
        <v>30.966666666666669</v>
      </c>
      <c r="J103" s="38">
        <v>31.433333333333337</v>
      </c>
      <c r="K103" s="31">
        <v>30.5</v>
      </c>
      <c r="L103" s="31">
        <v>29.75</v>
      </c>
      <c r="M103" s="31">
        <v>97.759929999999997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1208.1500000000001</v>
      </c>
      <c r="D104" s="38">
        <v>1204.1666666666667</v>
      </c>
      <c r="E104" s="38">
        <v>1190.3333333333335</v>
      </c>
      <c r="F104" s="38">
        <v>1172.5166666666667</v>
      </c>
      <c r="G104" s="38">
        <v>1158.6833333333334</v>
      </c>
      <c r="H104" s="38">
        <v>1221.9833333333336</v>
      </c>
      <c r="I104" s="38">
        <v>1235.8166666666671</v>
      </c>
      <c r="J104" s="38">
        <v>1253.6333333333337</v>
      </c>
      <c r="K104" s="31">
        <v>1218</v>
      </c>
      <c r="L104" s="31">
        <v>1186.3499999999999</v>
      </c>
      <c r="M104" s="31">
        <v>4.4420200000000003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659.85</v>
      </c>
      <c r="D105" s="38">
        <v>661.06666666666672</v>
      </c>
      <c r="E105" s="38">
        <v>648.73333333333346</v>
      </c>
      <c r="F105" s="38">
        <v>637.61666666666679</v>
      </c>
      <c r="G105" s="38">
        <v>625.28333333333353</v>
      </c>
      <c r="H105" s="38">
        <v>672.18333333333339</v>
      </c>
      <c r="I105" s="38">
        <v>684.51666666666665</v>
      </c>
      <c r="J105" s="38">
        <v>695.63333333333333</v>
      </c>
      <c r="K105" s="31">
        <v>673.4</v>
      </c>
      <c r="L105" s="31">
        <v>649.95000000000005</v>
      </c>
      <c r="M105" s="31">
        <v>0.96575999999999995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951.2</v>
      </c>
      <c r="D106" s="38">
        <v>934.51666666666677</v>
      </c>
      <c r="E106" s="38">
        <v>913.13333333333355</v>
      </c>
      <c r="F106" s="38">
        <v>875.06666666666683</v>
      </c>
      <c r="G106" s="38">
        <v>853.68333333333362</v>
      </c>
      <c r="H106" s="38">
        <v>972.58333333333348</v>
      </c>
      <c r="I106" s="38">
        <v>993.9666666666667</v>
      </c>
      <c r="J106" s="38">
        <v>1032.0333333333333</v>
      </c>
      <c r="K106" s="31">
        <v>955.9</v>
      </c>
      <c r="L106" s="31">
        <v>896.45</v>
      </c>
      <c r="M106" s="31">
        <v>11.80621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7030.3</v>
      </c>
      <c r="D107" s="38">
        <v>7086.083333333333</v>
      </c>
      <c r="E107" s="38">
        <v>6952.3166666666657</v>
      </c>
      <c r="F107" s="38">
        <v>6874.333333333333</v>
      </c>
      <c r="G107" s="38">
        <v>6740.5666666666657</v>
      </c>
      <c r="H107" s="38">
        <v>7164.0666666666657</v>
      </c>
      <c r="I107" s="38">
        <v>7297.8333333333339</v>
      </c>
      <c r="J107" s="38">
        <v>7375.8166666666657</v>
      </c>
      <c r="K107" s="31">
        <v>7219.85</v>
      </c>
      <c r="L107" s="31">
        <v>7008.1</v>
      </c>
      <c r="M107" s="31">
        <v>0.24332000000000001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75.45</v>
      </c>
      <c r="D108" s="38">
        <v>75.600000000000009</v>
      </c>
      <c r="E108" s="38">
        <v>75.100000000000023</v>
      </c>
      <c r="F108" s="38">
        <v>74.750000000000014</v>
      </c>
      <c r="G108" s="38">
        <v>74.250000000000028</v>
      </c>
      <c r="H108" s="38">
        <v>75.950000000000017</v>
      </c>
      <c r="I108" s="38">
        <v>76.449999999999989</v>
      </c>
      <c r="J108" s="38">
        <v>76.800000000000011</v>
      </c>
      <c r="K108" s="31">
        <v>76.099999999999994</v>
      </c>
      <c r="L108" s="31">
        <v>75.25</v>
      </c>
      <c r="M108" s="31">
        <v>17.351900000000001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408.75</v>
      </c>
      <c r="D109" s="38">
        <v>405.26666666666665</v>
      </c>
      <c r="E109" s="38">
        <v>400.5333333333333</v>
      </c>
      <c r="F109" s="38">
        <v>392.31666666666666</v>
      </c>
      <c r="G109" s="38">
        <v>387.58333333333331</v>
      </c>
      <c r="H109" s="38">
        <v>413.48333333333329</v>
      </c>
      <c r="I109" s="38">
        <v>418.21666666666664</v>
      </c>
      <c r="J109" s="38">
        <v>426.43333333333328</v>
      </c>
      <c r="K109" s="31">
        <v>410</v>
      </c>
      <c r="L109" s="31">
        <v>397.05</v>
      </c>
      <c r="M109" s="31">
        <v>12.26202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452.3</v>
      </c>
      <c r="D110" s="38">
        <v>452.2</v>
      </c>
      <c r="E110" s="38">
        <v>446.95</v>
      </c>
      <c r="F110" s="38">
        <v>441.6</v>
      </c>
      <c r="G110" s="38">
        <v>436.35</v>
      </c>
      <c r="H110" s="38">
        <v>457.54999999999995</v>
      </c>
      <c r="I110" s="38">
        <v>462.79999999999995</v>
      </c>
      <c r="J110" s="38">
        <v>468.14999999999992</v>
      </c>
      <c r="K110" s="31">
        <v>457.45</v>
      </c>
      <c r="L110" s="31">
        <v>446.85</v>
      </c>
      <c r="M110" s="31">
        <v>1.42228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266.3</v>
      </c>
      <c r="D111" s="38">
        <v>265.93333333333334</v>
      </c>
      <c r="E111" s="38">
        <v>263.91666666666669</v>
      </c>
      <c r="F111" s="38">
        <v>261.53333333333336</v>
      </c>
      <c r="G111" s="38">
        <v>259.51666666666671</v>
      </c>
      <c r="H111" s="38">
        <v>268.31666666666666</v>
      </c>
      <c r="I111" s="38">
        <v>270.33333333333331</v>
      </c>
      <c r="J111" s="38">
        <v>272.71666666666664</v>
      </c>
      <c r="K111" s="31">
        <v>267.95</v>
      </c>
      <c r="L111" s="31">
        <v>263.55</v>
      </c>
      <c r="M111" s="31">
        <v>12.001620000000001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442.35</v>
      </c>
      <c r="D112" s="38">
        <v>442.23333333333335</v>
      </c>
      <c r="E112" s="38">
        <v>432.11666666666667</v>
      </c>
      <c r="F112" s="38">
        <v>421.88333333333333</v>
      </c>
      <c r="G112" s="38">
        <v>411.76666666666665</v>
      </c>
      <c r="H112" s="38">
        <v>452.4666666666667</v>
      </c>
      <c r="I112" s="38">
        <v>462.58333333333337</v>
      </c>
      <c r="J112" s="38">
        <v>472.81666666666672</v>
      </c>
      <c r="K112" s="31">
        <v>452.35</v>
      </c>
      <c r="L112" s="31">
        <v>432</v>
      </c>
      <c r="M112" s="31">
        <v>1.81219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925.05</v>
      </c>
      <c r="D113" s="38">
        <v>929.68333333333339</v>
      </c>
      <c r="E113" s="38">
        <v>915.36666666666679</v>
      </c>
      <c r="F113" s="38">
        <v>905.68333333333339</v>
      </c>
      <c r="G113" s="38">
        <v>891.36666666666679</v>
      </c>
      <c r="H113" s="38">
        <v>939.36666666666679</v>
      </c>
      <c r="I113" s="38">
        <v>953.68333333333339</v>
      </c>
      <c r="J113" s="38">
        <v>963.36666666666679</v>
      </c>
      <c r="K113" s="31">
        <v>944</v>
      </c>
      <c r="L113" s="31">
        <v>920</v>
      </c>
      <c r="M113" s="31">
        <v>0.59804000000000002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1164.3499999999999</v>
      </c>
      <c r="D114" s="38">
        <v>1164.0333333333333</v>
      </c>
      <c r="E114" s="38">
        <v>1153.0666666666666</v>
      </c>
      <c r="F114" s="38">
        <v>1141.7833333333333</v>
      </c>
      <c r="G114" s="38">
        <v>1130.8166666666666</v>
      </c>
      <c r="H114" s="38">
        <v>1175.3166666666666</v>
      </c>
      <c r="I114" s="38">
        <v>1186.2833333333333</v>
      </c>
      <c r="J114" s="38">
        <v>1197.5666666666666</v>
      </c>
      <c r="K114" s="31">
        <v>1175</v>
      </c>
      <c r="L114" s="31">
        <v>1152.75</v>
      </c>
      <c r="M114" s="31">
        <v>11.62429</v>
      </c>
      <c r="N114" s="1"/>
      <c r="O114" s="1"/>
    </row>
    <row r="115" spans="1:15" ht="12.75" customHeight="1">
      <c r="A115" s="33">
        <v>105</v>
      </c>
      <c r="B115" s="58" t="s">
        <v>874</v>
      </c>
      <c r="C115" s="31">
        <v>542.6</v>
      </c>
      <c r="D115" s="38">
        <v>543.06666666666672</v>
      </c>
      <c r="E115" s="38">
        <v>536.73333333333346</v>
      </c>
      <c r="F115" s="38">
        <v>530.86666666666679</v>
      </c>
      <c r="G115" s="38">
        <v>524.53333333333353</v>
      </c>
      <c r="H115" s="38">
        <v>548.93333333333339</v>
      </c>
      <c r="I115" s="38">
        <v>555.26666666666665</v>
      </c>
      <c r="J115" s="38">
        <v>561.13333333333333</v>
      </c>
      <c r="K115" s="31">
        <v>549.4</v>
      </c>
      <c r="L115" s="31">
        <v>537.20000000000005</v>
      </c>
      <c r="M115" s="31">
        <v>2.9192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1030.9000000000001</v>
      </c>
      <c r="D116" s="38">
        <v>1028.3499999999999</v>
      </c>
      <c r="E116" s="38">
        <v>1021.8999999999999</v>
      </c>
      <c r="F116" s="38">
        <v>1012.9</v>
      </c>
      <c r="G116" s="38">
        <v>1006.4499999999999</v>
      </c>
      <c r="H116" s="38">
        <v>1037.3499999999999</v>
      </c>
      <c r="I116" s="38">
        <v>1043.7999999999997</v>
      </c>
      <c r="J116" s="38">
        <v>1052.7999999999997</v>
      </c>
      <c r="K116" s="31">
        <v>1034.8</v>
      </c>
      <c r="L116" s="31">
        <v>1019.35</v>
      </c>
      <c r="M116" s="31">
        <v>7.8723299999999998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127.8</v>
      </c>
      <c r="D117" s="38">
        <v>127.78333333333335</v>
      </c>
      <c r="E117" s="38">
        <v>126.6166666666667</v>
      </c>
      <c r="F117" s="38">
        <v>125.43333333333335</v>
      </c>
      <c r="G117" s="38">
        <v>124.26666666666671</v>
      </c>
      <c r="H117" s="38">
        <v>128.9666666666667</v>
      </c>
      <c r="I117" s="38">
        <v>130.13333333333335</v>
      </c>
      <c r="J117" s="38">
        <v>131.31666666666669</v>
      </c>
      <c r="K117" s="31">
        <v>128.94999999999999</v>
      </c>
      <c r="L117" s="31">
        <v>126.6</v>
      </c>
      <c r="M117" s="31">
        <v>22.921690000000002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1309.75</v>
      </c>
      <c r="D118" s="38">
        <v>1310.6333333333334</v>
      </c>
      <c r="E118" s="38">
        <v>1298.7166666666669</v>
      </c>
      <c r="F118" s="38">
        <v>1287.6833333333334</v>
      </c>
      <c r="G118" s="38">
        <v>1275.7666666666669</v>
      </c>
      <c r="H118" s="38">
        <v>1321.666666666667</v>
      </c>
      <c r="I118" s="38">
        <v>1333.5833333333335</v>
      </c>
      <c r="J118" s="38">
        <v>1344.616666666667</v>
      </c>
      <c r="K118" s="31">
        <v>1322.55</v>
      </c>
      <c r="L118" s="31">
        <v>1299.5999999999999</v>
      </c>
      <c r="M118" s="31">
        <v>0.67261000000000004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231.05</v>
      </c>
      <c r="D119" s="38">
        <v>230.96666666666667</v>
      </c>
      <c r="E119" s="38">
        <v>229.83333333333334</v>
      </c>
      <c r="F119" s="38">
        <v>228.61666666666667</v>
      </c>
      <c r="G119" s="38">
        <v>227.48333333333335</v>
      </c>
      <c r="H119" s="38">
        <v>232.18333333333334</v>
      </c>
      <c r="I119" s="38">
        <v>233.31666666666666</v>
      </c>
      <c r="J119" s="38">
        <v>234.53333333333333</v>
      </c>
      <c r="K119" s="31">
        <v>232.1</v>
      </c>
      <c r="L119" s="31">
        <v>229.75</v>
      </c>
      <c r="M119" s="31">
        <v>73.905019999999993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629.70000000000005</v>
      </c>
      <c r="D120" s="38">
        <v>633.38333333333333</v>
      </c>
      <c r="E120" s="38">
        <v>622.86666666666667</v>
      </c>
      <c r="F120" s="38">
        <v>616.0333333333333</v>
      </c>
      <c r="G120" s="38">
        <v>605.51666666666665</v>
      </c>
      <c r="H120" s="38">
        <v>640.2166666666667</v>
      </c>
      <c r="I120" s="38">
        <v>650.73333333333335</v>
      </c>
      <c r="J120" s="38">
        <v>657.56666666666672</v>
      </c>
      <c r="K120" s="31">
        <v>643.9</v>
      </c>
      <c r="L120" s="31">
        <v>626.54999999999995</v>
      </c>
      <c r="M120" s="31">
        <v>12.43233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4925.8</v>
      </c>
      <c r="D121" s="38">
        <v>4890.3833333333341</v>
      </c>
      <c r="E121" s="38">
        <v>4814.3666666666686</v>
      </c>
      <c r="F121" s="38">
        <v>4702.9333333333343</v>
      </c>
      <c r="G121" s="38">
        <v>4626.9166666666688</v>
      </c>
      <c r="H121" s="38">
        <v>5001.8166666666684</v>
      </c>
      <c r="I121" s="38">
        <v>5077.833333333333</v>
      </c>
      <c r="J121" s="38">
        <v>5189.2666666666682</v>
      </c>
      <c r="K121" s="31">
        <v>4966.3999999999996</v>
      </c>
      <c r="L121" s="31">
        <v>4778.95</v>
      </c>
      <c r="M121" s="31">
        <v>6.5392000000000001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1836.65</v>
      </c>
      <c r="D122" s="38">
        <v>1827.6833333333334</v>
      </c>
      <c r="E122" s="38">
        <v>1815.3666666666668</v>
      </c>
      <c r="F122" s="38">
        <v>1794.0833333333335</v>
      </c>
      <c r="G122" s="38">
        <v>1781.7666666666669</v>
      </c>
      <c r="H122" s="38">
        <v>1848.9666666666667</v>
      </c>
      <c r="I122" s="38">
        <v>1861.2833333333333</v>
      </c>
      <c r="J122" s="38">
        <v>1882.5666666666666</v>
      </c>
      <c r="K122" s="31">
        <v>1840</v>
      </c>
      <c r="L122" s="31">
        <v>1806.4</v>
      </c>
      <c r="M122" s="31">
        <v>3.6877399999999998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2272.1</v>
      </c>
      <c r="D123" s="38">
        <v>2262.4166666666665</v>
      </c>
      <c r="E123" s="38">
        <v>2245.833333333333</v>
      </c>
      <c r="F123" s="38">
        <v>2219.5666666666666</v>
      </c>
      <c r="G123" s="38">
        <v>2202.9833333333331</v>
      </c>
      <c r="H123" s="38">
        <v>2288.6833333333329</v>
      </c>
      <c r="I123" s="38">
        <v>2305.266666666666</v>
      </c>
      <c r="J123" s="38">
        <v>2331.5333333333328</v>
      </c>
      <c r="K123" s="31">
        <v>2279</v>
      </c>
      <c r="L123" s="31">
        <v>2236.15</v>
      </c>
      <c r="M123" s="31">
        <v>1.05535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688.8</v>
      </c>
      <c r="D124" s="38">
        <v>685.35</v>
      </c>
      <c r="E124" s="38">
        <v>680.7</v>
      </c>
      <c r="F124" s="38">
        <v>672.6</v>
      </c>
      <c r="G124" s="38">
        <v>667.95</v>
      </c>
      <c r="H124" s="38">
        <v>693.45</v>
      </c>
      <c r="I124" s="38">
        <v>698.09999999999991</v>
      </c>
      <c r="J124" s="38">
        <v>706.2</v>
      </c>
      <c r="K124" s="31">
        <v>690</v>
      </c>
      <c r="L124" s="31">
        <v>677.25</v>
      </c>
      <c r="M124" s="31">
        <v>5.54148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944.1</v>
      </c>
      <c r="D125" s="38">
        <v>937.73333333333323</v>
      </c>
      <c r="E125" s="38">
        <v>927.61666666666645</v>
      </c>
      <c r="F125" s="38">
        <v>911.13333333333321</v>
      </c>
      <c r="G125" s="38">
        <v>901.01666666666642</v>
      </c>
      <c r="H125" s="38">
        <v>954.21666666666647</v>
      </c>
      <c r="I125" s="38">
        <v>964.33333333333326</v>
      </c>
      <c r="J125" s="38">
        <v>980.81666666666649</v>
      </c>
      <c r="K125" s="31">
        <v>947.85</v>
      </c>
      <c r="L125" s="31">
        <v>921.25</v>
      </c>
      <c r="M125" s="31">
        <v>10.730700000000001</v>
      </c>
      <c r="N125" s="1"/>
      <c r="O125" s="1"/>
    </row>
    <row r="126" spans="1:15" ht="12.75" customHeight="1">
      <c r="A126" s="33">
        <v>116</v>
      </c>
      <c r="B126" s="58" t="s">
        <v>880</v>
      </c>
      <c r="C126" s="31">
        <v>4542.6000000000004</v>
      </c>
      <c r="D126" s="38">
        <v>4439.1166666666659</v>
      </c>
      <c r="E126" s="38">
        <v>4233.5333333333319</v>
      </c>
      <c r="F126" s="38">
        <v>3924.4666666666662</v>
      </c>
      <c r="G126" s="38">
        <v>3718.8833333333323</v>
      </c>
      <c r="H126" s="38">
        <v>4748.1833333333316</v>
      </c>
      <c r="I126" s="38">
        <v>4953.7666666666655</v>
      </c>
      <c r="J126" s="38">
        <v>5262.8333333333312</v>
      </c>
      <c r="K126" s="31">
        <v>4644.7</v>
      </c>
      <c r="L126" s="31">
        <v>4130.05</v>
      </c>
      <c r="M126" s="31">
        <v>3.75604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1275.7</v>
      </c>
      <c r="D127" s="38">
        <v>1275.8499999999999</v>
      </c>
      <c r="E127" s="38">
        <v>1263.4499999999998</v>
      </c>
      <c r="F127" s="38">
        <v>1251.1999999999998</v>
      </c>
      <c r="G127" s="38">
        <v>1238.7999999999997</v>
      </c>
      <c r="H127" s="38">
        <v>1288.0999999999999</v>
      </c>
      <c r="I127" s="38">
        <v>1300.5</v>
      </c>
      <c r="J127" s="38">
        <v>1312.75</v>
      </c>
      <c r="K127" s="31">
        <v>1288.25</v>
      </c>
      <c r="L127" s="31">
        <v>1263.5999999999999</v>
      </c>
      <c r="M127" s="31">
        <v>1.0932500000000001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3835.15</v>
      </c>
      <c r="D128" s="38">
        <v>3855.8166666666671</v>
      </c>
      <c r="E128" s="38">
        <v>3800.8833333333341</v>
      </c>
      <c r="F128" s="38">
        <v>3766.6166666666672</v>
      </c>
      <c r="G128" s="38">
        <v>3711.6833333333343</v>
      </c>
      <c r="H128" s="38">
        <v>3890.0833333333339</v>
      </c>
      <c r="I128" s="38">
        <v>3945.0166666666673</v>
      </c>
      <c r="J128" s="38">
        <v>3979.2833333333338</v>
      </c>
      <c r="K128" s="31">
        <v>3910.75</v>
      </c>
      <c r="L128" s="31">
        <v>3821.55</v>
      </c>
      <c r="M128" s="31">
        <v>0.16320000000000001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292.39999999999998</v>
      </c>
      <c r="D129" s="38">
        <v>291.83333333333331</v>
      </c>
      <c r="E129" s="38">
        <v>289.91666666666663</v>
      </c>
      <c r="F129" s="38">
        <v>287.43333333333334</v>
      </c>
      <c r="G129" s="38">
        <v>285.51666666666665</v>
      </c>
      <c r="H129" s="38">
        <v>294.31666666666661</v>
      </c>
      <c r="I129" s="38">
        <v>296.23333333333323</v>
      </c>
      <c r="J129" s="38">
        <v>298.71666666666658</v>
      </c>
      <c r="K129" s="31">
        <v>293.75</v>
      </c>
      <c r="L129" s="31">
        <v>289.35000000000002</v>
      </c>
      <c r="M129" s="31">
        <v>11.49574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291.8</v>
      </c>
      <c r="D130" s="38">
        <v>292.16666666666669</v>
      </c>
      <c r="E130" s="38">
        <v>287.63333333333338</v>
      </c>
      <c r="F130" s="38">
        <v>283.4666666666667</v>
      </c>
      <c r="G130" s="38">
        <v>278.93333333333339</v>
      </c>
      <c r="H130" s="38">
        <v>296.33333333333337</v>
      </c>
      <c r="I130" s="38">
        <v>300.86666666666667</v>
      </c>
      <c r="J130" s="38">
        <v>305.03333333333336</v>
      </c>
      <c r="K130" s="31">
        <v>296.7</v>
      </c>
      <c r="L130" s="31">
        <v>288</v>
      </c>
      <c r="M130" s="31">
        <v>4.0291800000000002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1918.4</v>
      </c>
      <c r="D131" s="38">
        <v>1911.3500000000001</v>
      </c>
      <c r="E131" s="38">
        <v>1899.7000000000003</v>
      </c>
      <c r="F131" s="38">
        <v>1881.0000000000002</v>
      </c>
      <c r="G131" s="38">
        <v>1869.3500000000004</v>
      </c>
      <c r="H131" s="38">
        <v>1930.0500000000002</v>
      </c>
      <c r="I131" s="38">
        <v>1941.7000000000003</v>
      </c>
      <c r="J131" s="38">
        <v>1960.4</v>
      </c>
      <c r="K131" s="31">
        <v>1923</v>
      </c>
      <c r="L131" s="31">
        <v>1892.65</v>
      </c>
      <c r="M131" s="31">
        <v>3.2466300000000001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1440.7</v>
      </c>
      <c r="D132" s="38">
        <v>1434.0166666666667</v>
      </c>
      <c r="E132" s="38">
        <v>1421.7333333333333</v>
      </c>
      <c r="F132" s="38">
        <v>1402.7666666666667</v>
      </c>
      <c r="G132" s="38">
        <v>1390.4833333333333</v>
      </c>
      <c r="H132" s="38">
        <v>1452.9833333333333</v>
      </c>
      <c r="I132" s="38">
        <v>1465.2666666666667</v>
      </c>
      <c r="J132" s="38">
        <v>1484.2333333333333</v>
      </c>
      <c r="K132" s="31">
        <v>1446.3</v>
      </c>
      <c r="L132" s="31">
        <v>1415.05</v>
      </c>
      <c r="M132" s="31">
        <v>5.1671199999999997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586.5</v>
      </c>
      <c r="D133" s="38">
        <v>583.76666666666665</v>
      </c>
      <c r="E133" s="38">
        <v>579.5333333333333</v>
      </c>
      <c r="F133" s="38">
        <v>572.56666666666661</v>
      </c>
      <c r="G133" s="38">
        <v>568.33333333333326</v>
      </c>
      <c r="H133" s="38">
        <v>590.73333333333335</v>
      </c>
      <c r="I133" s="38">
        <v>594.9666666666667</v>
      </c>
      <c r="J133" s="38">
        <v>601.93333333333339</v>
      </c>
      <c r="K133" s="31">
        <v>588</v>
      </c>
      <c r="L133" s="31">
        <v>576.79999999999995</v>
      </c>
      <c r="M133" s="31">
        <v>11.33717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2056.15</v>
      </c>
      <c r="D134" s="38">
        <v>2061.9833333333331</v>
      </c>
      <c r="E134" s="38">
        <v>2042.6166666666663</v>
      </c>
      <c r="F134" s="38">
        <v>2029.083333333333</v>
      </c>
      <c r="G134" s="38">
        <v>2009.7166666666662</v>
      </c>
      <c r="H134" s="38">
        <v>2075.5166666666664</v>
      </c>
      <c r="I134" s="38">
        <v>2094.8833333333332</v>
      </c>
      <c r="J134" s="38">
        <v>2108.4166666666665</v>
      </c>
      <c r="K134" s="31">
        <v>2081.35</v>
      </c>
      <c r="L134" s="31">
        <v>2048.4499999999998</v>
      </c>
      <c r="M134" s="31">
        <v>1.4074899999999999</v>
      </c>
      <c r="N134" s="1"/>
      <c r="O134" s="1"/>
    </row>
    <row r="135" spans="1:15" ht="12.75" customHeight="1">
      <c r="A135" s="33">
        <v>125</v>
      </c>
      <c r="B135" s="58" t="s">
        <v>881</v>
      </c>
      <c r="C135" s="31">
        <v>2026.5</v>
      </c>
      <c r="D135" s="38">
        <v>2060.2000000000003</v>
      </c>
      <c r="E135" s="38">
        <v>1946.4000000000005</v>
      </c>
      <c r="F135" s="38">
        <v>1866.3000000000002</v>
      </c>
      <c r="G135" s="38">
        <v>1752.5000000000005</v>
      </c>
      <c r="H135" s="38">
        <v>2140.3000000000006</v>
      </c>
      <c r="I135" s="38">
        <v>2254.1000000000008</v>
      </c>
      <c r="J135" s="38">
        <v>2334.2000000000007</v>
      </c>
      <c r="K135" s="31">
        <v>2174</v>
      </c>
      <c r="L135" s="31">
        <v>1980.1</v>
      </c>
      <c r="M135" s="31">
        <v>6.5172100000000004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897.95</v>
      </c>
      <c r="D136" s="38">
        <v>901.4666666666667</v>
      </c>
      <c r="E136" s="38">
        <v>884.98333333333335</v>
      </c>
      <c r="F136" s="38">
        <v>872.01666666666665</v>
      </c>
      <c r="G136" s="38">
        <v>855.5333333333333</v>
      </c>
      <c r="H136" s="38">
        <v>914.43333333333339</v>
      </c>
      <c r="I136" s="38">
        <v>930.91666666666674</v>
      </c>
      <c r="J136" s="38">
        <v>943.88333333333344</v>
      </c>
      <c r="K136" s="31">
        <v>917.95</v>
      </c>
      <c r="L136" s="31">
        <v>888.5</v>
      </c>
      <c r="M136" s="31">
        <v>0.54242000000000001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599.4</v>
      </c>
      <c r="D137" s="38">
        <v>600</v>
      </c>
      <c r="E137" s="38">
        <v>595</v>
      </c>
      <c r="F137" s="38">
        <v>590.6</v>
      </c>
      <c r="G137" s="38">
        <v>585.6</v>
      </c>
      <c r="H137" s="38">
        <v>604.4</v>
      </c>
      <c r="I137" s="38">
        <v>609.4</v>
      </c>
      <c r="J137" s="38">
        <v>613.79999999999995</v>
      </c>
      <c r="K137" s="31">
        <v>605</v>
      </c>
      <c r="L137" s="31">
        <v>595.6</v>
      </c>
      <c r="M137" s="31">
        <v>4.5809899999999999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1943.8</v>
      </c>
      <c r="D138" s="38">
        <v>1935.3666666666668</v>
      </c>
      <c r="E138" s="38">
        <v>1924.7333333333336</v>
      </c>
      <c r="F138" s="38">
        <v>1905.6666666666667</v>
      </c>
      <c r="G138" s="38">
        <v>1895.0333333333335</v>
      </c>
      <c r="H138" s="38">
        <v>1954.4333333333336</v>
      </c>
      <c r="I138" s="38">
        <v>1965.0666666666668</v>
      </c>
      <c r="J138" s="38">
        <v>1984.1333333333337</v>
      </c>
      <c r="K138" s="31">
        <v>1946</v>
      </c>
      <c r="L138" s="31">
        <v>1916.3</v>
      </c>
      <c r="M138" s="31">
        <v>3.04419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415.2</v>
      </c>
      <c r="D139" s="38">
        <v>409.73333333333335</v>
      </c>
      <c r="E139" s="38">
        <v>400.66666666666669</v>
      </c>
      <c r="F139" s="38">
        <v>386.13333333333333</v>
      </c>
      <c r="G139" s="38">
        <v>377.06666666666666</v>
      </c>
      <c r="H139" s="38">
        <v>424.26666666666671</v>
      </c>
      <c r="I139" s="38">
        <v>433.33333333333331</v>
      </c>
      <c r="J139" s="38">
        <v>447.86666666666673</v>
      </c>
      <c r="K139" s="31">
        <v>418.8</v>
      </c>
      <c r="L139" s="31">
        <v>395.2</v>
      </c>
      <c r="M139" s="31">
        <v>35.330089999999998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184</v>
      </c>
      <c r="D140" s="38">
        <v>183.11666666666667</v>
      </c>
      <c r="E140" s="38">
        <v>179.93333333333334</v>
      </c>
      <c r="F140" s="38">
        <v>175.86666666666667</v>
      </c>
      <c r="G140" s="38">
        <v>172.68333333333334</v>
      </c>
      <c r="H140" s="38">
        <v>187.18333333333334</v>
      </c>
      <c r="I140" s="38">
        <v>190.36666666666667</v>
      </c>
      <c r="J140" s="38">
        <v>194.43333333333334</v>
      </c>
      <c r="K140" s="31">
        <v>186.3</v>
      </c>
      <c r="L140" s="31">
        <v>179.05</v>
      </c>
      <c r="M140" s="31">
        <v>183.33885000000001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193.75</v>
      </c>
      <c r="D141" s="38">
        <v>194.33333333333334</v>
      </c>
      <c r="E141" s="38">
        <v>191.91666666666669</v>
      </c>
      <c r="F141" s="38">
        <v>190.08333333333334</v>
      </c>
      <c r="G141" s="38">
        <v>187.66666666666669</v>
      </c>
      <c r="H141" s="38">
        <v>196.16666666666669</v>
      </c>
      <c r="I141" s="38">
        <v>198.58333333333337</v>
      </c>
      <c r="J141" s="38">
        <v>200.41666666666669</v>
      </c>
      <c r="K141" s="31">
        <v>196.75</v>
      </c>
      <c r="L141" s="31">
        <v>192.5</v>
      </c>
      <c r="M141" s="31">
        <v>12.34662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3677.2</v>
      </c>
      <c r="D142" s="38">
        <v>3664.7333333333336</v>
      </c>
      <c r="E142" s="38">
        <v>3639.4666666666672</v>
      </c>
      <c r="F142" s="38">
        <v>3601.7333333333336</v>
      </c>
      <c r="G142" s="38">
        <v>3576.4666666666672</v>
      </c>
      <c r="H142" s="38">
        <v>3702.4666666666672</v>
      </c>
      <c r="I142" s="38">
        <v>3727.7333333333336</v>
      </c>
      <c r="J142" s="38">
        <v>3765.4666666666672</v>
      </c>
      <c r="K142" s="31">
        <v>3690</v>
      </c>
      <c r="L142" s="31">
        <v>3627</v>
      </c>
      <c r="M142" s="31">
        <v>2.9573800000000001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4319.75</v>
      </c>
      <c r="D143" s="38">
        <v>4348.1333333333332</v>
      </c>
      <c r="E143" s="38">
        <v>4266.2666666666664</v>
      </c>
      <c r="F143" s="38">
        <v>4212.7833333333328</v>
      </c>
      <c r="G143" s="38">
        <v>4130.9166666666661</v>
      </c>
      <c r="H143" s="38">
        <v>4401.6166666666668</v>
      </c>
      <c r="I143" s="38">
        <v>4483.4833333333336</v>
      </c>
      <c r="J143" s="38">
        <v>4536.9666666666672</v>
      </c>
      <c r="K143" s="31">
        <v>4430</v>
      </c>
      <c r="L143" s="31">
        <v>4294.6499999999996</v>
      </c>
      <c r="M143" s="31">
        <v>4.6052999999999997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493.15</v>
      </c>
      <c r="D144" s="38">
        <v>493.61666666666662</v>
      </c>
      <c r="E144" s="38">
        <v>490.73333333333323</v>
      </c>
      <c r="F144" s="38">
        <v>488.31666666666661</v>
      </c>
      <c r="G144" s="38">
        <v>485.43333333333322</v>
      </c>
      <c r="H144" s="38">
        <v>496.03333333333325</v>
      </c>
      <c r="I144" s="38">
        <v>498.91666666666657</v>
      </c>
      <c r="J144" s="38">
        <v>501.33333333333326</v>
      </c>
      <c r="K144" s="31">
        <v>496.5</v>
      </c>
      <c r="L144" s="31">
        <v>491.2</v>
      </c>
      <c r="M144" s="31">
        <v>25.395140000000001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2356.5500000000002</v>
      </c>
      <c r="D145" s="38">
        <v>2364.7333333333336</v>
      </c>
      <c r="E145" s="38">
        <v>2341.8166666666671</v>
      </c>
      <c r="F145" s="38">
        <v>2327.0833333333335</v>
      </c>
      <c r="G145" s="38">
        <v>2304.166666666667</v>
      </c>
      <c r="H145" s="38">
        <v>2379.4666666666672</v>
      </c>
      <c r="I145" s="38">
        <v>2402.3833333333332</v>
      </c>
      <c r="J145" s="38">
        <v>2417.1166666666672</v>
      </c>
      <c r="K145" s="31">
        <v>2387.65</v>
      </c>
      <c r="L145" s="31">
        <v>2350</v>
      </c>
      <c r="M145" s="31">
        <v>1.0424100000000001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5092.05</v>
      </c>
      <c r="D146" s="38">
        <v>5111.0666666666666</v>
      </c>
      <c r="E146" s="38">
        <v>5057.2333333333336</v>
      </c>
      <c r="F146" s="38">
        <v>5022.416666666667</v>
      </c>
      <c r="G146" s="38">
        <v>4968.5833333333339</v>
      </c>
      <c r="H146" s="38">
        <v>5145.8833333333332</v>
      </c>
      <c r="I146" s="38">
        <v>5199.7166666666672</v>
      </c>
      <c r="J146" s="38">
        <v>5234.5333333333328</v>
      </c>
      <c r="K146" s="31">
        <v>5164.8999999999996</v>
      </c>
      <c r="L146" s="31">
        <v>5076.25</v>
      </c>
      <c r="M146" s="31">
        <v>3.88409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453.9</v>
      </c>
      <c r="D147" s="38">
        <v>454.86666666666662</v>
      </c>
      <c r="E147" s="38">
        <v>451.63333333333321</v>
      </c>
      <c r="F147" s="38">
        <v>449.36666666666662</v>
      </c>
      <c r="G147" s="38">
        <v>446.13333333333321</v>
      </c>
      <c r="H147" s="38">
        <v>457.13333333333321</v>
      </c>
      <c r="I147" s="38">
        <v>460.36666666666667</v>
      </c>
      <c r="J147" s="38">
        <v>462.63333333333321</v>
      </c>
      <c r="K147" s="31">
        <v>458.1</v>
      </c>
      <c r="L147" s="31">
        <v>452.6</v>
      </c>
      <c r="M147" s="31">
        <v>1.9420999999999999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43.85</v>
      </c>
      <c r="D148" s="38">
        <v>44</v>
      </c>
      <c r="E148" s="38">
        <v>43.5</v>
      </c>
      <c r="F148" s="38">
        <v>43.15</v>
      </c>
      <c r="G148" s="38">
        <v>42.65</v>
      </c>
      <c r="H148" s="38">
        <v>44.35</v>
      </c>
      <c r="I148" s="38">
        <v>44.85</v>
      </c>
      <c r="J148" s="38">
        <v>45.2</v>
      </c>
      <c r="K148" s="31">
        <v>44.5</v>
      </c>
      <c r="L148" s="31">
        <v>43.65</v>
      </c>
      <c r="M148" s="31">
        <v>246.29051999999999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1731.7</v>
      </c>
      <c r="D149" s="38">
        <v>1726.4666666666665</v>
      </c>
      <c r="E149" s="38">
        <v>1710.2333333333329</v>
      </c>
      <c r="F149" s="38">
        <v>1688.7666666666664</v>
      </c>
      <c r="G149" s="38">
        <v>1672.5333333333328</v>
      </c>
      <c r="H149" s="38">
        <v>1747.9333333333329</v>
      </c>
      <c r="I149" s="38">
        <v>1764.1666666666665</v>
      </c>
      <c r="J149" s="38">
        <v>1785.633333333333</v>
      </c>
      <c r="K149" s="31">
        <v>1742.7</v>
      </c>
      <c r="L149" s="31">
        <v>1705</v>
      </c>
      <c r="M149" s="31">
        <v>0.95996999999999999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3347.1</v>
      </c>
      <c r="D150" s="38">
        <v>3322.7000000000003</v>
      </c>
      <c r="E150" s="38">
        <v>3280.4000000000005</v>
      </c>
      <c r="F150" s="38">
        <v>3213.7000000000003</v>
      </c>
      <c r="G150" s="38">
        <v>3171.4000000000005</v>
      </c>
      <c r="H150" s="38">
        <v>3389.4000000000005</v>
      </c>
      <c r="I150" s="38">
        <v>3431.7000000000007</v>
      </c>
      <c r="J150" s="38">
        <v>3498.4000000000005</v>
      </c>
      <c r="K150" s="31">
        <v>3365</v>
      </c>
      <c r="L150" s="31">
        <v>3256</v>
      </c>
      <c r="M150" s="31">
        <v>15.77337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212.35</v>
      </c>
      <c r="D151" s="38">
        <v>212.61666666666665</v>
      </c>
      <c r="E151" s="38">
        <v>209.2833333333333</v>
      </c>
      <c r="F151" s="38">
        <v>206.21666666666667</v>
      </c>
      <c r="G151" s="38">
        <v>202.88333333333333</v>
      </c>
      <c r="H151" s="38">
        <v>215.68333333333328</v>
      </c>
      <c r="I151" s="38">
        <v>219.01666666666659</v>
      </c>
      <c r="J151" s="38">
        <v>222.08333333333326</v>
      </c>
      <c r="K151" s="31">
        <v>215.95</v>
      </c>
      <c r="L151" s="31">
        <v>209.55</v>
      </c>
      <c r="M151" s="31">
        <v>5.6235900000000001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572.95000000000005</v>
      </c>
      <c r="D152" s="38">
        <v>572.76666666666677</v>
      </c>
      <c r="E152" s="38">
        <v>564.18333333333351</v>
      </c>
      <c r="F152" s="38">
        <v>555.41666666666674</v>
      </c>
      <c r="G152" s="38">
        <v>546.83333333333348</v>
      </c>
      <c r="H152" s="38">
        <v>581.53333333333353</v>
      </c>
      <c r="I152" s="38">
        <v>590.11666666666679</v>
      </c>
      <c r="J152" s="38">
        <v>598.88333333333355</v>
      </c>
      <c r="K152" s="31">
        <v>581.35</v>
      </c>
      <c r="L152" s="31">
        <v>564</v>
      </c>
      <c r="M152" s="31">
        <v>4.6796499999999996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413.65</v>
      </c>
      <c r="D153" s="38">
        <v>415.2166666666667</v>
      </c>
      <c r="E153" s="38">
        <v>410.43333333333339</v>
      </c>
      <c r="F153" s="38">
        <v>407.2166666666667</v>
      </c>
      <c r="G153" s="38">
        <v>402.43333333333339</v>
      </c>
      <c r="H153" s="38">
        <v>418.43333333333339</v>
      </c>
      <c r="I153" s="38">
        <v>423.2166666666667</v>
      </c>
      <c r="J153" s="38">
        <v>426.43333333333339</v>
      </c>
      <c r="K153" s="31">
        <v>420</v>
      </c>
      <c r="L153" s="31">
        <v>412</v>
      </c>
      <c r="M153" s="31">
        <v>1.2378899999999999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1715.7</v>
      </c>
      <c r="D154" s="38">
        <v>1703.6333333333334</v>
      </c>
      <c r="E154" s="38">
        <v>1680.1166666666668</v>
      </c>
      <c r="F154" s="38">
        <v>1644.5333333333333</v>
      </c>
      <c r="G154" s="38">
        <v>1621.0166666666667</v>
      </c>
      <c r="H154" s="38">
        <v>1739.2166666666669</v>
      </c>
      <c r="I154" s="38">
        <v>1762.7333333333338</v>
      </c>
      <c r="J154" s="38">
        <v>1798.3166666666671</v>
      </c>
      <c r="K154" s="31">
        <v>1727.15</v>
      </c>
      <c r="L154" s="31">
        <v>1668.05</v>
      </c>
      <c r="M154" s="31">
        <v>2.0920000000000001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126.75</v>
      </c>
      <c r="D155" s="38">
        <v>125.58333333333333</v>
      </c>
      <c r="E155" s="38">
        <v>123.16666666666666</v>
      </c>
      <c r="F155" s="38">
        <v>119.58333333333333</v>
      </c>
      <c r="G155" s="38">
        <v>117.16666666666666</v>
      </c>
      <c r="H155" s="38">
        <v>129.16666666666666</v>
      </c>
      <c r="I155" s="38">
        <v>131.58333333333331</v>
      </c>
      <c r="J155" s="38">
        <v>135.16666666666666</v>
      </c>
      <c r="K155" s="31">
        <v>128</v>
      </c>
      <c r="L155" s="31">
        <v>122</v>
      </c>
      <c r="M155" s="31">
        <v>95.772149999999996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220.65</v>
      </c>
      <c r="D156" s="38">
        <v>220.03333333333333</v>
      </c>
      <c r="E156" s="38">
        <v>217.71666666666667</v>
      </c>
      <c r="F156" s="38">
        <v>214.78333333333333</v>
      </c>
      <c r="G156" s="38">
        <v>212.46666666666667</v>
      </c>
      <c r="H156" s="38">
        <v>222.96666666666667</v>
      </c>
      <c r="I156" s="38">
        <v>225.28333333333333</v>
      </c>
      <c r="J156" s="38">
        <v>228.21666666666667</v>
      </c>
      <c r="K156" s="31">
        <v>222.35</v>
      </c>
      <c r="L156" s="31">
        <v>217.1</v>
      </c>
      <c r="M156" s="31">
        <v>5.6430499999999997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95.15</v>
      </c>
      <c r="D157" s="38">
        <v>94.766666666666666</v>
      </c>
      <c r="E157" s="38">
        <v>93.933333333333337</v>
      </c>
      <c r="F157" s="38">
        <v>92.716666666666669</v>
      </c>
      <c r="G157" s="38">
        <v>91.88333333333334</v>
      </c>
      <c r="H157" s="38">
        <v>95.983333333333334</v>
      </c>
      <c r="I157" s="38">
        <v>96.816666666666677</v>
      </c>
      <c r="J157" s="38">
        <v>98.033333333333331</v>
      </c>
      <c r="K157" s="31">
        <v>95.6</v>
      </c>
      <c r="L157" s="31">
        <v>93.55</v>
      </c>
      <c r="M157" s="31">
        <v>25.00055</v>
      </c>
      <c r="N157" s="1"/>
      <c r="O157" s="1"/>
    </row>
    <row r="158" spans="1:15" ht="12.75" customHeight="1">
      <c r="A158" s="33">
        <v>148</v>
      </c>
      <c r="B158" s="58" t="s">
        <v>882</v>
      </c>
      <c r="C158" s="31">
        <v>714.55</v>
      </c>
      <c r="D158" s="38">
        <v>708.86666666666667</v>
      </c>
      <c r="E158" s="38">
        <v>700.73333333333335</v>
      </c>
      <c r="F158" s="38">
        <v>686.91666666666663</v>
      </c>
      <c r="G158" s="38">
        <v>678.7833333333333</v>
      </c>
      <c r="H158" s="38">
        <v>722.68333333333339</v>
      </c>
      <c r="I158" s="38">
        <v>730.81666666666683</v>
      </c>
      <c r="J158" s="38">
        <v>744.63333333333344</v>
      </c>
      <c r="K158" s="31">
        <v>717</v>
      </c>
      <c r="L158" s="31">
        <v>695.05</v>
      </c>
      <c r="M158" s="31">
        <v>0.49092000000000002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2376.75</v>
      </c>
      <c r="D159" s="38">
        <v>2361.9166666666665</v>
      </c>
      <c r="E159" s="38">
        <v>2331.833333333333</v>
      </c>
      <c r="F159" s="38">
        <v>2286.9166666666665</v>
      </c>
      <c r="G159" s="38">
        <v>2256.833333333333</v>
      </c>
      <c r="H159" s="38">
        <v>2406.833333333333</v>
      </c>
      <c r="I159" s="38">
        <v>2436.9166666666661</v>
      </c>
      <c r="J159" s="38">
        <v>2481.833333333333</v>
      </c>
      <c r="K159" s="31">
        <v>2392</v>
      </c>
      <c r="L159" s="31">
        <v>2317</v>
      </c>
      <c r="M159" s="31">
        <v>3.81901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254.25</v>
      </c>
      <c r="D160" s="38">
        <v>254.46666666666667</v>
      </c>
      <c r="E160" s="38">
        <v>251.48333333333335</v>
      </c>
      <c r="F160" s="38">
        <v>248.71666666666667</v>
      </c>
      <c r="G160" s="38">
        <v>245.73333333333335</v>
      </c>
      <c r="H160" s="38">
        <v>257.23333333333335</v>
      </c>
      <c r="I160" s="38">
        <v>260.21666666666664</v>
      </c>
      <c r="J160" s="38">
        <v>262.98333333333335</v>
      </c>
      <c r="K160" s="31">
        <v>257.45</v>
      </c>
      <c r="L160" s="31">
        <v>251.7</v>
      </c>
      <c r="M160" s="31">
        <v>38.043900000000001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330.05</v>
      </c>
      <c r="D161" s="38">
        <v>329.91666666666669</v>
      </c>
      <c r="E161" s="38">
        <v>324.88333333333338</v>
      </c>
      <c r="F161" s="38">
        <v>319.7166666666667</v>
      </c>
      <c r="G161" s="38">
        <v>314.68333333333339</v>
      </c>
      <c r="H161" s="38">
        <v>335.08333333333337</v>
      </c>
      <c r="I161" s="38">
        <v>340.11666666666667</v>
      </c>
      <c r="J161" s="38">
        <v>345.28333333333336</v>
      </c>
      <c r="K161" s="31">
        <v>334.95</v>
      </c>
      <c r="L161" s="31">
        <v>324.75</v>
      </c>
      <c r="M161" s="31">
        <v>2.44868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129.30000000000001</v>
      </c>
      <c r="D162" s="38">
        <v>128.63333333333333</v>
      </c>
      <c r="E162" s="38">
        <v>127.26666666666665</v>
      </c>
      <c r="F162" s="38">
        <v>125.23333333333332</v>
      </c>
      <c r="G162" s="38">
        <v>123.86666666666665</v>
      </c>
      <c r="H162" s="38">
        <v>130.66666666666666</v>
      </c>
      <c r="I162" s="38">
        <v>132.03333333333333</v>
      </c>
      <c r="J162" s="38">
        <v>134.06666666666666</v>
      </c>
      <c r="K162" s="31">
        <v>130</v>
      </c>
      <c r="L162" s="31">
        <v>126.6</v>
      </c>
      <c r="M162" s="31">
        <v>305.63704000000001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494</v>
      </c>
      <c r="D163" s="38">
        <v>495.23333333333335</v>
      </c>
      <c r="E163" s="38">
        <v>484.81666666666672</v>
      </c>
      <c r="F163" s="38">
        <v>475.63333333333338</v>
      </c>
      <c r="G163" s="38">
        <v>465.21666666666675</v>
      </c>
      <c r="H163" s="38">
        <v>504.41666666666669</v>
      </c>
      <c r="I163" s="38">
        <v>514.83333333333326</v>
      </c>
      <c r="J163" s="38">
        <v>524.01666666666665</v>
      </c>
      <c r="K163" s="31">
        <v>505.65</v>
      </c>
      <c r="L163" s="31">
        <v>486.05</v>
      </c>
      <c r="M163" s="31">
        <v>20.434560000000001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4680.8</v>
      </c>
      <c r="D164" s="38">
        <v>4665.916666666667</v>
      </c>
      <c r="E164" s="38">
        <v>4634.8833333333341</v>
      </c>
      <c r="F164" s="38">
        <v>4588.9666666666672</v>
      </c>
      <c r="G164" s="38">
        <v>4557.9333333333343</v>
      </c>
      <c r="H164" s="38">
        <v>4711.8333333333339</v>
      </c>
      <c r="I164" s="38">
        <v>4742.8666666666668</v>
      </c>
      <c r="J164" s="38">
        <v>4788.7833333333338</v>
      </c>
      <c r="K164" s="31">
        <v>4696.95</v>
      </c>
      <c r="L164" s="31">
        <v>4620</v>
      </c>
      <c r="M164" s="31">
        <v>0.19198999999999999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874.6</v>
      </c>
      <c r="D165" s="38">
        <v>872.36666666666667</v>
      </c>
      <c r="E165" s="38">
        <v>860.23333333333335</v>
      </c>
      <c r="F165" s="38">
        <v>845.86666666666667</v>
      </c>
      <c r="G165" s="38">
        <v>833.73333333333335</v>
      </c>
      <c r="H165" s="38">
        <v>886.73333333333335</v>
      </c>
      <c r="I165" s="38">
        <v>898.86666666666679</v>
      </c>
      <c r="J165" s="38">
        <v>913.23333333333335</v>
      </c>
      <c r="K165" s="31">
        <v>884.5</v>
      </c>
      <c r="L165" s="31">
        <v>858</v>
      </c>
      <c r="M165" s="31">
        <v>5.6522899999999998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176.35</v>
      </c>
      <c r="D166" s="38">
        <v>176.31666666666669</v>
      </c>
      <c r="E166" s="38">
        <v>175.03333333333339</v>
      </c>
      <c r="F166" s="38">
        <v>173.7166666666667</v>
      </c>
      <c r="G166" s="38">
        <v>172.43333333333339</v>
      </c>
      <c r="H166" s="38">
        <v>177.63333333333338</v>
      </c>
      <c r="I166" s="38">
        <v>178.91666666666669</v>
      </c>
      <c r="J166" s="38">
        <v>180.23333333333338</v>
      </c>
      <c r="K166" s="31">
        <v>177.6</v>
      </c>
      <c r="L166" s="31">
        <v>175</v>
      </c>
      <c r="M166" s="31">
        <v>5.8889300000000002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132.80000000000001</v>
      </c>
      <c r="D167" s="38">
        <v>131.28333333333333</v>
      </c>
      <c r="E167" s="38">
        <v>128.21666666666667</v>
      </c>
      <c r="F167" s="38">
        <v>123.63333333333334</v>
      </c>
      <c r="G167" s="38">
        <v>120.56666666666668</v>
      </c>
      <c r="H167" s="38">
        <v>135.86666666666667</v>
      </c>
      <c r="I167" s="38">
        <v>138.93333333333334</v>
      </c>
      <c r="J167" s="38">
        <v>143.51666666666665</v>
      </c>
      <c r="K167" s="31">
        <v>134.35</v>
      </c>
      <c r="L167" s="31">
        <v>126.7</v>
      </c>
      <c r="M167" s="31">
        <v>76.764250000000004</v>
      </c>
      <c r="N167" s="1"/>
      <c r="O167" s="1"/>
    </row>
    <row r="168" spans="1:15" ht="12.75" customHeight="1">
      <c r="A168" s="33">
        <v>158</v>
      </c>
      <c r="B168" s="58" t="s">
        <v>883</v>
      </c>
      <c r="C168" s="31">
        <v>639.29999999999995</v>
      </c>
      <c r="D168" s="38">
        <v>643.16666666666663</v>
      </c>
      <c r="E168" s="38">
        <v>631.33333333333326</v>
      </c>
      <c r="F168" s="38">
        <v>623.36666666666667</v>
      </c>
      <c r="G168" s="38">
        <v>611.5333333333333</v>
      </c>
      <c r="H168" s="38">
        <v>651.13333333333321</v>
      </c>
      <c r="I168" s="38">
        <v>662.96666666666647</v>
      </c>
      <c r="J168" s="38">
        <v>670.93333333333317</v>
      </c>
      <c r="K168" s="31">
        <v>655</v>
      </c>
      <c r="L168" s="31">
        <v>635.20000000000005</v>
      </c>
      <c r="M168" s="31">
        <v>0.80654999999999999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327.05</v>
      </c>
      <c r="D169" s="38">
        <v>326.75</v>
      </c>
      <c r="E169" s="38">
        <v>324.5</v>
      </c>
      <c r="F169" s="38">
        <v>321.95</v>
      </c>
      <c r="G169" s="38">
        <v>319.7</v>
      </c>
      <c r="H169" s="38">
        <v>329.3</v>
      </c>
      <c r="I169" s="38">
        <v>331.55</v>
      </c>
      <c r="J169" s="38">
        <v>334.1</v>
      </c>
      <c r="K169" s="31">
        <v>329</v>
      </c>
      <c r="L169" s="31">
        <v>324.2</v>
      </c>
      <c r="M169" s="31">
        <v>10.783149999999999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145.4</v>
      </c>
      <c r="D170" s="38">
        <v>145.03333333333333</v>
      </c>
      <c r="E170" s="38">
        <v>143.36666666666667</v>
      </c>
      <c r="F170" s="38">
        <v>141.33333333333334</v>
      </c>
      <c r="G170" s="38">
        <v>139.66666666666669</v>
      </c>
      <c r="H170" s="38">
        <v>147.06666666666666</v>
      </c>
      <c r="I170" s="38">
        <v>148.73333333333335</v>
      </c>
      <c r="J170" s="38">
        <v>150.76666666666665</v>
      </c>
      <c r="K170" s="31">
        <v>146.69999999999999</v>
      </c>
      <c r="L170" s="31">
        <v>143</v>
      </c>
      <c r="M170" s="31">
        <v>35.68741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1323.2</v>
      </c>
      <c r="D171" s="38">
        <v>1328.5166666666667</v>
      </c>
      <c r="E171" s="38">
        <v>1309.6833333333334</v>
      </c>
      <c r="F171" s="38">
        <v>1296.1666666666667</v>
      </c>
      <c r="G171" s="38">
        <v>1277.3333333333335</v>
      </c>
      <c r="H171" s="38">
        <v>1342.0333333333333</v>
      </c>
      <c r="I171" s="38">
        <v>1360.8666666666668</v>
      </c>
      <c r="J171" s="38">
        <v>1374.3833333333332</v>
      </c>
      <c r="K171" s="31">
        <v>1347.35</v>
      </c>
      <c r="L171" s="31">
        <v>1315</v>
      </c>
      <c r="M171" s="31">
        <v>0.17594000000000001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110</v>
      </c>
      <c r="D172" s="38">
        <v>109.36666666666667</v>
      </c>
      <c r="E172" s="38">
        <v>108.13333333333335</v>
      </c>
      <c r="F172" s="38">
        <v>106.26666666666668</v>
      </c>
      <c r="G172" s="38">
        <v>105.03333333333336</v>
      </c>
      <c r="H172" s="38">
        <v>111.23333333333335</v>
      </c>
      <c r="I172" s="38">
        <v>112.46666666666667</v>
      </c>
      <c r="J172" s="38">
        <v>114.33333333333334</v>
      </c>
      <c r="K172" s="31">
        <v>110.6</v>
      </c>
      <c r="L172" s="31">
        <v>107.5</v>
      </c>
      <c r="M172" s="31">
        <v>106.78733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2560.75</v>
      </c>
      <c r="D173" s="38">
        <v>2567.0333333333333</v>
      </c>
      <c r="E173" s="38">
        <v>2547.7166666666667</v>
      </c>
      <c r="F173" s="38">
        <v>2534.6833333333334</v>
      </c>
      <c r="G173" s="38">
        <v>2515.3666666666668</v>
      </c>
      <c r="H173" s="38">
        <v>2580.0666666666666</v>
      </c>
      <c r="I173" s="38">
        <v>2599.3833333333332</v>
      </c>
      <c r="J173" s="38">
        <v>2612.4166666666665</v>
      </c>
      <c r="K173" s="31">
        <v>2586.35</v>
      </c>
      <c r="L173" s="31">
        <v>2554</v>
      </c>
      <c r="M173" s="31">
        <v>0.12834000000000001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3126.25</v>
      </c>
      <c r="D174" s="38">
        <v>3113.7333333333336</v>
      </c>
      <c r="E174" s="38">
        <v>3092.5166666666673</v>
      </c>
      <c r="F174" s="38">
        <v>3058.7833333333338</v>
      </c>
      <c r="G174" s="38">
        <v>3037.5666666666675</v>
      </c>
      <c r="H174" s="38">
        <v>3147.4666666666672</v>
      </c>
      <c r="I174" s="38">
        <v>3168.6833333333334</v>
      </c>
      <c r="J174" s="38">
        <v>3202.416666666667</v>
      </c>
      <c r="K174" s="31">
        <v>3134.95</v>
      </c>
      <c r="L174" s="31">
        <v>3080</v>
      </c>
      <c r="M174" s="31">
        <v>7.5429999999999997E-2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184.7</v>
      </c>
      <c r="D175" s="38">
        <v>185.04999999999998</v>
      </c>
      <c r="E175" s="38">
        <v>183.64999999999998</v>
      </c>
      <c r="F175" s="38">
        <v>182.6</v>
      </c>
      <c r="G175" s="38">
        <v>181.2</v>
      </c>
      <c r="H175" s="38">
        <v>186.09999999999997</v>
      </c>
      <c r="I175" s="38">
        <v>187.5</v>
      </c>
      <c r="J175" s="38">
        <v>188.54999999999995</v>
      </c>
      <c r="K175" s="31">
        <v>186.45</v>
      </c>
      <c r="L175" s="31">
        <v>184</v>
      </c>
      <c r="M175" s="31">
        <v>3.9070800000000001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1136.75</v>
      </c>
      <c r="D176" s="38">
        <v>1130.9166666666667</v>
      </c>
      <c r="E176" s="38">
        <v>1114.8333333333335</v>
      </c>
      <c r="F176" s="38">
        <v>1092.9166666666667</v>
      </c>
      <c r="G176" s="38">
        <v>1076.8333333333335</v>
      </c>
      <c r="H176" s="38">
        <v>1152.8333333333335</v>
      </c>
      <c r="I176" s="38">
        <v>1168.916666666667</v>
      </c>
      <c r="J176" s="38">
        <v>1190.8333333333335</v>
      </c>
      <c r="K176" s="31">
        <v>1147</v>
      </c>
      <c r="L176" s="31">
        <v>1109</v>
      </c>
      <c r="M176" s="31">
        <v>10.85336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1387.4</v>
      </c>
      <c r="D177" s="38">
        <v>1392.1333333333332</v>
      </c>
      <c r="E177" s="38">
        <v>1381.2666666666664</v>
      </c>
      <c r="F177" s="38">
        <v>1375.1333333333332</v>
      </c>
      <c r="G177" s="38">
        <v>1364.2666666666664</v>
      </c>
      <c r="H177" s="38">
        <v>1398.2666666666664</v>
      </c>
      <c r="I177" s="38">
        <v>1409.1333333333332</v>
      </c>
      <c r="J177" s="38">
        <v>1415.2666666666664</v>
      </c>
      <c r="K177" s="31">
        <v>1403</v>
      </c>
      <c r="L177" s="31">
        <v>1386</v>
      </c>
      <c r="M177" s="31">
        <v>1.00421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702.1</v>
      </c>
      <c r="D178" s="38">
        <v>696.01666666666677</v>
      </c>
      <c r="E178" s="38">
        <v>687.13333333333355</v>
      </c>
      <c r="F178" s="38">
        <v>672.16666666666674</v>
      </c>
      <c r="G178" s="38">
        <v>663.28333333333353</v>
      </c>
      <c r="H178" s="38">
        <v>710.98333333333358</v>
      </c>
      <c r="I178" s="38">
        <v>719.86666666666679</v>
      </c>
      <c r="J178" s="38">
        <v>734.8333333333336</v>
      </c>
      <c r="K178" s="31">
        <v>704.9</v>
      </c>
      <c r="L178" s="31">
        <v>681.05</v>
      </c>
      <c r="M178" s="31">
        <v>15.330880000000001</v>
      </c>
      <c r="N178" s="1"/>
      <c r="O178" s="1"/>
    </row>
    <row r="179" spans="1:15" ht="12.75" customHeight="1">
      <c r="A179" s="33">
        <v>169</v>
      </c>
      <c r="B179" s="58" t="s">
        <v>889</v>
      </c>
      <c r="C179" s="31">
        <v>702.6</v>
      </c>
      <c r="D179" s="38">
        <v>697.35</v>
      </c>
      <c r="E179" s="38">
        <v>688.7</v>
      </c>
      <c r="F179" s="38">
        <v>674.80000000000007</v>
      </c>
      <c r="G179" s="38">
        <v>666.15000000000009</v>
      </c>
      <c r="H179" s="38">
        <v>711.25</v>
      </c>
      <c r="I179" s="38">
        <v>719.89999999999986</v>
      </c>
      <c r="J179" s="38">
        <v>733.8</v>
      </c>
      <c r="K179" s="31">
        <v>706</v>
      </c>
      <c r="L179" s="31">
        <v>683.45</v>
      </c>
      <c r="M179" s="31">
        <v>2.1648900000000002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1485.4</v>
      </c>
      <c r="D180" s="38">
        <v>1486.9833333333333</v>
      </c>
      <c r="E180" s="38">
        <v>1478.6166666666668</v>
      </c>
      <c r="F180" s="38">
        <v>1471.8333333333335</v>
      </c>
      <c r="G180" s="38">
        <v>1463.4666666666669</v>
      </c>
      <c r="H180" s="38">
        <v>1493.7666666666667</v>
      </c>
      <c r="I180" s="38">
        <v>1502.133333333333</v>
      </c>
      <c r="J180" s="38">
        <v>1508.9166666666665</v>
      </c>
      <c r="K180" s="31">
        <v>1495.35</v>
      </c>
      <c r="L180" s="31">
        <v>1480.2</v>
      </c>
      <c r="M180" s="31">
        <v>0.46167999999999998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44.8</v>
      </c>
      <c r="D181" s="38">
        <v>44.666666666666664</v>
      </c>
      <c r="E181" s="38">
        <v>44.233333333333327</v>
      </c>
      <c r="F181" s="38">
        <v>43.666666666666664</v>
      </c>
      <c r="G181" s="38">
        <v>43.233333333333327</v>
      </c>
      <c r="H181" s="38">
        <v>45.233333333333327</v>
      </c>
      <c r="I181" s="38">
        <v>45.666666666666664</v>
      </c>
      <c r="J181" s="38">
        <v>46.233333333333327</v>
      </c>
      <c r="K181" s="31">
        <v>45.1</v>
      </c>
      <c r="L181" s="31">
        <v>44.1</v>
      </c>
      <c r="M181" s="31">
        <v>61.004739999999998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1130.45</v>
      </c>
      <c r="D182" s="38">
        <v>1129.9833333333333</v>
      </c>
      <c r="E182" s="38">
        <v>1122.4666666666667</v>
      </c>
      <c r="F182" s="38">
        <v>1114.4833333333333</v>
      </c>
      <c r="G182" s="38">
        <v>1106.9666666666667</v>
      </c>
      <c r="H182" s="38">
        <v>1137.9666666666667</v>
      </c>
      <c r="I182" s="38">
        <v>1145.4833333333336</v>
      </c>
      <c r="J182" s="38">
        <v>1153.4666666666667</v>
      </c>
      <c r="K182" s="31">
        <v>1137.5</v>
      </c>
      <c r="L182" s="31">
        <v>1122</v>
      </c>
      <c r="M182" s="31">
        <v>0.61151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1649.75</v>
      </c>
      <c r="D183" s="38">
        <v>1643.9166666666667</v>
      </c>
      <c r="E183" s="38">
        <v>1628.8333333333335</v>
      </c>
      <c r="F183" s="38">
        <v>1607.9166666666667</v>
      </c>
      <c r="G183" s="38">
        <v>1592.8333333333335</v>
      </c>
      <c r="H183" s="38">
        <v>1664.8333333333335</v>
      </c>
      <c r="I183" s="38">
        <v>1679.916666666667</v>
      </c>
      <c r="J183" s="38">
        <v>1700.8333333333335</v>
      </c>
      <c r="K183" s="31">
        <v>1659</v>
      </c>
      <c r="L183" s="31">
        <v>1623</v>
      </c>
      <c r="M183" s="31">
        <v>0.92901999999999996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458.9</v>
      </c>
      <c r="D184" s="38">
        <v>459.26666666666665</v>
      </c>
      <c r="E184" s="38">
        <v>456.63333333333333</v>
      </c>
      <c r="F184" s="38">
        <v>454.36666666666667</v>
      </c>
      <c r="G184" s="38">
        <v>451.73333333333335</v>
      </c>
      <c r="H184" s="38">
        <v>461.5333333333333</v>
      </c>
      <c r="I184" s="38">
        <v>464.16666666666663</v>
      </c>
      <c r="J184" s="38">
        <v>466.43333333333328</v>
      </c>
      <c r="K184" s="31">
        <v>461.9</v>
      </c>
      <c r="L184" s="31">
        <v>457</v>
      </c>
      <c r="M184" s="31">
        <v>0.43578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1062.95</v>
      </c>
      <c r="D185" s="38">
        <v>1063.0666666666668</v>
      </c>
      <c r="E185" s="38">
        <v>1056.7333333333336</v>
      </c>
      <c r="F185" s="38">
        <v>1050.5166666666667</v>
      </c>
      <c r="G185" s="38">
        <v>1044.1833333333334</v>
      </c>
      <c r="H185" s="38">
        <v>1069.2833333333338</v>
      </c>
      <c r="I185" s="38">
        <v>1075.6166666666672</v>
      </c>
      <c r="J185" s="38">
        <v>1081.8333333333339</v>
      </c>
      <c r="K185" s="31">
        <v>1069.4000000000001</v>
      </c>
      <c r="L185" s="31">
        <v>1056.8499999999999</v>
      </c>
      <c r="M185" s="31">
        <v>8.7767800000000005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489.2</v>
      </c>
      <c r="D186" s="38">
        <v>490.73333333333335</v>
      </c>
      <c r="E186" s="38">
        <v>486.4666666666667</v>
      </c>
      <c r="F186" s="38">
        <v>483.73333333333335</v>
      </c>
      <c r="G186" s="38">
        <v>479.4666666666667</v>
      </c>
      <c r="H186" s="38">
        <v>493.4666666666667</v>
      </c>
      <c r="I186" s="38">
        <v>497.73333333333335</v>
      </c>
      <c r="J186" s="38">
        <v>500.4666666666667</v>
      </c>
      <c r="K186" s="31">
        <v>495</v>
      </c>
      <c r="L186" s="31">
        <v>488</v>
      </c>
      <c r="M186" s="31">
        <v>0.71440999999999999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1666.1</v>
      </c>
      <c r="D187" s="38">
        <v>1660.6166666666668</v>
      </c>
      <c r="E187" s="38">
        <v>1643.2333333333336</v>
      </c>
      <c r="F187" s="38">
        <v>1620.3666666666668</v>
      </c>
      <c r="G187" s="38">
        <v>1602.9833333333336</v>
      </c>
      <c r="H187" s="38">
        <v>1683.4833333333336</v>
      </c>
      <c r="I187" s="38">
        <v>1700.8666666666668</v>
      </c>
      <c r="J187" s="38">
        <v>1723.7333333333336</v>
      </c>
      <c r="K187" s="31">
        <v>1678</v>
      </c>
      <c r="L187" s="31">
        <v>1637.75</v>
      </c>
      <c r="M187" s="31">
        <v>17.61853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308.8</v>
      </c>
      <c r="D188" s="38">
        <v>307.2</v>
      </c>
      <c r="E188" s="38">
        <v>303.95</v>
      </c>
      <c r="F188" s="38">
        <v>299.10000000000002</v>
      </c>
      <c r="G188" s="38">
        <v>295.85000000000002</v>
      </c>
      <c r="H188" s="38">
        <v>312.04999999999995</v>
      </c>
      <c r="I188" s="38">
        <v>315.29999999999995</v>
      </c>
      <c r="J188" s="38">
        <v>320.14999999999992</v>
      </c>
      <c r="K188" s="31">
        <v>310.45</v>
      </c>
      <c r="L188" s="31">
        <v>302.35000000000002</v>
      </c>
      <c r="M188" s="31">
        <v>17.776669999999999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415.8</v>
      </c>
      <c r="D189" s="38">
        <v>416.55</v>
      </c>
      <c r="E189" s="38">
        <v>409.25</v>
      </c>
      <c r="F189" s="38">
        <v>402.7</v>
      </c>
      <c r="G189" s="38">
        <v>395.4</v>
      </c>
      <c r="H189" s="38">
        <v>423.1</v>
      </c>
      <c r="I189" s="38">
        <v>430.40000000000009</v>
      </c>
      <c r="J189" s="38">
        <v>436.95000000000005</v>
      </c>
      <c r="K189" s="31">
        <v>423.85</v>
      </c>
      <c r="L189" s="31">
        <v>410</v>
      </c>
      <c r="M189" s="31">
        <v>20.36497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1753.2</v>
      </c>
      <c r="D190" s="38">
        <v>1755.2666666666667</v>
      </c>
      <c r="E190" s="38">
        <v>1741.5833333333333</v>
      </c>
      <c r="F190" s="38">
        <v>1729.9666666666667</v>
      </c>
      <c r="G190" s="38">
        <v>1716.2833333333333</v>
      </c>
      <c r="H190" s="38">
        <v>1766.8833333333332</v>
      </c>
      <c r="I190" s="38">
        <v>1780.5666666666666</v>
      </c>
      <c r="J190" s="38">
        <v>1792.1833333333332</v>
      </c>
      <c r="K190" s="31">
        <v>1768.95</v>
      </c>
      <c r="L190" s="31">
        <v>1743.65</v>
      </c>
      <c r="M190" s="31">
        <v>4.0766299999999998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788.75</v>
      </c>
      <c r="D191" s="38">
        <v>791.93333333333339</v>
      </c>
      <c r="E191" s="38">
        <v>763.86666666666679</v>
      </c>
      <c r="F191" s="38">
        <v>738.98333333333335</v>
      </c>
      <c r="G191" s="38">
        <v>710.91666666666674</v>
      </c>
      <c r="H191" s="38">
        <v>816.81666666666683</v>
      </c>
      <c r="I191" s="38">
        <v>844.88333333333344</v>
      </c>
      <c r="J191" s="38">
        <v>869.76666666666688</v>
      </c>
      <c r="K191" s="31">
        <v>820</v>
      </c>
      <c r="L191" s="31">
        <v>767.05</v>
      </c>
      <c r="M191" s="31">
        <v>15.99006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353.15</v>
      </c>
      <c r="D192" s="38">
        <v>355.40000000000003</v>
      </c>
      <c r="E192" s="38">
        <v>349.80000000000007</v>
      </c>
      <c r="F192" s="38">
        <v>346.45000000000005</v>
      </c>
      <c r="G192" s="38">
        <v>340.85000000000008</v>
      </c>
      <c r="H192" s="38">
        <v>358.75000000000006</v>
      </c>
      <c r="I192" s="38">
        <v>364.35000000000008</v>
      </c>
      <c r="J192" s="38">
        <v>367.70000000000005</v>
      </c>
      <c r="K192" s="31">
        <v>361</v>
      </c>
      <c r="L192" s="31">
        <v>352.05</v>
      </c>
      <c r="M192" s="31">
        <v>2.7700100000000001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2151.15</v>
      </c>
      <c r="D193" s="38">
        <v>2171.8833333333332</v>
      </c>
      <c r="E193" s="38">
        <v>2120.8666666666663</v>
      </c>
      <c r="F193" s="38">
        <v>2090.583333333333</v>
      </c>
      <c r="G193" s="38">
        <v>2039.5666666666662</v>
      </c>
      <c r="H193" s="38">
        <v>2202.1666666666665</v>
      </c>
      <c r="I193" s="38">
        <v>2253.1833333333329</v>
      </c>
      <c r="J193" s="38">
        <v>2283.4666666666667</v>
      </c>
      <c r="K193" s="31">
        <v>2222.9</v>
      </c>
      <c r="L193" s="31">
        <v>2141.6</v>
      </c>
      <c r="M193" s="31">
        <v>0.33789999999999998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672</v>
      </c>
      <c r="D194" s="38">
        <v>673.93333333333328</v>
      </c>
      <c r="E194" s="38">
        <v>668.26666666666654</v>
      </c>
      <c r="F194" s="38">
        <v>664.5333333333333</v>
      </c>
      <c r="G194" s="38">
        <v>658.86666666666656</v>
      </c>
      <c r="H194" s="38">
        <v>677.66666666666652</v>
      </c>
      <c r="I194" s="38">
        <v>683.33333333333326</v>
      </c>
      <c r="J194" s="38">
        <v>687.06666666666649</v>
      </c>
      <c r="K194" s="31">
        <v>679.6</v>
      </c>
      <c r="L194" s="31">
        <v>670.2</v>
      </c>
      <c r="M194" s="31">
        <v>0.64046000000000003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251.5</v>
      </c>
      <c r="D195" s="38">
        <v>248.05000000000004</v>
      </c>
      <c r="E195" s="38">
        <v>242.25000000000009</v>
      </c>
      <c r="F195" s="38">
        <v>233.00000000000006</v>
      </c>
      <c r="G195" s="38">
        <v>227.2000000000001</v>
      </c>
      <c r="H195" s="38">
        <v>257.30000000000007</v>
      </c>
      <c r="I195" s="38">
        <v>263.10000000000002</v>
      </c>
      <c r="J195" s="38">
        <v>272.35000000000002</v>
      </c>
      <c r="K195" s="31">
        <v>253.85</v>
      </c>
      <c r="L195" s="31">
        <v>238.8</v>
      </c>
      <c r="M195" s="31">
        <v>11.85336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2764.05</v>
      </c>
      <c r="D196" s="38">
        <v>2742.2166666666667</v>
      </c>
      <c r="E196" s="38">
        <v>2714.4333333333334</v>
      </c>
      <c r="F196" s="38">
        <v>2664.8166666666666</v>
      </c>
      <c r="G196" s="38">
        <v>2637.0333333333333</v>
      </c>
      <c r="H196" s="38">
        <v>2791.8333333333335</v>
      </c>
      <c r="I196" s="38">
        <v>2819.6166666666672</v>
      </c>
      <c r="J196" s="38">
        <v>2869.2333333333336</v>
      </c>
      <c r="K196" s="31">
        <v>2770</v>
      </c>
      <c r="L196" s="31">
        <v>2692.6</v>
      </c>
      <c r="M196" s="31">
        <v>1.94001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460.2</v>
      </c>
      <c r="D197" s="38">
        <v>462.34999999999997</v>
      </c>
      <c r="E197" s="38">
        <v>457.29999999999995</v>
      </c>
      <c r="F197" s="38">
        <v>454.4</v>
      </c>
      <c r="G197" s="38">
        <v>449.34999999999997</v>
      </c>
      <c r="H197" s="38">
        <v>465.24999999999994</v>
      </c>
      <c r="I197" s="38">
        <v>470.3</v>
      </c>
      <c r="J197" s="38">
        <v>473.19999999999993</v>
      </c>
      <c r="K197" s="31">
        <v>467.4</v>
      </c>
      <c r="L197" s="31">
        <v>459.45</v>
      </c>
      <c r="M197" s="31">
        <v>19.68806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593.79999999999995</v>
      </c>
      <c r="D198" s="38">
        <v>590.29999999999995</v>
      </c>
      <c r="E198" s="38">
        <v>585.44999999999993</v>
      </c>
      <c r="F198" s="38">
        <v>577.1</v>
      </c>
      <c r="G198" s="38">
        <v>572.25</v>
      </c>
      <c r="H198" s="38">
        <v>598.64999999999986</v>
      </c>
      <c r="I198" s="38">
        <v>603.49999999999977</v>
      </c>
      <c r="J198" s="38">
        <v>611.8499999999998</v>
      </c>
      <c r="K198" s="31">
        <v>595.15</v>
      </c>
      <c r="L198" s="31">
        <v>581.95000000000005</v>
      </c>
      <c r="M198" s="31">
        <v>8.9642099999999996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120.1</v>
      </c>
      <c r="D199" s="38">
        <v>120.03333333333335</v>
      </c>
      <c r="E199" s="38">
        <v>119.06666666666669</v>
      </c>
      <c r="F199" s="38">
        <v>118.03333333333335</v>
      </c>
      <c r="G199" s="38">
        <v>117.06666666666669</v>
      </c>
      <c r="H199" s="38">
        <v>121.06666666666669</v>
      </c>
      <c r="I199" s="38">
        <v>122.03333333333336</v>
      </c>
      <c r="J199" s="38">
        <v>123.06666666666669</v>
      </c>
      <c r="K199" s="31">
        <v>121</v>
      </c>
      <c r="L199" s="31">
        <v>119</v>
      </c>
      <c r="M199" s="31">
        <v>7.2984299999999998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168.9</v>
      </c>
      <c r="D200" s="38">
        <v>168.66666666666669</v>
      </c>
      <c r="E200" s="38">
        <v>167.78333333333336</v>
      </c>
      <c r="F200" s="38">
        <v>166.66666666666669</v>
      </c>
      <c r="G200" s="38">
        <v>165.78333333333336</v>
      </c>
      <c r="H200" s="38">
        <v>169.78333333333336</v>
      </c>
      <c r="I200" s="38">
        <v>170.66666666666669</v>
      </c>
      <c r="J200" s="38">
        <v>171.78333333333336</v>
      </c>
      <c r="K200" s="31">
        <v>169.55</v>
      </c>
      <c r="L200" s="31">
        <v>167.55</v>
      </c>
      <c r="M200" s="31">
        <v>12.542120000000001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295.5</v>
      </c>
      <c r="D201" s="38">
        <v>295.65000000000003</v>
      </c>
      <c r="E201" s="38">
        <v>292.85000000000008</v>
      </c>
      <c r="F201" s="38">
        <v>290.20000000000005</v>
      </c>
      <c r="G201" s="38">
        <v>287.40000000000009</v>
      </c>
      <c r="H201" s="38">
        <v>298.30000000000007</v>
      </c>
      <c r="I201" s="38">
        <v>301.10000000000002</v>
      </c>
      <c r="J201" s="38">
        <v>303.75000000000006</v>
      </c>
      <c r="K201" s="31">
        <v>298.45</v>
      </c>
      <c r="L201" s="31">
        <v>293</v>
      </c>
      <c r="M201" s="31">
        <v>10.382479999999999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1609.85</v>
      </c>
      <c r="D202" s="38">
        <v>1594.6166666666668</v>
      </c>
      <c r="E202" s="38">
        <v>1559.2333333333336</v>
      </c>
      <c r="F202" s="38">
        <v>1508.6166666666668</v>
      </c>
      <c r="G202" s="38">
        <v>1473.2333333333336</v>
      </c>
      <c r="H202" s="38">
        <v>1645.2333333333336</v>
      </c>
      <c r="I202" s="38">
        <v>1680.6166666666668</v>
      </c>
      <c r="J202" s="38">
        <v>1731.2333333333336</v>
      </c>
      <c r="K202" s="31">
        <v>1630</v>
      </c>
      <c r="L202" s="31">
        <v>1544</v>
      </c>
      <c r="M202" s="31">
        <v>6.1179600000000001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973.5</v>
      </c>
      <c r="D203" s="38">
        <v>976.7166666666667</v>
      </c>
      <c r="E203" s="38">
        <v>964.88333333333344</v>
      </c>
      <c r="F203" s="38">
        <v>956.26666666666677</v>
      </c>
      <c r="G203" s="38">
        <v>944.43333333333351</v>
      </c>
      <c r="H203" s="38">
        <v>985.33333333333337</v>
      </c>
      <c r="I203" s="38">
        <v>997.16666666666663</v>
      </c>
      <c r="J203" s="38">
        <v>1005.7833333333333</v>
      </c>
      <c r="K203" s="31">
        <v>988.55</v>
      </c>
      <c r="L203" s="31">
        <v>968.1</v>
      </c>
      <c r="M203" s="31">
        <v>5.9664799999999998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1280.75</v>
      </c>
      <c r="D204" s="38">
        <v>1274.2166666666667</v>
      </c>
      <c r="E204" s="38">
        <v>1265.1333333333334</v>
      </c>
      <c r="F204" s="38">
        <v>1249.5166666666667</v>
      </c>
      <c r="G204" s="38">
        <v>1240.4333333333334</v>
      </c>
      <c r="H204" s="38">
        <v>1289.8333333333335</v>
      </c>
      <c r="I204" s="38">
        <v>1298.9166666666665</v>
      </c>
      <c r="J204" s="38">
        <v>1314.5333333333335</v>
      </c>
      <c r="K204" s="31">
        <v>1283.3</v>
      </c>
      <c r="L204" s="31">
        <v>1258.5999999999999</v>
      </c>
      <c r="M204" s="31">
        <v>8.2804000000000002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1150.95</v>
      </c>
      <c r="D205" s="38">
        <v>1139.8666666666668</v>
      </c>
      <c r="E205" s="38">
        <v>1122.6333333333337</v>
      </c>
      <c r="F205" s="38">
        <v>1094.3166666666668</v>
      </c>
      <c r="G205" s="38">
        <v>1077.0833333333337</v>
      </c>
      <c r="H205" s="38">
        <v>1168.1833333333336</v>
      </c>
      <c r="I205" s="38">
        <v>1185.4166666666667</v>
      </c>
      <c r="J205" s="38">
        <v>1213.7333333333336</v>
      </c>
      <c r="K205" s="31">
        <v>1157.0999999999999</v>
      </c>
      <c r="L205" s="31">
        <v>1111.55</v>
      </c>
      <c r="M205" s="31">
        <v>66.050380000000004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2379.8000000000002</v>
      </c>
      <c r="D206" s="38">
        <v>2365.0333333333333</v>
      </c>
      <c r="E206" s="38">
        <v>2343.4666666666667</v>
      </c>
      <c r="F206" s="38">
        <v>2307.1333333333332</v>
      </c>
      <c r="G206" s="38">
        <v>2285.5666666666666</v>
      </c>
      <c r="H206" s="38">
        <v>2401.3666666666668</v>
      </c>
      <c r="I206" s="38">
        <v>2422.9333333333334</v>
      </c>
      <c r="J206" s="38">
        <v>2459.2666666666669</v>
      </c>
      <c r="K206" s="31">
        <v>2386.6</v>
      </c>
      <c r="L206" s="31">
        <v>2328.6999999999998</v>
      </c>
      <c r="M206" s="31">
        <v>3.5765799999999999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1644.5</v>
      </c>
      <c r="D207" s="38">
        <v>1644.3666666666668</v>
      </c>
      <c r="E207" s="38">
        <v>1635.1333333333337</v>
      </c>
      <c r="F207" s="38">
        <v>1625.7666666666669</v>
      </c>
      <c r="G207" s="38">
        <v>1616.5333333333338</v>
      </c>
      <c r="H207" s="38">
        <v>1653.7333333333336</v>
      </c>
      <c r="I207" s="38">
        <v>1662.9666666666667</v>
      </c>
      <c r="J207" s="38">
        <v>1672.3333333333335</v>
      </c>
      <c r="K207" s="31">
        <v>1653.6</v>
      </c>
      <c r="L207" s="31">
        <v>1635</v>
      </c>
      <c r="M207" s="31">
        <v>123.63607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670.05</v>
      </c>
      <c r="D208" s="38">
        <v>671.8</v>
      </c>
      <c r="E208" s="38">
        <v>658.8</v>
      </c>
      <c r="F208" s="38">
        <v>647.54999999999995</v>
      </c>
      <c r="G208" s="38">
        <v>634.54999999999995</v>
      </c>
      <c r="H208" s="38">
        <v>683.05</v>
      </c>
      <c r="I208" s="38">
        <v>696.05</v>
      </c>
      <c r="J208" s="38">
        <v>707.3</v>
      </c>
      <c r="K208" s="31">
        <v>684.8</v>
      </c>
      <c r="L208" s="31">
        <v>660.55</v>
      </c>
      <c r="M208" s="31">
        <v>62.733800000000002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3136.3</v>
      </c>
      <c r="D209" s="38">
        <v>3117.2999999999997</v>
      </c>
      <c r="E209" s="38">
        <v>3092.0999999999995</v>
      </c>
      <c r="F209" s="38">
        <v>3047.8999999999996</v>
      </c>
      <c r="G209" s="38">
        <v>3022.6999999999994</v>
      </c>
      <c r="H209" s="38">
        <v>3161.4999999999995</v>
      </c>
      <c r="I209" s="38">
        <v>3186.6999999999994</v>
      </c>
      <c r="J209" s="38">
        <v>3230.8999999999996</v>
      </c>
      <c r="K209" s="31">
        <v>3142.5</v>
      </c>
      <c r="L209" s="31">
        <v>3073.1</v>
      </c>
      <c r="M209" s="31">
        <v>8.1115300000000001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64.099999999999994</v>
      </c>
      <c r="D210" s="38">
        <v>64.016666666666666</v>
      </c>
      <c r="E210" s="38">
        <v>63.533333333333331</v>
      </c>
      <c r="F210" s="38">
        <v>62.966666666666669</v>
      </c>
      <c r="G210" s="38">
        <v>62.483333333333334</v>
      </c>
      <c r="H210" s="38">
        <v>64.583333333333329</v>
      </c>
      <c r="I210" s="38">
        <v>65.066666666666649</v>
      </c>
      <c r="J210" s="38">
        <v>65.633333333333326</v>
      </c>
      <c r="K210" s="31">
        <v>64.5</v>
      </c>
      <c r="L210" s="31">
        <v>63.45</v>
      </c>
      <c r="M210" s="31">
        <v>38.55274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302.3</v>
      </c>
      <c r="D211" s="38">
        <v>302.93333333333334</v>
      </c>
      <c r="E211" s="38">
        <v>299.9666666666667</v>
      </c>
      <c r="F211" s="38">
        <v>297.63333333333338</v>
      </c>
      <c r="G211" s="38">
        <v>294.66666666666674</v>
      </c>
      <c r="H211" s="38">
        <v>305.26666666666665</v>
      </c>
      <c r="I211" s="38">
        <v>308.23333333333323</v>
      </c>
      <c r="J211" s="38">
        <v>310.56666666666661</v>
      </c>
      <c r="K211" s="31">
        <v>305.89999999999998</v>
      </c>
      <c r="L211" s="31">
        <v>300.60000000000002</v>
      </c>
      <c r="M211" s="31">
        <v>1.8976200000000001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446.95</v>
      </c>
      <c r="D212" s="38">
        <v>445.01666666666671</v>
      </c>
      <c r="E212" s="38">
        <v>441.53333333333342</v>
      </c>
      <c r="F212" s="38">
        <v>436.11666666666673</v>
      </c>
      <c r="G212" s="38">
        <v>432.63333333333344</v>
      </c>
      <c r="H212" s="38">
        <v>450.43333333333339</v>
      </c>
      <c r="I212" s="38">
        <v>453.91666666666663</v>
      </c>
      <c r="J212" s="38">
        <v>459.33333333333337</v>
      </c>
      <c r="K212" s="31">
        <v>448.5</v>
      </c>
      <c r="L212" s="31">
        <v>439.6</v>
      </c>
      <c r="M212" s="31">
        <v>108.01568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1057.3499999999999</v>
      </c>
      <c r="D213" s="38">
        <v>1057.5333333333333</v>
      </c>
      <c r="E213" s="38">
        <v>1051.9166666666665</v>
      </c>
      <c r="F213" s="38">
        <v>1046.4833333333331</v>
      </c>
      <c r="G213" s="38">
        <v>1040.8666666666663</v>
      </c>
      <c r="H213" s="38">
        <v>1062.9666666666667</v>
      </c>
      <c r="I213" s="38">
        <v>1068.5833333333335</v>
      </c>
      <c r="J213" s="38">
        <v>1074.0166666666669</v>
      </c>
      <c r="K213" s="31">
        <v>1063.1500000000001</v>
      </c>
      <c r="L213" s="31">
        <v>1052.0999999999999</v>
      </c>
      <c r="M213" s="31">
        <v>0.32445000000000002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3836.7</v>
      </c>
      <c r="D214" s="38">
        <v>3826.2999999999997</v>
      </c>
      <c r="E214" s="38">
        <v>3785.5999999999995</v>
      </c>
      <c r="F214" s="38">
        <v>3734.4999999999995</v>
      </c>
      <c r="G214" s="38">
        <v>3693.7999999999993</v>
      </c>
      <c r="H214" s="38">
        <v>3877.3999999999996</v>
      </c>
      <c r="I214" s="38">
        <v>3918.0999999999995</v>
      </c>
      <c r="J214" s="38">
        <v>3969.2</v>
      </c>
      <c r="K214" s="31">
        <v>3867</v>
      </c>
      <c r="L214" s="31">
        <v>3775.2</v>
      </c>
      <c r="M214" s="31">
        <v>11.948880000000001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120.1</v>
      </c>
      <c r="D215" s="38">
        <v>119.75</v>
      </c>
      <c r="E215" s="38">
        <v>118.25</v>
      </c>
      <c r="F215" s="38">
        <v>116.4</v>
      </c>
      <c r="G215" s="38">
        <v>114.9</v>
      </c>
      <c r="H215" s="38">
        <v>121.6</v>
      </c>
      <c r="I215" s="38">
        <v>123.1</v>
      </c>
      <c r="J215" s="38">
        <v>124.94999999999999</v>
      </c>
      <c r="K215" s="31">
        <v>121.25</v>
      </c>
      <c r="L215" s="31">
        <v>117.9</v>
      </c>
      <c r="M215" s="31">
        <v>96.4559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287.39999999999998</v>
      </c>
      <c r="D216" s="38">
        <v>287.13333333333333</v>
      </c>
      <c r="E216" s="38">
        <v>283.76666666666665</v>
      </c>
      <c r="F216" s="38">
        <v>280.13333333333333</v>
      </c>
      <c r="G216" s="38">
        <v>276.76666666666665</v>
      </c>
      <c r="H216" s="38">
        <v>290.76666666666665</v>
      </c>
      <c r="I216" s="38">
        <v>294.13333333333333</v>
      </c>
      <c r="J216" s="38">
        <v>297.76666666666665</v>
      </c>
      <c r="K216" s="31">
        <v>290.5</v>
      </c>
      <c r="L216" s="31">
        <v>283.5</v>
      </c>
      <c r="M216" s="31">
        <v>25.290400000000002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2676.9</v>
      </c>
      <c r="D217" s="38">
        <v>2671.4833333333331</v>
      </c>
      <c r="E217" s="38">
        <v>2656.4666666666662</v>
      </c>
      <c r="F217" s="38">
        <v>2636.0333333333333</v>
      </c>
      <c r="G217" s="38">
        <v>2621.0166666666664</v>
      </c>
      <c r="H217" s="38">
        <v>2691.9166666666661</v>
      </c>
      <c r="I217" s="38">
        <v>2706.9333333333334</v>
      </c>
      <c r="J217" s="38">
        <v>2727.3666666666659</v>
      </c>
      <c r="K217" s="31">
        <v>2686.5</v>
      </c>
      <c r="L217" s="31">
        <v>2651.05</v>
      </c>
      <c r="M217" s="31">
        <v>14.190160000000001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328.55</v>
      </c>
      <c r="D218" s="38">
        <v>327.2</v>
      </c>
      <c r="E218" s="38">
        <v>325.39999999999998</v>
      </c>
      <c r="F218" s="38">
        <v>322.25</v>
      </c>
      <c r="G218" s="38">
        <v>320.45</v>
      </c>
      <c r="H218" s="38">
        <v>330.34999999999997</v>
      </c>
      <c r="I218" s="38">
        <v>332.15000000000003</v>
      </c>
      <c r="J218" s="38">
        <v>335.29999999999995</v>
      </c>
      <c r="K218" s="31">
        <v>329</v>
      </c>
      <c r="L218" s="31">
        <v>324.05</v>
      </c>
      <c r="M218" s="31">
        <v>5.6367200000000004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4228.5</v>
      </c>
      <c r="D219" s="38">
        <v>4221.0999999999995</v>
      </c>
      <c r="E219" s="38">
        <v>4167.1499999999987</v>
      </c>
      <c r="F219" s="38">
        <v>4105.7999999999993</v>
      </c>
      <c r="G219" s="38">
        <v>4051.8499999999985</v>
      </c>
      <c r="H219" s="38">
        <v>4282.4499999999989</v>
      </c>
      <c r="I219" s="38">
        <v>4336.3999999999996</v>
      </c>
      <c r="J219" s="38">
        <v>4397.7499999999991</v>
      </c>
      <c r="K219" s="31">
        <v>4275.05</v>
      </c>
      <c r="L219" s="31">
        <v>4159.75</v>
      </c>
      <c r="M219" s="31">
        <v>0.17612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653.4</v>
      </c>
      <c r="D220" s="38">
        <v>652.16666666666663</v>
      </c>
      <c r="E220" s="38">
        <v>648.38333333333321</v>
      </c>
      <c r="F220" s="38">
        <v>643.36666666666656</v>
      </c>
      <c r="G220" s="38">
        <v>639.58333333333314</v>
      </c>
      <c r="H220" s="38">
        <v>657.18333333333328</v>
      </c>
      <c r="I220" s="38">
        <v>660.96666666666681</v>
      </c>
      <c r="J220" s="38">
        <v>665.98333333333335</v>
      </c>
      <c r="K220" s="31">
        <v>655.95</v>
      </c>
      <c r="L220" s="31">
        <v>647.15</v>
      </c>
      <c r="M220" s="31">
        <v>0.24953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803.65</v>
      </c>
      <c r="D221" s="38">
        <v>804.51666666666654</v>
      </c>
      <c r="E221" s="38">
        <v>795.48333333333312</v>
      </c>
      <c r="F221" s="38">
        <v>787.31666666666661</v>
      </c>
      <c r="G221" s="38">
        <v>778.28333333333319</v>
      </c>
      <c r="H221" s="38">
        <v>812.68333333333305</v>
      </c>
      <c r="I221" s="38">
        <v>821.71666666666658</v>
      </c>
      <c r="J221" s="38">
        <v>829.88333333333298</v>
      </c>
      <c r="K221" s="31">
        <v>813.55</v>
      </c>
      <c r="L221" s="31">
        <v>796.35</v>
      </c>
      <c r="M221" s="31">
        <v>1.2534799999999999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43231.25</v>
      </c>
      <c r="D222" s="38">
        <v>43314.85</v>
      </c>
      <c r="E222" s="38">
        <v>42938.549999999996</v>
      </c>
      <c r="F222" s="38">
        <v>42645.85</v>
      </c>
      <c r="G222" s="38">
        <v>42269.549999999996</v>
      </c>
      <c r="H222" s="38">
        <v>43607.549999999996</v>
      </c>
      <c r="I222" s="38">
        <v>43983.85</v>
      </c>
      <c r="J222" s="38">
        <v>44276.549999999996</v>
      </c>
      <c r="K222" s="31">
        <v>43691.15</v>
      </c>
      <c r="L222" s="31">
        <v>43022.15</v>
      </c>
      <c r="M222" s="31">
        <v>2.3380000000000001E-2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59.05</v>
      </c>
      <c r="D223" s="38">
        <v>59.133333333333333</v>
      </c>
      <c r="E223" s="38">
        <v>58.566666666666663</v>
      </c>
      <c r="F223" s="38">
        <v>58.083333333333329</v>
      </c>
      <c r="G223" s="38">
        <v>57.516666666666659</v>
      </c>
      <c r="H223" s="38">
        <v>59.616666666666667</v>
      </c>
      <c r="I223" s="38">
        <v>60.183333333333344</v>
      </c>
      <c r="J223" s="38">
        <v>60.666666666666671</v>
      </c>
      <c r="K223" s="31">
        <v>59.7</v>
      </c>
      <c r="L223" s="31">
        <v>58.65</v>
      </c>
      <c r="M223" s="31">
        <v>35.012369999999997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960.05</v>
      </c>
      <c r="D224" s="38">
        <v>958.80000000000007</v>
      </c>
      <c r="E224" s="38">
        <v>952.60000000000014</v>
      </c>
      <c r="F224" s="38">
        <v>945.15000000000009</v>
      </c>
      <c r="G224" s="38">
        <v>938.95000000000016</v>
      </c>
      <c r="H224" s="38">
        <v>966.25000000000011</v>
      </c>
      <c r="I224" s="38">
        <v>972.45000000000016</v>
      </c>
      <c r="J224" s="38">
        <v>979.90000000000009</v>
      </c>
      <c r="K224" s="31">
        <v>965</v>
      </c>
      <c r="L224" s="31">
        <v>951.35</v>
      </c>
      <c r="M224" s="31">
        <v>128.71569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1375.8</v>
      </c>
      <c r="D225" s="38">
        <v>1368.7166666666665</v>
      </c>
      <c r="E225" s="38">
        <v>1358.5333333333328</v>
      </c>
      <c r="F225" s="38">
        <v>1341.2666666666664</v>
      </c>
      <c r="G225" s="38">
        <v>1331.0833333333328</v>
      </c>
      <c r="H225" s="38">
        <v>1385.9833333333329</v>
      </c>
      <c r="I225" s="38">
        <v>1396.1666666666667</v>
      </c>
      <c r="J225" s="38">
        <v>1413.4333333333329</v>
      </c>
      <c r="K225" s="31">
        <v>1378.9</v>
      </c>
      <c r="L225" s="31">
        <v>1351.45</v>
      </c>
      <c r="M225" s="31">
        <v>4.4792300000000003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587.85</v>
      </c>
      <c r="D226" s="38">
        <v>591.69999999999993</v>
      </c>
      <c r="E226" s="38">
        <v>577.74999999999989</v>
      </c>
      <c r="F226" s="38">
        <v>567.65</v>
      </c>
      <c r="G226" s="38">
        <v>553.69999999999993</v>
      </c>
      <c r="H226" s="38">
        <v>601.79999999999984</v>
      </c>
      <c r="I226" s="38">
        <v>615.74999999999989</v>
      </c>
      <c r="J226" s="38">
        <v>625.8499999999998</v>
      </c>
      <c r="K226" s="31">
        <v>605.65</v>
      </c>
      <c r="L226" s="31">
        <v>581.6</v>
      </c>
      <c r="M226" s="31">
        <v>22.6861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612.65</v>
      </c>
      <c r="D227" s="38">
        <v>612.15</v>
      </c>
      <c r="E227" s="38">
        <v>608.69999999999993</v>
      </c>
      <c r="F227" s="38">
        <v>604.75</v>
      </c>
      <c r="G227" s="38">
        <v>601.29999999999995</v>
      </c>
      <c r="H227" s="38">
        <v>616.09999999999991</v>
      </c>
      <c r="I227" s="38">
        <v>619.54999999999995</v>
      </c>
      <c r="J227" s="38">
        <v>623.49999999999989</v>
      </c>
      <c r="K227" s="31">
        <v>615.6</v>
      </c>
      <c r="L227" s="31">
        <v>608.20000000000005</v>
      </c>
      <c r="M227" s="31">
        <v>2.7774800000000002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57.7</v>
      </c>
      <c r="D228" s="38">
        <v>57.483333333333327</v>
      </c>
      <c r="E228" s="38">
        <v>57.016666666666652</v>
      </c>
      <c r="F228" s="38">
        <v>56.333333333333321</v>
      </c>
      <c r="G228" s="38">
        <v>55.866666666666646</v>
      </c>
      <c r="H228" s="38">
        <v>58.166666666666657</v>
      </c>
      <c r="I228" s="38">
        <v>58.63333333333334</v>
      </c>
      <c r="J228" s="38">
        <v>59.316666666666663</v>
      </c>
      <c r="K228" s="31">
        <v>57.95</v>
      </c>
      <c r="L228" s="31">
        <v>56.8</v>
      </c>
      <c r="M228" s="31">
        <v>59.75873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82.5</v>
      </c>
      <c r="D229" s="38">
        <v>82.149999999999991</v>
      </c>
      <c r="E229" s="38">
        <v>81.549999999999983</v>
      </c>
      <c r="F229" s="38">
        <v>80.599999999999994</v>
      </c>
      <c r="G229" s="38">
        <v>79.999999999999986</v>
      </c>
      <c r="H229" s="38">
        <v>83.09999999999998</v>
      </c>
      <c r="I229" s="38">
        <v>83.699999999999974</v>
      </c>
      <c r="J229" s="38">
        <v>84.649999999999977</v>
      </c>
      <c r="K229" s="31">
        <v>82.75</v>
      </c>
      <c r="L229" s="31">
        <v>81.2</v>
      </c>
      <c r="M229" s="31">
        <v>231.95357999999999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113.85</v>
      </c>
      <c r="D230" s="38">
        <v>113.66666666666667</v>
      </c>
      <c r="E230" s="38">
        <v>112.93333333333334</v>
      </c>
      <c r="F230" s="38">
        <v>112.01666666666667</v>
      </c>
      <c r="G230" s="38">
        <v>111.28333333333333</v>
      </c>
      <c r="H230" s="38">
        <v>114.58333333333334</v>
      </c>
      <c r="I230" s="38">
        <v>115.31666666666666</v>
      </c>
      <c r="J230" s="38">
        <v>116.23333333333335</v>
      </c>
      <c r="K230" s="31">
        <v>114.4</v>
      </c>
      <c r="L230" s="31">
        <v>112.75</v>
      </c>
      <c r="M230" s="31">
        <v>54.849510000000002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843.95</v>
      </c>
      <c r="D231" s="38">
        <v>849.48333333333323</v>
      </c>
      <c r="E231" s="38">
        <v>824.51666666666642</v>
      </c>
      <c r="F231" s="38">
        <v>805.08333333333314</v>
      </c>
      <c r="G231" s="38">
        <v>780.11666666666633</v>
      </c>
      <c r="H231" s="38">
        <v>868.91666666666652</v>
      </c>
      <c r="I231" s="38">
        <v>893.88333333333344</v>
      </c>
      <c r="J231" s="38">
        <v>913.31666666666661</v>
      </c>
      <c r="K231" s="31">
        <v>874.45</v>
      </c>
      <c r="L231" s="31">
        <v>830.05</v>
      </c>
      <c r="M231" s="31">
        <v>0.96589999999999998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547.29999999999995</v>
      </c>
      <c r="D232" s="38">
        <v>545.08333333333337</v>
      </c>
      <c r="E232" s="38">
        <v>540.16666666666674</v>
      </c>
      <c r="F232" s="38">
        <v>533.03333333333342</v>
      </c>
      <c r="G232" s="38">
        <v>528.11666666666679</v>
      </c>
      <c r="H232" s="38">
        <v>552.2166666666667</v>
      </c>
      <c r="I232" s="38">
        <v>557.13333333333344</v>
      </c>
      <c r="J232" s="38">
        <v>564.26666666666665</v>
      </c>
      <c r="K232" s="31">
        <v>550</v>
      </c>
      <c r="L232" s="31">
        <v>537.95000000000005</v>
      </c>
      <c r="M232" s="31">
        <v>5.0156299999999998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214.25</v>
      </c>
      <c r="D233" s="38">
        <v>211.85</v>
      </c>
      <c r="E233" s="38">
        <v>208.7</v>
      </c>
      <c r="F233" s="38">
        <v>203.15</v>
      </c>
      <c r="G233" s="38">
        <v>200</v>
      </c>
      <c r="H233" s="38">
        <v>217.39999999999998</v>
      </c>
      <c r="I233" s="38">
        <v>220.55</v>
      </c>
      <c r="J233" s="38">
        <v>226.09999999999997</v>
      </c>
      <c r="K233" s="31">
        <v>215</v>
      </c>
      <c r="L233" s="31">
        <v>206.3</v>
      </c>
      <c r="M233" s="31">
        <v>40.294020000000003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121.7</v>
      </c>
      <c r="D234" s="38">
        <v>121</v>
      </c>
      <c r="E234" s="38">
        <v>120.1</v>
      </c>
      <c r="F234" s="38">
        <v>118.5</v>
      </c>
      <c r="G234" s="38">
        <v>117.6</v>
      </c>
      <c r="H234" s="38">
        <v>122.6</v>
      </c>
      <c r="I234" s="38">
        <v>123.5</v>
      </c>
      <c r="J234" s="38">
        <v>125.1</v>
      </c>
      <c r="K234" s="31">
        <v>121.9</v>
      </c>
      <c r="L234" s="31">
        <v>119.4</v>
      </c>
      <c r="M234" s="31">
        <v>62.868270000000003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61.55</v>
      </c>
      <c r="D235" s="38">
        <v>61.6</v>
      </c>
      <c r="E235" s="38">
        <v>60.95</v>
      </c>
      <c r="F235" s="38">
        <v>60.35</v>
      </c>
      <c r="G235" s="38">
        <v>59.7</v>
      </c>
      <c r="H235" s="38">
        <v>62.2</v>
      </c>
      <c r="I235" s="38">
        <v>62.849999999999994</v>
      </c>
      <c r="J235" s="38">
        <v>63.45</v>
      </c>
      <c r="K235" s="31">
        <v>62.25</v>
      </c>
      <c r="L235" s="31">
        <v>61</v>
      </c>
      <c r="M235" s="31">
        <v>36.705100000000002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2849.3</v>
      </c>
      <c r="D236" s="38">
        <v>2826.9</v>
      </c>
      <c r="E236" s="38">
        <v>2756.9</v>
      </c>
      <c r="F236" s="38">
        <v>2664.5</v>
      </c>
      <c r="G236" s="38">
        <v>2594.5</v>
      </c>
      <c r="H236" s="38">
        <v>2919.3</v>
      </c>
      <c r="I236" s="38">
        <v>2989.3</v>
      </c>
      <c r="J236" s="38">
        <v>3081.7000000000003</v>
      </c>
      <c r="K236" s="31">
        <v>2896.9</v>
      </c>
      <c r="L236" s="31">
        <v>2734.5</v>
      </c>
      <c r="M236" s="31">
        <v>4.06717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324.35000000000002</v>
      </c>
      <c r="D237" s="38">
        <v>321.75</v>
      </c>
      <c r="E237" s="38">
        <v>318.5</v>
      </c>
      <c r="F237" s="38">
        <v>312.64999999999998</v>
      </c>
      <c r="G237" s="38">
        <v>309.39999999999998</v>
      </c>
      <c r="H237" s="38">
        <v>327.60000000000002</v>
      </c>
      <c r="I237" s="38">
        <v>330.85</v>
      </c>
      <c r="J237" s="38">
        <v>336.70000000000005</v>
      </c>
      <c r="K237" s="31">
        <v>325</v>
      </c>
      <c r="L237" s="31">
        <v>315.89999999999998</v>
      </c>
      <c r="M237" s="31">
        <v>13.65375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123.75</v>
      </c>
      <c r="D238" s="38">
        <v>122.81666666666666</v>
      </c>
      <c r="E238" s="38">
        <v>121.63333333333333</v>
      </c>
      <c r="F238" s="38">
        <v>119.51666666666667</v>
      </c>
      <c r="G238" s="38">
        <v>118.33333333333333</v>
      </c>
      <c r="H238" s="38">
        <v>124.93333333333332</v>
      </c>
      <c r="I238" s="38">
        <v>126.11666666666666</v>
      </c>
      <c r="J238" s="38">
        <v>128.23333333333332</v>
      </c>
      <c r="K238" s="31">
        <v>124</v>
      </c>
      <c r="L238" s="31">
        <v>120.7</v>
      </c>
      <c r="M238" s="31">
        <v>65.08426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389.65</v>
      </c>
      <c r="D239" s="38">
        <v>388.68333333333334</v>
      </c>
      <c r="E239" s="38">
        <v>385.51666666666665</v>
      </c>
      <c r="F239" s="38">
        <v>381.38333333333333</v>
      </c>
      <c r="G239" s="38">
        <v>378.21666666666664</v>
      </c>
      <c r="H239" s="38">
        <v>392.81666666666666</v>
      </c>
      <c r="I239" s="38">
        <v>395.98333333333329</v>
      </c>
      <c r="J239" s="38">
        <v>400.11666666666667</v>
      </c>
      <c r="K239" s="31">
        <v>391.85</v>
      </c>
      <c r="L239" s="31">
        <v>384.55</v>
      </c>
      <c r="M239" s="31">
        <v>25.2361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96.6</v>
      </c>
      <c r="D240" s="38">
        <v>96.683333333333337</v>
      </c>
      <c r="E240" s="38">
        <v>95.716666666666669</v>
      </c>
      <c r="F240" s="38">
        <v>94.833333333333329</v>
      </c>
      <c r="G240" s="38">
        <v>93.86666666666666</v>
      </c>
      <c r="H240" s="38">
        <v>97.566666666666677</v>
      </c>
      <c r="I240" s="38">
        <v>98.533333333333346</v>
      </c>
      <c r="J240" s="38">
        <v>99.416666666666686</v>
      </c>
      <c r="K240" s="31">
        <v>97.65</v>
      </c>
      <c r="L240" s="31">
        <v>95.8</v>
      </c>
      <c r="M240" s="31">
        <v>240.48035999999999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26</v>
      </c>
      <c r="D241" s="38">
        <v>25.916666666666668</v>
      </c>
      <c r="E241" s="38">
        <v>25.683333333333337</v>
      </c>
      <c r="F241" s="38">
        <v>25.366666666666671</v>
      </c>
      <c r="G241" s="38">
        <v>25.13333333333334</v>
      </c>
      <c r="H241" s="38">
        <v>26.233333333333334</v>
      </c>
      <c r="I241" s="38">
        <v>26.466666666666661</v>
      </c>
      <c r="J241" s="38">
        <v>26.783333333333331</v>
      </c>
      <c r="K241" s="31">
        <v>26.15</v>
      </c>
      <c r="L241" s="31">
        <v>25.6</v>
      </c>
      <c r="M241" s="31">
        <v>83.421840000000003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622.85</v>
      </c>
      <c r="D242" s="38">
        <v>621.05000000000007</v>
      </c>
      <c r="E242" s="38">
        <v>618.40000000000009</v>
      </c>
      <c r="F242" s="38">
        <v>613.95000000000005</v>
      </c>
      <c r="G242" s="38">
        <v>611.30000000000007</v>
      </c>
      <c r="H242" s="38">
        <v>625.50000000000011</v>
      </c>
      <c r="I242" s="38">
        <v>628.15</v>
      </c>
      <c r="J242" s="38">
        <v>632.60000000000014</v>
      </c>
      <c r="K242" s="31">
        <v>623.70000000000005</v>
      </c>
      <c r="L242" s="31">
        <v>616.6</v>
      </c>
      <c r="M242" s="31">
        <v>7.5759800000000004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32.549999999999997</v>
      </c>
      <c r="D243" s="38">
        <v>32.6</v>
      </c>
      <c r="E243" s="38">
        <v>32.400000000000006</v>
      </c>
      <c r="F243" s="38">
        <v>32.250000000000007</v>
      </c>
      <c r="G243" s="38">
        <v>32.050000000000011</v>
      </c>
      <c r="H243" s="38">
        <v>32.75</v>
      </c>
      <c r="I243" s="38">
        <v>32.950000000000003</v>
      </c>
      <c r="J243" s="38">
        <v>33.099999999999994</v>
      </c>
      <c r="K243" s="31">
        <v>32.799999999999997</v>
      </c>
      <c r="L243" s="31">
        <v>32.450000000000003</v>
      </c>
      <c r="M243" s="31">
        <v>109.88415999999999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1425.7</v>
      </c>
      <c r="D244" s="38">
        <v>1426.2833333333335</v>
      </c>
      <c r="E244" s="38">
        <v>1415.5166666666671</v>
      </c>
      <c r="F244" s="38">
        <v>1405.3333333333335</v>
      </c>
      <c r="G244" s="38">
        <v>1394.5666666666671</v>
      </c>
      <c r="H244" s="38">
        <v>1436.4666666666672</v>
      </c>
      <c r="I244" s="38">
        <v>1447.2333333333336</v>
      </c>
      <c r="J244" s="38">
        <v>1457.4166666666672</v>
      </c>
      <c r="K244" s="31">
        <v>1437.05</v>
      </c>
      <c r="L244" s="31">
        <v>1416.1</v>
      </c>
      <c r="M244" s="31">
        <v>0.39195000000000002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487.65</v>
      </c>
      <c r="D245" s="38">
        <v>486.23333333333329</v>
      </c>
      <c r="E245" s="38">
        <v>482.51666666666659</v>
      </c>
      <c r="F245" s="38">
        <v>477.38333333333333</v>
      </c>
      <c r="G245" s="38">
        <v>473.66666666666663</v>
      </c>
      <c r="H245" s="38">
        <v>491.36666666666656</v>
      </c>
      <c r="I245" s="38">
        <v>495.08333333333326</v>
      </c>
      <c r="J245" s="38">
        <v>500.21666666666653</v>
      </c>
      <c r="K245" s="31">
        <v>489.95</v>
      </c>
      <c r="L245" s="31">
        <v>481.1</v>
      </c>
      <c r="M245" s="31">
        <v>11.09015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163.80000000000001</v>
      </c>
      <c r="D246" s="38">
        <v>163.05000000000001</v>
      </c>
      <c r="E246" s="38">
        <v>161.55000000000001</v>
      </c>
      <c r="F246" s="38">
        <v>159.30000000000001</v>
      </c>
      <c r="G246" s="38">
        <v>157.80000000000001</v>
      </c>
      <c r="H246" s="38">
        <v>165.3</v>
      </c>
      <c r="I246" s="38">
        <v>166.8</v>
      </c>
      <c r="J246" s="38">
        <v>169.05</v>
      </c>
      <c r="K246" s="31">
        <v>164.55</v>
      </c>
      <c r="L246" s="31">
        <v>160.80000000000001</v>
      </c>
      <c r="M246" s="31">
        <v>78.518649999999994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1377</v>
      </c>
      <c r="D247" s="38">
        <v>1375.9833333333333</v>
      </c>
      <c r="E247" s="38">
        <v>1368.0166666666667</v>
      </c>
      <c r="F247" s="38">
        <v>1359.0333333333333</v>
      </c>
      <c r="G247" s="38">
        <v>1351.0666666666666</v>
      </c>
      <c r="H247" s="38">
        <v>1384.9666666666667</v>
      </c>
      <c r="I247" s="38">
        <v>1392.9333333333334</v>
      </c>
      <c r="J247" s="38">
        <v>1401.9166666666667</v>
      </c>
      <c r="K247" s="31">
        <v>1383.95</v>
      </c>
      <c r="L247" s="31">
        <v>1367</v>
      </c>
      <c r="M247" s="31">
        <v>38.85754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15.35</v>
      </c>
      <c r="D248" s="38">
        <v>15.266666666666666</v>
      </c>
      <c r="E248" s="38">
        <v>14.983333333333331</v>
      </c>
      <c r="F248" s="38">
        <v>14.616666666666665</v>
      </c>
      <c r="G248" s="38">
        <v>14.33333333333333</v>
      </c>
      <c r="H248" s="38">
        <v>15.633333333333331</v>
      </c>
      <c r="I248" s="38">
        <v>15.916666666666666</v>
      </c>
      <c r="J248" s="38">
        <v>16.283333333333331</v>
      </c>
      <c r="K248" s="31">
        <v>15.55</v>
      </c>
      <c r="L248" s="31">
        <v>14.9</v>
      </c>
      <c r="M248" s="31">
        <v>105.03583999999999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4720.8</v>
      </c>
      <c r="D249" s="38">
        <v>4689.8833333333341</v>
      </c>
      <c r="E249" s="38">
        <v>4641.9166666666679</v>
      </c>
      <c r="F249" s="38">
        <v>4563.0333333333338</v>
      </c>
      <c r="G249" s="38">
        <v>4515.0666666666675</v>
      </c>
      <c r="H249" s="38">
        <v>4768.7666666666682</v>
      </c>
      <c r="I249" s="38">
        <v>4816.7333333333336</v>
      </c>
      <c r="J249" s="38">
        <v>4895.6166666666686</v>
      </c>
      <c r="K249" s="31">
        <v>4737.8500000000004</v>
      </c>
      <c r="L249" s="31">
        <v>4611</v>
      </c>
      <c r="M249" s="31">
        <v>3.9669699999999999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1425.95</v>
      </c>
      <c r="D250" s="38">
        <v>1412.2</v>
      </c>
      <c r="E250" s="38">
        <v>1394.4</v>
      </c>
      <c r="F250" s="38">
        <v>1362.8500000000001</v>
      </c>
      <c r="G250" s="38">
        <v>1345.0500000000002</v>
      </c>
      <c r="H250" s="38">
        <v>1443.75</v>
      </c>
      <c r="I250" s="38">
        <v>1461.5499999999997</v>
      </c>
      <c r="J250" s="38">
        <v>1493.1</v>
      </c>
      <c r="K250" s="31">
        <v>1430</v>
      </c>
      <c r="L250" s="31">
        <v>1380.65</v>
      </c>
      <c r="M250" s="31">
        <v>128.33381</v>
      </c>
      <c r="N250" s="1"/>
      <c r="O250" s="1"/>
    </row>
    <row r="251" spans="1:15" ht="12.75" customHeight="1">
      <c r="A251" s="33">
        <v>241</v>
      </c>
      <c r="B251" s="58" t="s">
        <v>884</v>
      </c>
      <c r="C251" s="31">
        <v>2878.4</v>
      </c>
      <c r="D251" s="38">
        <v>2870.4666666666667</v>
      </c>
      <c r="E251" s="38">
        <v>2857.9333333333334</v>
      </c>
      <c r="F251" s="38">
        <v>2837.4666666666667</v>
      </c>
      <c r="G251" s="38">
        <v>2824.9333333333334</v>
      </c>
      <c r="H251" s="38">
        <v>2890.9333333333334</v>
      </c>
      <c r="I251" s="38">
        <v>2903.4666666666672</v>
      </c>
      <c r="J251" s="38">
        <v>2923.9333333333334</v>
      </c>
      <c r="K251" s="31">
        <v>2883</v>
      </c>
      <c r="L251" s="31">
        <v>2850</v>
      </c>
      <c r="M251" s="31">
        <v>8.3669999999999994E-2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640.85</v>
      </c>
      <c r="D252" s="38">
        <v>631.13333333333333</v>
      </c>
      <c r="E252" s="38">
        <v>617.76666666666665</v>
      </c>
      <c r="F252" s="38">
        <v>594.68333333333328</v>
      </c>
      <c r="G252" s="38">
        <v>581.31666666666661</v>
      </c>
      <c r="H252" s="38">
        <v>654.2166666666667</v>
      </c>
      <c r="I252" s="38">
        <v>667.58333333333326</v>
      </c>
      <c r="J252" s="38">
        <v>690.66666666666674</v>
      </c>
      <c r="K252" s="31">
        <v>644.5</v>
      </c>
      <c r="L252" s="31">
        <v>608.04999999999995</v>
      </c>
      <c r="M252" s="31">
        <v>25.11476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2657.95</v>
      </c>
      <c r="D253" s="38">
        <v>2659.6833333333329</v>
      </c>
      <c r="E253" s="38">
        <v>2615.6166666666659</v>
      </c>
      <c r="F253" s="38">
        <v>2573.2833333333328</v>
      </c>
      <c r="G253" s="38">
        <v>2529.2166666666658</v>
      </c>
      <c r="H253" s="38">
        <v>2702.016666666666</v>
      </c>
      <c r="I253" s="38">
        <v>2746.0833333333326</v>
      </c>
      <c r="J253" s="38">
        <v>2788.4166666666661</v>
      </c>
      <c r="K253" s="31">
        <v>2703.75</v>
      </c>
      <c r="L253" s="31">
        <v>2617.35</v>
      </c>
      <c r="M253" s="31">
        <v>5.1246700000000001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774.95</v>
      </c>
      <c r="D254" s="38">
        <v>773.44999999999993</v>
      </c>
      <c r="E254" s="38">
        <v>768.49999999999989</v>
      </c>
      <c r="F254" s="38">
        <v>762.05</v>
      </c>
      <c r="G254" s="38">
        <v>757.09999999999991</v>
      </c>
      <c r="H254" s="38">
        <v>779.89999999999986</v>
      </c>
      <c r="I254" s="38">
        <v>784.84999999999991</v>
      </c>
      <c r="J254" s="38">
        <v>791.29999999999984</v>
      </c>
      <c r="K254" s="31">
        <v>778.4</v>
      </c>
      <c r="L254" s="31">
        <v>767</v>
      </c>
      <c r="M254" s="31">
        <v>3.3865799999999999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25.3</v>
      </c>
      <c r="D255" s="38">
        <v>25.333333333333332</v>
      </c>
      <c r="E255" s="38">
        <v>25.116666666666664</v>
      </c>
      <c r="F255" s="38">
        <v>24.93333333333333</v>
      </c>
      <c r="G255" s="38">
        <v>24.716666666666661</v>
      </c>
      <c r="H255" s="38">
        <v>25.516666666666666</v>
      </c>
      <c r="I255" s="38">
        <v>25.733333333333334</v>
      </c>
      <c r="J255" s="38">
        <v>25.916666666666668</v>
      </c>
      <c r="K255" s="31">
        <v>25.55</v>
      </c>
      <c r="L255" s="31">
        <v>25.15</v>
      </c>
      <c r="M255" s="31">
        <v>68.763210000000001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472.9</v>
      </c>
      <c r="D256" s="38">
        <v>473.08333333333331</v>
      </c>
      <c r="E256" s="38">
        <v>471.16666666666663</v>
      </c>
      <c r="F256" s="38">
        <v>469.43333333333334</v>
      </c>
      <c r="G256" s="38">
        <v>467.51666666666665</v>
      </c>
      <c r="H256" s="38">
        <v>474.81666666666661</v>
      </c>
      <c r="I256" s="38">
        <v>476.73333333333323</v>
      </c>
      <c r="J256" s="38">
        <v>478.46666666666658</v>
      </c>
      <c r="K256" s="31">
        <v>475</v>
      </c>
      <c r="L256" s="31">
        <v>471.35</v>
      </c>
      <c r="M256" s="31">
        <v>50.81391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107.85</v>
      </c>
      <c r="D257" s="38">
        <v>107.76666666666667</v>
      </c>
      <c r="E257" s="38">
        <v>106.88333333333333</v>
      </c>
      <c r="F257" s="38">
        <v>105.91666666666666</v>
      </c>
      <c r="G257" s="38">
        <v>105.03333333333332</v>
      </c>
      <c r="H257" s="38">
        <v>108.73333333333333</v>
      </c>
      <c r="I257" s="38">
        <v>109.61666666666669</v>
      </c>
      <c r="J257" s="38">
        <v>110.58333333333334</v>
      </c>
      <c r="K257" s="31">
        <v>108.65</v>
      </c>
      <c r="L257" s="31">
        <v>106.8</v>
      </c>
      <c r="M257" s="31">
        <v>1.7689699999999999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2569.0500000000002</v>
      </c>
      <c r="D258" s="38">
        <v>2548</v>
      </c>
      <c r="E258" s="38">
        <v>2511</v>
      </c>
      <c r="F258" s="38">
        <v>2452.9499999999998</v>
      </c>
      <c r="G258" s="38">
        <v>2415.9499999999998</v>
      </c>
      <c r="H258" s="38">
        <v>2606.0500000000002</v>
      </c>
      <c r="I258" s="38">
        <v>2643.05</v>
      </c>
      <c r="J258" s="38">
        <v>2701.1000000000004</v>
      </c>
      <c r="K258" s="31">
        <v>2585</v>
      </c>
      <c r="L258" s="31">
        <v>2489.9499999999998</v>
      </c>
      <c r="M258" s="31">
        <v>1.1887700000000001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3288.05</v>
      </c>
      <c r="D259" s="38">
        <v>3300.6333333333332</v>
      </c>
      <c r="E259" s="38">
        <v>3258.2666666666664</v>
      </c>
      <c r="F259" s="38">
        <v>3228.4833333333331</v>
      </c>
      <c r="G259" s="38">
        <v>3186.1166666666663</v>
      </c>
      <c r="H259" s="38">
        <v>3330.4166666666665</v>
      </c>
      <c r="I259" s="38">
        <v>3372.7833333333333</v>
      </c>
      <c r="J259" s="38">
        <v>3402.5666666666666</v>
      </c>
      <c r="K259" s="31">
        <v>3343</v>
      </c>
      <c r="L259" s="31">
        <v>3270.85</v>
      </c>
      <c r="M259" s="31">
        <v>0.69977999999999996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112.25</v>
      </c>
      <c r="D260" s="38">
        <v>111.31666666666666</v>
      </c>
      <c r="E260" s="38">
        <v>109.98333333333332</v>
      </c>
      <c r="F260" s="38">
        <v>107.71666666666665</v>
      </c>
      <c r="G260" s="38">
        <v>106.38333333333331</v>
      </c>
      <c r="H260" s="38">
        <v>113.58333333333333</v>
      </c>
      <c r="I260" s="38">
        <v>114.91666666666667</v>
      </c>
      <c r="J260" s="38">
        <v>117.18333333333334</v>
      </c>
      <c r="K260" s="31">
        <v>112.65</v>
      </c>
      <c r="L260" s="31">
        <v>109.05</v>
      </c>
      <c r="M260" s="31">
        <v>27.732790000000001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1466.6</v>
      </c>
      <c r="D261" s="38">
        <v>1481.75</v>
      </c>
      <c r="E261" s="38">
        <v>1423.9</v>
      </c>
      <c r="F261" s="38">
        <v>1381.2</v>
      </c>
      <c r="G261" s="38">
        <v>1323.3500000000001</v>
      </c>
      <c r="H261" s="38">
        <v>1524.45</v>
      </c>
      <c r="I261" s="38">
        <v>1582.3</v>
      </c>
      <c r="J261" s="38">
        <v>1625</v>
      </c>
      <c r="K261" s="31">
        <v>1539.6</v>
      </c>
      <c r="L261" s="31">
        <v>1439.05</v>
      </c>
      <c r="M261" s="31">
        <v>31.82452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364.6</v>
      </c>
      <c r="D262" s="38">
        <v>365.2833333333333</v>
      </c>
      <c r="E262" s="38">
        <v>362.31666666666661</v>
      </c>
      <c r="F262" s="38">
        <v>360.0333333333333</v>
      </c>
      <c r="G262" s="38">
        <v>357.06666666666661</v>
      </c>
      <c r="H262" s="38">
        <v>367.56666666666661</v>
      </c>
      <c r="I262" s="38">
        <v>370.5333333333333</v>
      </c>
      <c r="J262" s="38">
        <v>372.81666666666661</v>
      </c>
      <c r="K262" s="31">
        <v>368.25</v>
      </c>
      <c r="L262" s="31">
        <v>363</v>
      </c>
      <c r="M262" s="31">
        <v>1.9428700000000001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641.6</v>
      </c>
      <c r="D263" s="38">
        <v>640.19999999999993</v>
      </c>
      <c r="E263" s="38">
        <v>635.39999999999986</v>
      </c>
      <c r="F263" s="38">
        <v>629.19999999999993</v>
      </c>
      <c r="G263" s="38">
        <v>624.39999999999986</v>
      </c>
      <c r="H263" s="38">
        <v>646.39999999999986</v>
      </c>
      <c r="I263" s="38">
        <v>651.19999999999982</v>
      </c>
      <c r="J263" s="38">
        <v>657.39999999999986</v>
      </c>
      <c r="K263" s="31">
        <v>645</v>
      </c>
      <c r="L263" s="31">
        <v>634</v>
      </c>
      <c r="M263" s="31">
        <v>31.41648</v>
      </c>
      <c r="N263" s="1"/>
      <c r="O263" s="1"/>
    </row>
    <row r="264" spans="1:15" ht="12.75" customHeight="1">
      <c r="A264" s="33">
        <v>254</v>
      </c>
      <c r="B264" s="58" t="s">
        <v>885</v>
      </c>
      <c r="C264" s="31">
        <v>318.5</v>
      </c>
      <c r="D264" s="38">
        <v>318.38333333333338</v>
      </c>
      <c r="E264" s="38">
        <v>311.91666666666674</v>
      </c>
      <c r="F264" s="38">
        <v>305.33333333333337</v>
      </c>
      <c r="G264" s="38">
        <v>298.86666666666673</v>
      </c>
      <c r="H264" s="38">
        <v>324.96666666666675</v>
      </c>
      <c r="I264" s="38">
        <v>331.43333333333334</v>
      </c>
      <c r="J264" s="38">
        <v>338.01666666666677</v>
      </c>
      <c r="K264" s="31">
        <v>324.85000000000002</v>
      </c>
      <c r="L264" s="31">
        <v>311.8</v>
      </c>
      <c r="M264" s="31">
        <v>0.24016000000000001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681.65</v>
      </c>
      <c r="D265" s="38">
        <v>679.51666666666665</v>
      </c>
      <c r="E265" s="38">
        <v>673.13333333333333</v>
      </c>
      <c r="F265" s="38">
        <v>664.61666666666667</v>
      </c>
      <c r="G265" s="38">
        <v>658.23333333333335</v>
      </c>
      <c r="H265" s="38">
        <v>688.0333333333333</v>
      </c>
      <c r="I265" s="38">
        <v>694.41666666666652</v>
      </c>
      <c r="J265" s="38">
        <v>702.93333333333328</v>
      </c>
      <c r="K265" s="31">
        <v>685.9</v>
      </c>
      <c r="L265" s="31">
        <v>671</v>
      </c>
      <c r="M265" s="31">
        <v>0.92015000000000002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309.5</v>
      </c>
      <c r="D266" s="38">
        <v>310.18333333333334</v>
      </c>
      <c r="E266" s="38">
        <v>307.81666666666666</v>
      </c>
      <c r="F266" s="38">
        <v>306.13333333333333</v>
      </c>
      <c r="G266" s="38">
        <v>303.76666666666665</v>
      </c>
      <c r="H266" s="38">
        <v>311.86666666666667</v>
      </c>
      <c r="I266" s="38">
        <v>314.23333333333335</v>
      </c>
      <c r="J266" s="38">
        <v>315.91666666666669</v>
      </c>
      <c r="K266" s="31">
        <v>312.55</v>
      </c>
      <c r="L266" s="31">
        <v>308.5</v>
      </c>
      <c r="M266" s="31">
        <v>3.4765199999999998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75.5</v>
      </c>
      <c r="D267" s="38">
        <v>76.11666666666666</v>
      </c>
      <c r="E267" s="38">
        <v>74.383333333333326</v>
      </c>
      <c r="F267" s="38">
        <v>73.266666666666666</v>
      </c>
      <c r="G267" s="38">
        <v>71.533333333333331</v>
      </c>
      <c r="H267" s="38">
        <v>77.23333333333332</v>
      </c>
      <c r="I267" s="38">
        <v>78.96666666666664</v>
      </c>
      <c r="J267" s="38">
        <v>80.083333333333314</v>
      </c>
      <c r="K267" s="31">
        <v>77.849999999999994</v>
      </c>
      <c r="L267" s="31">
        <v>75</v>
      </c>
      <c r="M267" s="31">
        <v>42.308070000000001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304.60000000000002</v>
      </c>
      <c r="D268" s="38">
        <v>304.0333333333333</v>
      </c>
      <c r="E268" s="38">
        <v>300.36666666666662</v>
      </c>
      <c r="F268" s="38">
        <v>296.13333333333333</v>
      </c>
      <c r="G268" s="38">
        <v>292.46666666666664</v>
      </c>
      <c r="H268" s="38">
        <v>308.26666666666659</v>
      </c>
      <c r="I268" s="38">
        <v>311.93333333333334</v>
      </c>
      <c r="J268" s="38">
        <v>316.16666666666657</v>
      </c>
      <c r="K268" s="31">
        <v>307.7</v>
      </c>
      <c r="L268" s="31">
        <v>299.8</v>
      </c>
      <c r="M268" s="31">
        <v>24.50451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804.85</v>
      </c>
      <c r="D269" s="38">
        <v>801.61666666666667</v>
      </c>
      <c r="E269" s="38">
        <v>795.33333333333337</v>
      </c>
      <c r="F269" s="38">
        <v>785.81666666666672</v>
      </c>
      <c r="G269" s="38">
        <v>779.53333333333342</v>
      </c>
      <c r="H269" s="38">
        <v>811.13333333333333</v>
      </c>
      <c r="I269" s="38">
        <v>817.41666666666663</v>
      </c>
      <c r="J269" s="38">
        <v>826.93333333333328</v>
      </c>
      <c r="K269" s="31">
        <v>807.9</v>
      </c>
      <c r="L269" s="31">
        <v>792.1</v>
      </c>
      <c r="M269" s="31">
        <v>20.119029999999999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470.7</v>
      </c>
      <c r="D270" s="38">
        <v>472.18333333333334</v>
      </c>
      <c r="E270" s="38">
        <v>467.01666666666665</v>
      </c>
      <c r="F270" s="38">
        <v>463.33333333333331</v>
      </c>
      <c r="G270" s="38">
        <v>458.16666666666663</v>
      </c>
      <c r="H270" s="38">
        <v>475.86666666666667</v>
      </c>
      <c r="I270" s="38">
        <v>481.0333333333333</v>
      </c>
      <c r="J270" s="38">
        <v>484.7166666666667</v>
      </c>
      <c r="K270" s="31">
        <v>477.35</v>
      </c>
      <c r="L270" s="31">
        <v>468.5</v>
      </c>
      <c r="M270" s="31">
        <v>12.14997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409.05</v>
      </c>
      <c r="D271" s="38">
        <v>410.7833333333333</v>
      </c>
      <c r="E271" s="38">
        <v>405.76666666666659</v>
      </c>
      <c r="F271" s="38">
        <v>402.48333333333329</v>
      </c>
      <c r="G271" s="38">
        <v>397.46666666666658</v>
      </c>
      <c r="H271" s="38">
        <v>414.06666666666661</v>
      </c>
      <c r="I271" s="38">
        <v>419.08333333333326</v>
      </c>
      <c r="J271" s="38">
        <v>422.36666666666662</v>
      </c>
      <c r="K271" s="31">
        <v>415.8</v>
      </c>
      <c r="L271" s="31">
        <v>407.5</v>
      </c>
      <c r="M271" s="31">
        <v>1.61646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389.45</v>
      </c>
      <c r="D272" s="38">
        <v>390.33333333333331</v>
      </c>
      <c r="E272" s="38">
        <v>384.66666666666663</v>
      </c>
      <c r="F272" s="38">
        <v>379.88333333333333</v>
      </c>
      <c r="G272" s="38">
        <v>374.21666666666664</v>
      </c>
      <c r="H272" s="38">
        <v>395.11666666666662</v>
      </c>
      <c r="I272" s="38">
        <v>400.78333333333325</v>
      </c>
      <c r="J272" s="38">
        <v>405.56666666666661</v>
      </c>
      <c r="K272" s="31">
        <v>396</v>
      </c>
      <c r="L272" s="31">
        <v>385.55</v>
      </c>
      <c r="M272" s="31">
        <v>0.93747000000000003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833.35</v>
      </c>
      <c r="D273" s="38">
        <v>817.11666666666667</v>
      </c>
      <c r="E273" s="38">
        <v>784.23333333333335</v>
      </c>
      <c r="F273" s="38">
        <v>735.11666666666667</v>
      </c>
      <c r="G273" s="38">
        <v>702.23333333333335</v>
      </c>
      <c r="H273" s="38">
        <v>866.23333333333335</v>
      </c>
      <c r="I273" s="38">
        <v>899.11666666666679</v>
      </c>
      <c r="J273" s="38">
        <v>948.23333333333335</v>
      </c>
      <c r="K273" s="31">
        <v>850</v>
      </c>
      <c r="L273" s="31">
        <v>768</v>
      </c>
      <c r="M273" s="31">
        <v>27.294550000000001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233.6</v>
      </c>
      <c r="D274" s="38">
        <v>233.93333333333331</v>
      </c>
      <c r="E274" s="38">
        <v>232.01666666666662</v>
      </c>
      <c r="F274" s="38">
        <v>230.43333333333331</v>
      </c>
      <c r="G274" s="38">
        <v>228.51666666666662</v>
      </c>
      <c r="H274" s="38">
        <v>235.51666666666662</v>
      </c>
      <c r="I274" s="38">
        <v>237.43333333333331</v>
      </c>
      <c r="J274" s="38">
        <v>239.01666666666662</v>
      </c>
      <c r="K274" s="31">
        <v>235.85</v>
      </c>
      <c r="L274" s="31">
        <v>232.35</v>
      </c>
      <c r="M274" s="31">
        <v>2.5918399999999999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646.4</v>
      </c>
      <c r="D275" s="38">
        <v>647.5333333333333</v>
      </c>
      <c r="E275" s="38">
        <v>639.11666666666656</v>
      </c>
      <c r="F275" s="38">
        <v>631.83333333333326</v>
      </c>
      <c r="G275" s="38">
        <v>623.41666666666652</v>
      </c>
      <c r="H275" s="38">
        <v>654.81666666666661</v>
      </c>
      <c r="I275" s="38">
        <v>663.23333333333335</v>
      </c>
      <c r="J275" s="38">
        <v>670.51666666666665</v>
      </c>
      <c r="K275" s="31">
        <v>655.95</v>
      </c>
      <c r="L275" s="31">
        <v>640.25</v>
      </c>
      <c r="M275" s="31">
        <v>1.2225299999999999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1318.65</v>
      </c>
      <c r="D276" s="38">
        <v>1322.8999999999999</v>
      </c>
      <c r="E276" s="38">
        <v>1308.2499999999998</v>
      </c>
      <c r="F276" s="38">
        <v>1297.8499999999999</v>
      </c>
      <c r="G276" s="38">
        <v>1283.1999999999998</v>
      </c>
      <c r="H276" s="38">
        <v>1333.2999999999997</v>
      </c>
      <c r="I276" s="38">
        <v>1347.9499999999998</v>
      </c>
      <c r="J276" s="38">
        <v>1358.3499999999997</v>
      </c>
      <c r="K276" s="31">
        <v>1337.55</v>
      </c>
      <c r="L276" s="31">
        <v>1312.5</v>
      </c>
      <c r="M276" s="31">
        <v>1.8669500000000001</v>
      </c>
      <c r="N276" s="1"/>
      <c r="O276" s="1"/>
    </row>
    <row r="277" spans="1:15" ht="12.75" customHeight="1">
      <c r="A277" s="33">
        <v>267</v>
      </c>
      <c r="B277" s="58" t="s">
        <v>872</v>
      </c>
      <c r="C277" s="31">
        <v>564.70000000000005</v>
      </c>
      <c r="D277" s="38">
        <v>562.19999999999993</v>
      </c>
      <c r="E277" s="38">
        <v>557.49999999999989</v>
      </c>
      <c r="F277" s="38">
        <v>550.29999999999995</v>
      </c>
      <c r="G277" s="38">
        <v>545.59999999999991</v>
      </c>
      <c r="H277" s="38">
        <v>569.39999999999986</v>
      </c>
      <c r="I277" s="38">
        <v>574.09999999999991</v>
      </c>
      <c r="J277" s="38">
        <v>581.29999999999984</v>
      </c>
      <c r="K277" s="31">
        <v>566.9</v>
      </c>
      <c r="L277" s="31">
        <v>555</v>
      </c>
      <c r="M277" s="31">
        <v>1.3809499999999999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182.65</v>
      </c>
      <c r="D278" s="38">
        <v>180.65</v>
      </c>
      <c r="E278" s="38">
        <v>177.10000000000002</v>
      </c>
      <c r="F278" s="38">
        <v>171.55</v>
      </c>
      <c r="G278" s="38">
        <v>168.00000000000003</v>
      </c>
      <c r="H278" s="38">
        <v>186.20000000000002</v>
      </c>
      <c r="I278" s="38">
        <v>189.75000000000003</v>
      </c>
      <c r="J278" s="38">
        <v>195.3</v>
      </c>
      <c r="K278" s="31">
        <v>184.2</v>
      </c>
      <c r="L278" s="31">
        <v>175.1</v>
      </c>
      <c r="M278" s="31">
        <v>189.29192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307.89999999999998</v>
      </c>
      <c r="D279" s="38">
        <v>308.15000000000003</v>
      </c>
      <c r="E279" s="38">
        <v>305.55000000000007</v>
      </c>
      <c r="F279" s="38">
        <v>303.20000000000005</v>
      </c>
      <c r="G279" s="38">
        <v>300.60000000000008</v>
      </c>
      <c r="H279" s="38">
        <v>310.50000000000006</v>
      </c>
      <c r="I279" s="38">
        <v>313.10000000000008</v>
      </c>
      <c r="J279" s="38">
        <v>315.45000000000005</v>
      </c>
      <c r="K279" s="31">
        <v>310.75</v>
      </c>
      <c r="L279" s="31">
        <v>305.8</v>
      </c>
      <c r="M279" s="31">
        <v>7.0364899999999997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124</v>
      </c>
      <c r="D280" s="38">
        <v>124.66666666666667</v>
      </c>
      <c r="E280" s="38">
        <v>121.73333333333335</v>
      </c>
      <c r="F280" s="38">
        <v>119.46666666666668</v>
      </c>
      <c r="G280" s="38">
        <v>116.53333333333336</v>
      </c>
      <c r="H280" s="38">
        <v>126.93333333333334</v>
      </c>
      <c r="I280" s="38">
        <v>129.86666666666665</v>
      </c>
      <c r="J280" s="38">
        <v>132.13333333333333</v>
      </c>
      <c r="K280" s="31">
        <v>127.6</v>
      </c>
      <c r="L280" s="31">
        <v>122.4</v>
      </c>
      <c r="M280" s="31">
        <v>24.59074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603.20000000000005</v>
      </c>
      <c r="D281" s="38">
        <v>605.05000000000007</v>
      </c>
      <c r="E281" s="38">
        <v>598.15000000000009</v>
      </c>
      <c r="F281" s="38">
        <v>593.1</v>
      </c>
      <c r="G281" s="38">
        <v>586.20000000000005</v>
      </c>
      <c r="H281" s="38">
        <v>610.10000000000014</v>
      </c>
      <c r="I281" s="38">
        <v>617</v>
      </c>
      <c r="J281" s="38">
        <v>622.05000000000018</v>
      </c>
      <c r="K281" s="31">
        <v>611.95000000000005</v>
      </c>
      <c r="L281" s="31">
        <v>600</v>
      </c>
      <c r="M281" s="31">
        <v>2.84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2446.4499999999998</v>
      </c>
      <c r="D282" s="38">
        <v>2446.3333333333335</v>
      </c>
      <c r="E282" s="38">
        <v>2427.7666666666669</v>
      </c>
      <c r="F282" s="38">
        <v>2409.0833333333335</v>
      </c>
      <c r="G282" s="38">
        <v>2390.5166666666669</v>
      </c>
      <c r="H282" s="38">
        <v>2465.0166666666669</v>
      </c>
      <c r="I282" s="38">
        <v>2483.5833333333335</v>
      </c>
      <c r="J282" s="38">
        <v>2502.2666666666669</v>
      </c>
      <c r="K282" s="31">
        <v>2464.9</v>
      </c>
      <c r="L282" s="31">
        <v>2427.65</v>
      </c>
      <c r="M282" s="31">
        <v>0.93974000000000002</v>
      </c>
      <c r="N282" s="1"/>
      <c r="O282" s="1"/>
    </row>
    <row r="283" spans="1:15" ht="12.75" customHeight="1">
      <c r="A283" s="33">
        <v>273</v>
      </c>
      <c r="B283" s="58" t="s">
        <v>886</v>
      </c>
      <c r="C283" s="31">
        <v>2637.2</v>
      </c>
      <c r="D283" s="38">
        <v>2633.7333333333331</v>
      </c>
      <c r="E283" s="38">
        <v>2613.4666666666662</v>
      </c>
      <c r="F283" s="38">
        <v>2589.7333333333331</v>
      </c>
      <c r="G283" s="38">
        <v>2569.4666666666662</v>
      </c>
      <c r="H283" s="38">
        <v>2657.4666666666662</v>
      </c>
      <c r="I283" s="38">
        <v>2677.7333333333336</v>
      </c>
      <c r="J283" s="38">
        <v>2701.4666666666662</v>
      </c>
      <c r="K283" s="31">
        <v>2654</v>
      </c>
      <c r="L283" s="31">
        <v>2610</v>
      </c>
      <c r="M283" s="31">
        <v>4.6789999999999998E-2</v>
      </c>
      <c r="N283" s="1"/>
      <c r="O283" s="1"/>
    </row>
    <row r="284" spans="1:15" ht="12.75" customHeight="1">
      <c r="A284" s="33">
        <v>274</v>
      </c>
      <c r="B284" s="58" t="s">
        <v>892</v>
      </c>
      <c r="C284" s="31">
        <v>604.65</v>
      </c>
      <c r="D284" s="38">
        <v>609.26666666666665</v>
      </c>
      <c r="E284" s="38">
        <v>596.58333333333326</v>
      </c>
      <c r="F284" s="38">
        <v>588.51666666666665</v>
      </c>
      <c r="G284" s="38">
        <v>575.83333333333326</v>
      </c>
      <c r="H284" s="38">
        <v>617.33333333333326</v>
      </c>
      <c r="I284" s="38">
        <v>630.01666666666665</v>
      </c>
      <c r="J284" s="38">
        <v>638.08333333333326</v>
      </c>
      <c r="K284" s="31">
        <v>621.95000000000005</v>
      </c>
      <c r="L284" s="31">
        <v>601.20000000000005</v>
      </c>
      <c r="M284" s="31">
        <v>0.25098999999999999</v>
      </c>
      <c r="N284" s="1"/>
      <c r="O284" s="1"/>
    </row>
    <row r="285" spans="1:15" ht="12.75" customHeight="1">
      <c r="A285" s="33">
        <v>275</v>
      </c>
      <c r="B285" s="58" t="s">
        <v>887</v>
      </c>
      <c r="C285" s="31">
        <v>374.95</v>
      </c>
      <c r="D285" s="38">
        <v>376.7833333333333</v>
      </c>
      <c r="E285" s="38">
        <v>371.16666666666663</v>
      </c>
      <c r="F285" s="38">
        <v>367.38333333333333</v>
      </c>
      <c r="G285" s="38">
        <v>361.76666666666665</v>
      </c>
      <c r="H285" s="38">
        <v>380.56666666666661</v>
      </c>
      <c r="I285" s="38">
        <v>386.18333333333328</v>
      </c>
      <c r="J285" s="38">
        <v>389.96666666666658</v>
      </c>
      <c r="K285" s="31">
        <v>382.4</v>
      </c>
      <c r="L285" s="31">
        <v>373</v>
      </c>
      <c r="M285" s="31">
        <v>1.2635799999999999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249.5</v>
      </c>
      <c r="D286" s="38">
        <v>249.63333333333333</v>
      </c>
      <c r="E286" s="38">
        <v>248.31666666666666</v>
      </c>
      <c r="F286" s="38">
        <v>247.13333333333333</v>
      </c>
      <c r="G286" s="38">
        <v>245.81666666666666</v>
      </c>
      <c r="H286" s="38">
        <v>250.81666666666666</v>
      </c>
      <c r="I286" s="38">
        <v>252.13333333333333</v>
      </c>
      <c r="J286" s="38">
        <v>253.31666666666666</v>
      </c>
      <c r="K286" s="31">
        <v>250.95</v>
      </c>
      <c r="L286" s="31">
        <v>248.45</v>
      </c>
      <c r="M286" s="31">
        <v>6.3502900000000002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1869</v>
      </c>
      <c r="D287" s="38">
        <v>1872.1166666666668</v>
      </c>
      <c r="E287" s="38">
        <v>1856.8833333333337</v>
      </c>
      <c r="F287" s="38">
        <v>1844.7666666666669</v>
      </c>
      <c r="G287" s="38">
        <v>1829.5333333333338</v>
      </c>
      <c r="H287" s="38">
        <v>1884.2333333333336</v>
      </c>
      <c r="I287" s="38">
        <v>1899.4666666666667</v>
      </c>
      <c r="J287" s="38">
        <v>1911.5833333333335</v>
      </c>
      <c r="K287" s="31">
        <v>1887.35</v>
      </c>
      <c r="L287" s="31">
        <v>1860</v>
      </c>
      <c r="M287" s="31">
        <v>71.319159999999997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1063.1500000000001</v>
      </c>
      <c r="D288" s="38">
        <v>1056.0666666666668</v>
      </c>
      <c r="E288" s="38">
        <v>1039.4833333333336</v>
      </c>
      <c r="F288" s="38">
        <v>1015.8166666666668</v>
      </c>
      <c r="G288" s="38">
        <v>999.23333333333358</v>
      </c>
      <c r="H288" s="38">
        <v>1079.7333333333336</v>
      </c>
      <c r="I288" s="38">
        <v>1096.3166666666671</v>
      </c>
      <c r="J288" s="38">
        <v>1119.9833333333336</v>
      </c>
      <c r="K288" s="31">
        <v>1072.6500000000001</v>
      </c>
      <c r="L288" s="31">
        <v>1032.4000000000001</v>
      </c>
      <c r="M288" s="31">
        <v>10.63926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350.55</v>
      </c>
      <c r="D289" s="38">
        <v>350.38333333333338</v>
      </c>
      <c r="E289" s="38">
        <v>345.16666666666674</v>
      </c>
      <c r="F289" s="38">
        <v>339.78333333333336</v>
      </c>
      <c r="G289" s="38">
        <v>334.56666666666672</v>
      </c>
      <c r="H289" s="38">
        <v>355.76666666666677</v>
      </c>
      <c r="I289" s="38">
        <v>360.98333333333335</v>
      </c>
      <c r="J289" s="38">
        <v>366.36666666666679</v>
      </c>
      <c r="K289" s="31">
        <v>355.6</v>
      </c>
      <c r="L289" s="31">
        <v>345</v>
      </c>
      <c r="M289" s="31">
        <v>4.2827099999999998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1922.4</v>
      </c>
      <c r="D290" s="38">
        <v>1899.4666666666665</v>
      </c>
      <c r="E290" s="38">
        <v>1858.9333333333329</v>
      </c>
      <c r="F290" s="38">
        <v>1795.4666666666665</v>
      </c>
      <c r="G290" s="38">
        <v>1754.9333333333329</v>
      </c>
      <c r="H290" s="38">
        <v>1962.9333333333329</v>
      </c>
      <c r="I290" s="38">
        <v>2003.4666666666662</v>
      </c>
      <c r="J290" s="38">
        <v>2066.9333333333329</v>
      </c>
      <c r="K290" s="31">
        <v>1940</v>
      </c>
      <c r="L290" s="31">
        <v>1836</v>
      </c>
      <c r="M290" s="31">
        <v>5.9583599999999999</v>
      </c>
      <c r="N290" s="1"/>
      <c r="O290" s="1"/>
    </row>
    <row r="291" spans="1:15" ht="12.75" customHeight="1">
      <c r="A291" s="33">
        <v>281</v>
      </c>
      <c r="B291" s="58" t="s">
        <v>888</v>
      </c>
      <c r="C291" s="31">
        <v>2078</v>
      </c>
      <c r="D291" s="38">
        <v>2065.7833333333333</v>
      </c>
      <c r="E291" s="38">
        <v>2043.8666666666668</v>
      </c>
      <c r="F291" s="38">
        <v>2009.7333333333336</v>
      </c>
      <c r="G291" s="38">
        <v>1987.8166666666671</v>
      </c>
      <c r="H291" s="38">
        <v>2099.9166666666665</v>
      </c>
      <c r="I291" s="38">
        <v>2121.8333333333335</v>
      </c>
      <c r="J291" s="38">
        <v>2155.9666666666662</v>
      </c>
      <c r="K291" s="31">
        <v>2087.6999999999998</v>
      </c>
      <c r="L291" s="31">
        <v>2031.65</v>
      </c>
      <c r="M291" s="31">
        <v>0.20201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133.05000000000001</v>
      </c>
      <c r="D292" s="38">
        <v>133.26666666666668</v>
      </c>
      <c r="E292" s="38">
        <v>131.53333333333336</v>
      </c>
      <c r="F292" s="38">
        <v>130.01666666666668</v>
      </c>
      <c r="G292" s="38">
        <v>128.28333333333336</v>
      </c>
      <c r="H292" s="38">
        <v>134.78333333333336</v>
      </c>
      <c r="I292" s="38">
        <v>136.51666666666665</v>
      </c>
      <c r="J292" s="38">
        <v>138.03333333333336</v>
      </c>
      <c r="K292" s="31">
        <v>135</v>
      </c>
      <c r="L292" s="31">
        <v>131.75</v>
      </c>
      <c r="M292" s="31">
        <v>75.121510000000001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4094.95</v>
      </c>
      <c r="D293" s="38">
        <v>4035</v>
      </c>
      <c r="E293" s="38">
        <v>3960</v>
      </c>
      <c r="F293" s="38">
        <v>3825.05</v>
      </c>
      <c r="G293" s="38">
        <v>3750.05</v>
      </c>
      <c r="H293" s="38">
        <v>4169.95</v>
      </c>
      <c r="I293" s="38">
        <v>4244.95</v>
      </c>
      <c r="J293" s="38">
        <v>4379.8999999999996</v>
      </c>
      <c r="K293" s="31">
        <v>4110</v>
      </c>
      <c r="L293" s="31">
        <v>3900.05</v>
      </c>
      <c r="M293" s="31">
        <v>7.7461700000000002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13729.15</v>
      </c>
      <c r="D294" s="38">
        <v>13673.4</v>
      </c>
      <c r="E294" s="38">
        <v>13576.8</v>
      </c>
      <c r="F294" s="38">
        <v>13424.449999999999</v>
      </c>
      <c r="G294" s="38">
        <v>13327.849999999999</v>
      </c>
      <c r="H294" s="38">
        <v>13825.75</v>
      </c>
      <c r="I294" s="38">
        <v>13922.350000000002</v>
      </c>
      <c r="J294" s="38">
        <v>14074.7</v>
      </c>
      <c r="K294" s="31">
        <v>13770</v>
      </c>
      <c r="L294" s="31">
        <v>13521.05</v>
      </c>
      <c r="M294" s="31">
        <v>6.54E-2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2472.25</v>
      </c>
      <c r="D295" s="38">
        <v>2465.9833333333336</v>
      </c>
      <c r="E295" s="38">
        <v>2454.916666666667</v>
      </c>
      <c r="F295" s="38">
        <v>2437.5833333333335</v>
      </c>
      <c r="G295" s="38">
        <v>2426.5166666666669</v>
      </c>
      <c r="H295" s="38">
        <v>2483.3166666666671</v>
      </c>
      <c r="I295" s="38">
        <v>2494.3833333333337</v>
      </c>
      <c r="J295" s="38">
        <v>2511.7166666666672</v>
      </c>
      <c r="K295" s="31">
        <v>2477.0500000000002</v>
      </c>
      <c r="L295" s="31">
        <v>2448.65</v>
      </c>
      <c r="M295" s="31">
        <v>8.4562299999999997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370.05</v>
      </c>
      <c r="D296" s="38">
        <v>368.93333333333339</v>
      </c>
      <c r="E296" s="38">
        <v>361.51666666666677</v>
      </c>
      <c r="F296" s="38">
        <v>352.98333333333335</v>
      </c>
      <c r="G296" s="38">
        <v>345.56666666666672</v>
      </c>
      <c r="H296" s="38">
        <v>377.46666666666681</v>
      </c>
      <c r="I296" s="38">
        <v>384.88333333333344</v>
      </c>
      <c r="J296" s="38">
        <v>393.41666666666686</v>
      </c>
      <c r="K296" s="31">
        <v>376.35</v>
      </c>
      <c r="L296" s="31">
        <v>360.4</v>
      </c>
      <c r="M296" s="31">
        <v>8.5644399999999994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351.5</v>
      </c>
      <c r="D297" s="38">
        <v>351.31666666666666</v>
      </c>
      <c r="E297" s="38">
        <v>347.88333333333333</v>
      </c>
      <c r="F297" s="38">
        <v>344.26666666666665</v>
      </c>
      <c r="G297" s="38">
        <v>340.83333333333331</v>
      </c>
      <c r="H297" s="38">
        <v>354.93333333333334</v>
      </c>
      <c r="I297" s="38">
        <v>358.36666666666662</v>
      </c>
      <c r="J297" s="38">
        <v>361.98333333333335</v>
      </c>
      <c r="K297" s="31">
        <v>354.75</v>
      </c>
      <c r="L297" s="31">
        <v>347.7</v>
      </c>
      <c r="M297" s="31">
        <v>13.07405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252</v>
      </c>
      <c r="D298" s="38">
        <v>250.73333333333335</v>
      </c>
      <c r="E298" s="38">
        <v>247.91666666666669</v>
      </c>
      <c r="F298" s="38">
        <v>243.83333333333334</v>
      </c>
      <c r="G298" s="38">
        <v>241.01666666666668</v>
      </c>
      <c r="H298" s="38">
        <v>254.81666666666669</v>
      </c>
      <c r="I298" s="38">
        <v>257.63333333333333</v>
      </c>
      <c r="J298" s="38">
        <v>261.7166666666667</v>
      </c>
      <c r="K298" s="31">
        <v>253.55</v>
      </c>
      <c r="L298" s="31">
        <v>246.65</v>
      </c>
      <c r="M298" s="31">
        <v>7.5951399999999998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92.3</v>
      </c>
      <c r="D299" s="38">
        <v>92.733333333333334</v>
      </c>
      <c r="E299" s="38">
        <v>91.266666666666666</v>
      </c>
      <c r="F299" s="38">
        <v>90.233333333333334</v>
      </c>
      <c r="G299" s="38">
        <v>88.766666666666666</v>
      </c>
      <c r="H299" s="38">
        <v>93.766666666666666</v>
      </c>
      <c r="I299" s="38">
        <v>95.233333333333334</v>
      </c>
      <c r="J299" s="38">
        <v>96.266666666666666</v>
      </c>
      <c r="K299" s="31">
        <v>94.2</v>
      </c>
      <c r="L299" s="31">
        <v>91.7</v>
      </c>
      <c r="M299" s="31">
        <v>66.639719999999997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392.5</v>
      </c>
      <c r="D300" s="38">
        <v>391.2</v>
      </c>
      <c r="E300" s="38">
        <v>389.29999999999995</v>
      </c>
      <c r="F300" s="38">
        <v>386.09999999999997</v>
      </c>
      <c r="G300" s="38">
        <v>384.19999999999993</v>
      </c>
      <c r="H300" s="38">
        <v>394.4</v>
      </c>
      <c r="I300" s="38">
        <v>396.29999999999995</v>
      </c>
      <c r="J300" s="38">
        <v>399.5</v>
      </c>
      <c r="K300" s="31">
        <v>393.1</v>
      </c>
      <c r="L300" s="31">
        <v>388</v>
      </c>
      <c r="M300" s="31">
        <v>9.5761800000000008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618.70000000000005</v>
      </c>
      <c r="D301" s="38">
        <v>618.16666666666663</v>
      </c>
      <c r="E301" s="38">
        <v>616.33333333333326</v>
      </c>
      <c r="F301" s="38">
        <v>613.96666666666658</v>
      </c>
      <c r="G301" s="38">
        <v>612.13333333333321</v>
      </c>
      <c r="H301" s="38">
        <v>620.5333333333333</v>
      </c>
      <c r="I301" s="38">
        <v>622.36666666666656</v>
      </c>
      <c r="J301" s="38">
        <v>624.73333333333335</v>
      </c>
      <c r="K301" s="31">
        <v>620</v>
      </c>
      <c r="L301" s="31">
        <v>615.79999999999995</v>
      </c>
      <c r="M301" s="31">
        <v>5.3499600000000003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4339.5</v>
      </c>
      <c r="D302" s="38">
        <v>4353.0999999999995</v>
      </c>
      <c r="E302" s="38">
        <v>4301.3999999999987</v>
      </c>
      <c r="F302" s="38">
        <v>4263.2999999999993</v>
      </c>
      <c r="G302" s="38">
        <v>4211.5999999999985</v>
      </c>
      <c r="H302" s="38">
        <v>4391.1999999999989</v>
      </c>
      <c r="I302" s="38">
        <v>4442.8999999999996</v>
      </c>
      <c r="J302" s="38">
        <v>4480.9999999999991</v>
      </c>
      <c r="K302" s="31">
        <v>4404.8</v>
      </c>
      <c r="L302" s="31">
        <v>4315</v>
      </c>
      <c r="M302" s="31">
        <v>0.35786000000000001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5093.1000000000004</v>
      </c>
      <c r="D303" s="38">
        <v>5036.5</v>
      </c>
      <c r="E303" s="38">
        <v>4958.6000000000004</v>
      </c>
      <c r="F303" s="38">
        <v>4824.1000000000004</v>
      </c>
      <c r="G303" s="38">
        <v>4746.2000000000007</v>
      </c>
      <c r="H303" s="38">
        <v>5171</v>
      </c>
      <c r="I303" s="38">
        <v>5248.9</v>
      </c>
      <c r="J303" s="38">
        <v>5383.4</v>
      </c>
      <c r="K303" s="31">
        <v>5114.3999999999996</v>
      </c>
      <c r="L303" s="31">
        <v>4902</v>
      </c>
      <c r="M303" s="31">
        <v>13.74038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930.95</v>
      </c>
      <c r="D304" s="38">
        <v>930.4</v>
      </c>
      <c r="E304" s="38">
        <v>925.9</v>
      </c>
      <c r="F304" s="38">
        <v>920.85</v>
      </c>
      <c r="G304" s="38">
        <v>916.35</v>
      </c>
      <c r="H304" s="38">
        <v>935.44999999999993</v>
      </c>
      <c r="I304" s="38">
        <v>939.94999999999993</v>
      </c>
      <c r="J304" s="38">
        <v>944.99999999999989</v>
      </c>
      <c r="K304" s="31">
        <v>934.9</v>
      </c>
      <c r="L304" s="31">
        <v>925.35</v>
      </c>
      <c r="M304" s="31">
        <v>6.03409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1484.25</v>
      </c>
      <c r="D305" s="38">
        <v>1479.3</v>
      </c>
      <c r="E305" s="38">
        <v>1471.6</v>
      </c>
      <c r="F305" s="38">
        <v>1458.95</v>
      </c>
      <c r="G305" s="38">
        <v>1451.25</v>
      </c>
      <c r="H305" s="38">
        <v>1491.9499999999998</v>
      </c>
      <c r="I305" s="38">
        <v>1499.65</v>
      </c>
      <c r="J305" s="38">
        <v>1512.2999999999997</v>
      </c>
      <c r="K305" s="31">
        <v>1487</v>
      </c>
      <c r="L305" s="31">
        <v>1466.65</v>
      </c>
      <c r="M305" s="31">
        <v>0.24837999999999999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709.6</v>
      </c>
      <c r="D306" s="38">
        <v>708.35</v>
      </c>
      <c r="E306" s="38">
        <v>696.80000000000007</v>
      </c>
      <c r="F306" s="38">
        <v>684</v>
      </c>
      <c r="G306" s="38">
        <v>672.45</v>
      </c>
      <c r="H306" s="38">
        <v>721.15000000000009</v>
      </c>
      <c r="I306" s="38">
        <v>732.7</v>
      </c>
      <c r="J306" s="38">
        <v>745.50000000000011</v>
      </c>
      <c r="K306" s="31">
        <v>719.9</v>
      </c>
      <c r="L306" s="31">
        <v>695.55</v>
      </c>
      <c r="M306" s="31">
        <v>7.56698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1082</v>
      </c>
      <c r="D307" s="38">
        <v>1081.0833333333333</v>
      </c>
      <c r="E307" s="38">
        <v>1074.4666666666665</v>
      </c>
      <c r="F307" s="38">
        <v>1066.9333333333332</v>
      </c>
      <c r="G307" s="38">
        <v>1060.3166666666664</v>
      </c>
      <c r="H307" s="38">
        <v>1088.6166666666666</v>
      </c>
      <c r="I307" s="38">
        <v>1095.2333333333333</v>
      </c>
      <c r="J307" s="38">
        <v>1102.7666666666667</v>
      </c>
      <c r="K307" s="31">
        <v>1087.7</v>
      </c>
      <c r="L307" s="31">
        <v>1073.55</v>
      </c>
      <c r="M307" s="31">
        <v>2.5230000000000001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316.35000000000002</v>
      </c>
      <c r="D308" s="38">
        <v>317.15000000000003</v>
      </c>
      <c r="E308" s="38">
        <v>311.65000000000009</v>
      </c>
      <c r="F308" s="38">
        <v>306.95000000000005</v>
      </c>
      <c r="G308" s="38">
        <v>301.4500000000001</v>
      </c>
      <c r="H308" s="38">
        <v>321.85000000000008</v>
      </c>
      <c r="I308" s="38">
        <v>327.34999999999997</v>
      </c>
      <c r="J308" s="38">
        <v>332.05000000000007</v>
      </c>
      <c r="K308" s="31">
        <v>322.64999999999998</v>
      </c>
      <c r="L308" s="31">
        <v>312.45</v>
      </c>
      <c r="M308" s="31">
        <v>54.605150000000002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1546.55</v>
      </c>
      <c r="D309" s="38">
        <v>1552.05</v>
      </c>
      <c r="E309" s="38">
        <v>1537.1999999999998</v>
      </c>
      <c r="F309" s="38">
        <v>1527.85</v>
      </c>
      <c r="G309" s="38">
        <v>1512.9999999999998</v>
      </c>
      <c r="H309" s="38">
        <v>1561.3999999999999</v>
      </c>
      <c r="I309" s="38">
        <v>1576.2499999999998</v>
      </c>
      <c r="J309" s="38">
        <v>1585.6</v>
      </c>
      <c r="K309" s="31">
        <v>1566.9</v>
      </c>
      <c r="L309" s="31">
        <v>1542.7</v>
      </c>
      <c r="M309" s="31">
        <v>21.747920000000001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319.5</v>
      </c>
      <c r="D310" s="38">
        <v>320.36666666666662</v>
      </c>
      <c r="E310" s="38">
        <v>314.93333333333322</v>
      </c>
      <c r="F310" s="38">
        <v>310.36666666666662</v>
      </c>
      <c r="G310" s="38">
        <v>304.93333333333322</v>
      </c>
      <c r="H310" s="38">
        <v>324.93333333333322</v>
      </c>
      <c r="I310" s="38">
        <v>330.36666666666662</v>
      </c>
      <c r="J310" s="38">
        <v>334.93333333333322</v>
      </c>
      <c r="K310" s="31">
        <v>325.8</v>
      </c>
      <c r="L310" s="31">
        <v>315.8</v>
      </c>
      <c r="M310" s="31">
        <v>7.89574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493.15</v>
      </c>
      <c r="D311" s="38">
        <v>490.45</v>
      </c>
      <c r="E311" s="38">
        <v>486.29999999999995</v>
      </c>
      <c r="F311" s="38">
        <v>479.45</v>
      </c>
      <c r="G311" s="38">
        <v>475.29999999999995</v>
      </c>
      <c r="H311" s="38">
        <v>497.29999999999995</v>
      </c>
      <c r="I311" s="38">
        <v>501.44999999999993</v>
      </c>
      <c r="J311" s="38">
        <v>508.29999999999995</v>
      </c>
      <c r="K311" s="31">
        <v>494.6</v>
      </c>
      <c r="L311" s="31">
        <v>483.6</v>
      </c>
      <c r="M311" s="31">
        <v>0.87958999999999998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382.05</v>
      </c>
      <c r="D312" s="38">
        <v>380.75</v>
      </c>
      <c r="E312" s="38">
        <v>377.2</v>
      </c>
      <c r="F312" s="38">
        <v>372.34999999999997</v>
      </c>
      <c r="G312" s="38">
        <v>368.79999999999995</v>
      </c>
      <c r="H312" s="38">
        <v>385.6</v>
      </c>
      <c r="I312" s="38">
        <v>389.15</v>
      </c>
      <c r="J312" s="38">
        <v>394.00000000000006</v>
      </c>
      <c r="K312" s="31">
        <v>384.3</v>
      </c>
      <c r="L312" s="31">
        <v>375.9</v>
      </c>
      <c r="M312" s="31">
        <v>0.57625999999999999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127.95</v>
      </c>
      <c r="D313" s="38">
        <v>126.46666666666665</v>
      </c>
      <c r="E313" s="38">
        <v>124.08333333333331</v>
      </c>
      <c r="F313" s="38">
        <v>120.21666666666665</v>
      </c>
      <c r="G313" s="38">
        <v>117.83333333333331</v>
      </c>
      <c r="H313" s="38">
        <v>130.33333333333331</v>
      </c>
      <c r="I313" s="38">
        <v>132.71666666666667</v>
      </c>
      <c r="J313" s="38">
        <v>136.58333333333331</v>
      </c>
      <c r="K313" s="31">
        <v>128.85</v>
      </c>
      <c r="L313" s="31">
        <v>122.6</v>
      </c>
      <c r="M313" s="31">
        <v>57.408389999999997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87</v>
      </c>
      <c r="D314" s="38">
        <v>86.600000000000009</v>
      </c>
      <c r="E314" s="38">
        <v>85.550000000000011</v>
      </c>
      <c r="F314" s="38">
        <v>84.100000000000009</v>
      </c>
      <c r="G314" s="38">
        <v>83.050000000000011</v>
      </c>
      <c r="H314" s="38">
        <v>88.050000000000011</v>
      </c>
      <c r="I314" s="38">
        <v>89.1</v>
      </c>
      <c r="J314" s="38">
        <v>90.550000000000011</v>
      </c>
      <c r="K314" s="31">
        <v>87.65</v>
      </c>
      <c r="L314" s="31">
        <v>85.15</v>
      </c>
      <c r="M314" s="31">
        <v>48.527850000000001</v>
      </c>
      <c r="N314" s="1"/>
      <c r="O314" s="1"/>
    </row>
    <row r="315" spans="1:15" ht="12.75" customHeight="1">
      <c r="A315" s="33">
        <v>305</v>
      </c>
      <c r="B315" s="58" t="s">
        <v>1103</v>
      </c>
      <c r="C315" s="31">
        <v>1819.9</v>
      </c>
      <c r="D315" s="38">
        <v>1828.0166666666667</v>
      </c>
      <c r="E315" s="38">
        <v>1802.0333333333333</v>
      </c>
      <c r="F315" s="38">
        <v>1784.1666666666667</v>
      </c>
      <c r="G315" s="38">
        <v>1758.1833333333334</v>
      </c>
      <c r="H315" s="38">
        <v>1845.8833333333332</v>
      </c>
      <c r="I315" s="38">
        <v>1871.8666666666663</v>
      </c>
      <c r="J315" s="38">
        <v>1889.7333333333331</v>
      </c>
      <c r="K315" s="31">
        <v>1854</v>
      </c>
      <c r="L315" s="31">
        <v>1810.15</v>
      </c>
      <c r="M315" s="31">
        <v>2.7614899999999998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539.45000000000005</v>
      </c>
      <c r="D316" s="38">
        <v>538.13333333333333</v>
      </c>
      <c r="E316" s="38">
        <v>534.86666666666667</v>
      </c>
      <c r="F316" s="38">
        <v>530.2833333333333</v>
      </c>
      <c r="G316" s="38">
        <v>527.01666666666665</v>
      </c>
      <c r="H316" s="38">
        <v>542.7166666666667</v>
      </c>
      <c r="I316" s="38">
        <v>545.98333333333335</v>
      </c>
      <c r="J316" s="38">
        <v>550.56666666666672</v>
      </c>
      <c r="K316" s="31">
        <v>541.4</v>
      </c>
      <c r="L316" s="31">
        <v>533.54999999999995</v>
      </c>
      <c r="M316" s="31">
        <v>9.1276100000000007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9603.65</v>
      </c>
      <c r="D317" s="38">
        <v>9640.65</v>
      </c>
      <c r="E317" s="38">
        <v>9554</v>
      </c>
      <c r="F317" s="38">
        <v>9504.35</v>
      </c>
      <c r="G317" s="38">
        <v>9417.7000000000007</v>
      </c>
      <c r="H317" s="38">
        <v>9690.2999999999993</v>
      </c>
      <c r="I317" s="38">
        <v>9776.9499999999971</v>
      </c>
      <c r="J317" s="38">
        <v>9826.5999999999985</v>
      </c>
      <c r="K317" s="31">
        <v>9727.2999999999993</v>
      </c>
      <c r="L317" s="31">
        <v>9591</v>
      </c>
      <c r="M317" s="31">
        <v>4.9844099999999996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2151.5</v>
      </c>
      <c r="D318" s="38">
        <v>2102</v>
      </c>
      <c r="E318" s="38">
        <v>2025</v>
      </c>
      <c r="F318" s="38">
        <v>1898.5</v>
      </c>
      <c r="G318" s="38">
        <v>1821.5</v>
      </c>
      <c r="H318" s="38">
        <v>2228.5</v>
      </c>
      <c r="I318" s="38">
        <v>2305.5</v>
      </c>
      <c r="J318" s="38">
        <v>2432</v>
      </c>
      <c r="K318" s="31">
        <v>2179</v>
      </c>
      <c r="L318" s="31">
        <v>1975.5</v>
      </c>
      <c r="M318" s="31">
        <v>11.453200000000001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825.3</v>
      </c>
      <c r="D319" s="38">
        <v>825.55000000000007</v>
      </c>
      <c r="E319" s="38">
        <v>821.00000000000011</v>
      </c>
      <c r="F319" s="38">
        <v>816.7</v>
      </c>
      <c r="G319" s="38">
        <v>812.15000000000009</v>
      </c>
      <c r="H319" s="38">
        <v>829.85000000000014</v>
      </c>
      <c r="I319" s="38">
        <v>834.40000000000009</v>
      </c>
      <c r="J319" s="38">
        <v>838.70000000000016</v>
      </c>
      <c r="K319" s="31">
        <v>830.1</v>
      </c>
      <c r="L319" s="31">
        <v>821.25</v>
      </c>
      <c r="M319" s="31">
        <v>4.4792199999999998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600.75</v>
      </c>
      <c r="D320" s="38">
        <v>605.96666666666658</v>
      </c>
      <c r="E320" s="38">
        <v>589.83333333333314</v>
      </c>
      <c r="F320" s="38">
        <v>578.91666666666652</v>
      </c>
      <c r="G320" s="38">
        <v>562.78333333333308</v>
      </c>
      <c r="H320" s="38">
        <v>616.88333333333321</v>
      </c>
      <c r="I320" s="38">
        <v>633.01666666666665</v>
      </c>
      <c r="J320" s="38">
        <v>643.93333333333328</v>
      </c>
      <c r="K320" s="31">
        <v>622.1</v>
      </c>
      <c r="L320" s="31">
        <v>595.04999999999995</v>
      </c>
      <c r="M320" s="31">
        <v>24.56766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1638.85</v>
      </c>
      <c r="D321" s="38">
        <v>1671.6000000000001</v>
      </c>
      <c r="E321" s="38">
        <v>1603.2000000000003</v>
      </c>
      <c r="F321" s="38">
        <v>1567.5500000000002</v>
      </c>
      <c r="G321" s="38">
        <v>1499.1500000000003</v>
      </c>
      <c r="H321" s="38">
        <v>1707.2500000000002</v>
      </c>
      <c r="I321" s="38">
        <v>1775.6500000000003</v>
      </c>
      <c r="J321" s="38">
        <v>1811.3000000000002</v>
      </c>
      <c r="K321" s="31">
        <v>1740</v>
      </c>
      <c r="L321" s="31">
        <v>1635.95</v>
      </c>
      <c r="M321" s="31">
        <v>35.642690000000002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870.3</v>
      </c>
      <c r="D322" s="38">
        <v>862.98333333333323</v>
      </c>
      <c r="E322" s="38">
        <v>836.06666666666649</v>
      </c>
      <c r="F322" s="38">
        <v>801.83333333333326</v>
      </c>
      <c r="G322" s="38">
        <v>774.91666666666652</v>
      </c>
      <c r="H322" s="38">
        <v>897.21666666666647</v>
      </c>
      <c r="I322" s="38">
        <v>924.13333333333321</v>
      </c>
      <c r="J322" s="38">
        <v>958.36666666666645</v>
      </c>
      <c r="K322" s="31">
        <v>889.9</v>
      </c>
      <c r="L322" s="31">
        <v>828.75</v>
      </c>
      <c r="M322" s="31">
        <v>5.28301</v>
      </c>
      <c r="N322" s="1"/>
      <c r="O322" s="1"/>
    </row>
    <row r="323" spans="1:15" ht="12.75" customHeight="1">
      <c r="A323" s="33">
        <v>313</v>
      </c>
      <c r="B323" s="58" t="s">
        <v>890</v>
      </c>
      <c r="C323" s="31">
        <v>1011.6</v>
      </c>
      <c r="D323" s="38">
        <v>1009.1833333333334</v>
      </c>
      <c r="E323" s="38">
        <v>998.41666666666674</v>
      </c>
      <c r="F323" s="38">
        <v>985.23333333333335</v>
      </c>
      <c r="G323" s="38">
        <v>974.4666666666667</v>
      </c>
      <c r="H323" s="38">
        <v>1022.3666666666668</v>
      </c>
      <c r="I323" s="38">
        <v>1033.1333333333334</v>
      </c>
      <c r="J323" s="38">
        <v>1046.3166666666668</v>
      </c>
      <c r="K323" s="31">
        <v>1019.95</v>
      </c>
      <c r="L323" s="31">
        <v>996</v>
      </c>
      <c r="M323" s="31">
        <v>0.45229000000000003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1076.4000000000001</v>
      </c>
      <c r="D324" s="38">
        <v>1076.0166666666667</v>
      </c>
      <c r="E324" s="38">
        <v>1062.0333333333333</v>
      </c>
      <c r="F324" s="38">
        <v>1047.6666666666667</v>
      </c>
      <c r="G324" s="38">
        <v>1033.6833333333334</v>
      </c>
      <c r="H324" s="38">
        <v>1090.3833333333332</v>
      </c>
      <c r="I324" s="38">
        <v>1104.3666666666663</v>
      </c>
      <c r="J324" s="38">
        <v>1118.7333333333331</v>
      </c>
      <c r="K324" s="31">
        <v>1090</v>
      </c>
      <c r="L324" s="31">
        <v>1061.6500000000001</v>
      </c>
      <c r="M324" s="31">
        <v>3.6801900000000001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1436.4</v>
      </c>
      <c r="D325" s="38">
        <v>1432.3500000000001</v>
      </c>
      <c r="E325" s="38">
        <v>1422.8000000000002</v>
      </c>
      <c r="F325" s="38">
        <v>1409.2</v>
      </c>
      <c r="G325" s="38">
        <v>1399.65</v>
      </c>
      <c r="H325" s="38">
        <v>1445.9500000000003</v>
      </c>
      <c r="I325" s="38">
        <v>1455.5</v>
      </c>
      <c r="J325" s="38">
        <v>1469.1000000000004</v>
      </c>
      <c r="K325" s="31">
        <v>1441.9</v>
      </c>
      <c r="L325" s="31">
        <v>1418.75</v>
      </c>
      <c r="M325" s="31">
        <v>2.03647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34.25</v>
      </c>
      <c r="D326" s="38">
        <v>33.800000000000004</v>
      </c>
      <c r="E326" s="38">
        <v>33.100000000000009</v>
      </c>
      <c r="F326" s="38">
        <v>31.950000000000003</v>
      </c>
      <c r="G326" s="38">
        <v>31.250000000000007</v>
      </c>
      <c r="H326" s="38">
        <v>34.95000000000001</v>
      </c>
      <c r="I326" s="38">
        <v>35.650000000000013</v>
      </c>
      <c r="J326" s="38">
        <v>36.800000000000011</v>
      </c>
      <c r="K326" s="31">
        <v>34.5</v>
      </c>
      <c r="L326" s="31">
        <v>32.65</v>
      </c>
      <c r="M326" s="31">
        <v>51.20147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58.05</v>
      </c>
      <c r="D327" s="38">
        <v>58.216666666666661</v>
      </c>
      <c r="E327" s="38">
        <v>57.633333333333326</v>
      </c>
      <c r="F327" s="38">
        <v>57.216666666666661</v>
      </c>
      <c r="G327" s="38">
        <v>56.633333333333326</v>
      </c>
      <c r="H327" s="38">
        <v>58.633333333333326</v>
      </c>
      <c r="I327" s="38">
        <v>59.216666666666654</v>
      </c>
      <c r="J327" s="38">
        <v>59.633333333333326</v>
      </c>
      <c r="K327" s="31">
        <v>58.8</v>
      </c>
      <c r="L327" s="31">
        <v>57.8</v>
      </c>
      <c r="M327" s="31">
        <v>40.066740000000003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742.95</v>
      </c>
      <c r="D328" s="38">
        <v>745.1</v>
      </c>
      <c r="E328" s="38">
        <v>726.25</v>
      </c>
      <c r="F328" s="38">
        <v>709.55</v>
      </c>
      <c r="G328" s="38">
        <v>690.69999999999993</v>
      </c>
      <c r="H328" s="38">
        <v>761.80000000000007</v>
      </c>
      <c r="I328" s="38">
        <v>780.6500000000002</v>
      </c>
      <c r="J328" s="38">
        <v>797.35000000000014</v>
      </c>
      <c r="K328" s="31">
        <v>763.95</v>
      </c>
      <c r="L328" s="31">
        <v>728.4</v>
      </c>
      <c r="M328" s="31">
        <v>2.2142499999999998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2069.5500000000002</v>
      </c>
      <c r="D329" s="38">
        <v>2027.8500000000001</v>
      </c>
      <c r="E329" s="38">
        <v>1976.7000000000003</v>
      </c>
      <c r="F329" s="38">
        <v>1883.8500000000001</v>
      </c>
      <c r="G329" s="38">
        <v>1832.7000000000003</v>
      </c>
      <c r="H329" s="38">
        <v>2120.7000000000003</v>
      </c>
      <c r="I329" s="38">
        <v>2171.8500000000004</v>
      </c>
      <c r="J329" s="38">
        <v>2264.7000000000003</v>
      </c>
      <c r="K329" s="31">
        <v>2079</v>
      </c>
      <c r="L329" s="31">
        <v>1935</v>
      </c>
      <c r="M329" s="31">
        <v>26.63627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102141.2</v>
      </c>
      <c r="D330" s="38">
        <v>101935.15000000001</v>
      </c>
      <c r="E330" s="38">
        <v>101470.30000000002</v>
      </c>
      <c r="F330" s="38">
        <v>100799.40000000001</v>
      </c>
      <c r="G330" s="38">
        <v>100334.55000000002</v>
      </c>
      <c r="H330" s="38">
        <v>102606.05000000002</v>
      </c>
      <c r="I330" s="38">
        <v>103070.90000000002</v>
      </c>
      <c r="J330" s="38">
        <v>103741.80000000002</v>
      </c>
      <c r="K330" s="31">
        <v>102400</v>
      </c>
      <c r="L330" s="31">
        <v>101264.25</v>
      </c>
      <c r="M330" s="31">
        <v>5.1090000000000003E-2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2113.0500000000002</v>
      </c>
      <c r="D331" s="38">
        <v>2121.4</v>
      </c>
      <c r="E331" s="38">
        <v>2092.8000000000002</v>
      </c>
      <c r="F331" s="38">
        <v>2072.5500000000002</v>
      </c>
      <c r="G331" s="38">
        <v>2043.9500000000003</v>
      </c>
      <c r="H331" s="38">
        <v>2141.65</v>
      </c>
      <c r="I331" s="38">
        <v>2170.2499999999995</v>
      </c>
      <c r="J331" s="38">
        <v>2190.5</v>
      </c>
      <c r="K331" s="31">
        <v>2150</v>
      </c>
      <c r="L331" s="31">
        <v>2101.15</v>
      </c>
      <c r="M331" s="31">
        <v>4.8258299999999998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1556.65</v>
      </c>
      <c r="D332" s="38">
        <v>1568.1499999999999</v>
      </c>
      <c r="E332" s="38">
        <v>1539.2999999999997</v>
      </c>
      <c r="F332" s="38">
        <v>1521.9499999999998</v>
      </c>
      <c r="G332" s="38">
        <v>1493.0999999999997</v>
      </c>
      <c r="H332" s="38">
        <v>1585.4999999999998</v>
      </c>
      <c r="I332" s="38">
        <v>1614.3499999999997</v>
      </c>
      <c r="J332" s="38">
        <v>1631.6999999999998</v>
      </c>
      <c r="K332" s="31">
        <v>1597</v>
      </c>
      <c r="L332" s="31">
        <v>1550.8</v>
      </c>
      <c r="M332" s="31">
        <v>5.43858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1307.75</v>
      </c>
      <c r="D333" s="38">
        <v>1302.3500000000001</v>
      </c>
      <c r="E333" s="38">
        <v>1294.8500000000004</v>
      </c>
      <c r="F333" s="38">
        <v>1281.9500000000003</v>
      </c>
      <c r="G333" s="38">
        <v>1274.4500000000005</v>
      </c>
      <c r="H333" s="38">
        <v>1315.2500000000002</v>
      </c>
      <c r="I333" s="38">
        <v>1322.7499999999998</v>
      </c>
      <c r="J333" s="38">
        <v>1335.65</v>
      </c>
      <c r="K333" s="31">
        <v>1309.8499999999999</v>
      </c>
      <c r="L333" s="31">
        <v>1289.45</v>
      </c>
      <c r="M333" s="31">
        <v>4.2846599999999997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1040.0999999999999</v>
      </c>
      <c r="D334" s="38">
        <v>1037.9333333333334</v>
      </c>
      <c r="E334" s="38">
        <v>1022.1666666666667</v>
      </c>
      <c r="F334" s="38">
        <v>1004.2333333333333</v>
      </c>
      <c r="G334" s="38">
        <v>988.4666666666667</v>
      </c>
      <c r="H334" s="38">
        <v>1055.8666666666668</v>
      </c>
      <c r="I334" s="38">
        <v>1071.6333333333332</v>
      </c>
      <c r="J334" s="38">
        <v>1089.5666666666668</v>
      </c>
      <c r="K334" s="31">
        <v>1053.7</v>
      </c>
      <c r="L334" s="31">
        <v>1020</v>
      </c>
      <c r="M334" s="31">
        <v>3.1369699999999998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714</v>
      </c>
      <c r="D335" s="38">
        <v>707.81666666666661</v>
      </c>
      <c r="E335" s="38">
        <v>693.68333333333317</v>
      </c>
      <c r="F335" s="38">
        <v>673.36666666666656</v>
      </c>
      <c r="G335" s="38">
        <v>659.23333333333312</v>
      </c>
      <c r="H335" s="38">
        <v>728.13333333333321</v>
      </c>
      <c r="I335" s="38">
        <v>742.26666666666665</v>
      </c>
      <c r="J335" s="38">
        <v>762.58333333333326</v>
      </c>
      <c r="K335" s="31">
        <v>721.95</v>
      </c>
      <c r="L335" s="31">
        <v>687.5</v>
      </c>
      <c r="M335" s="31">
        <v>18.817550000000001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89.3</v>
      </c>
      <c r="D336" s="38">
        <v>88.016666666666652</v>
      </c>
      <c r="E336" s="38">
        <v>86.433333333333309</v>
      </c>
      <c r="F336" s="38">
        <v>83.566666666666663</v>
      </c>
      <c r="G336" s="38">
        <v>81.98333333333332</v>
      </c>
      <c r="H336" s="38">
        <v>90.883333333333297</v>
      </c>
      <c r="I336" s="38">
        <v>92.46666666666664</v>
      </c>
      <c r="J336" s="38">
        <v>95.333333333333286</v>
      </c>
      <c r="K336" s="31">
        <v>89.6</v>
      </c>
      <c r="L336" s="31">
        <v>85.15</v>
      </c>
      <c r="M336" s="31">
        <v>291.85342000000003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4403.05</v>
      </c>
      <c r="D337" s="38">
        <v>4382.6833333333334</v>
      </c>
      <c r="E337" s="38">
        <v>4353.3666666666668</v>
      </c>
      <c r="F337" s="38">
        <v>4303.6833333333334</v>
      </c>
      <c r="G337" s="38">
        <v>4274.3666666666668</v>
      </c>
      <c r="H337" s="38">
        <v>4432.3666666666668</v>
      </c>
      <c r="I337" s="38">
        <v>4461.6833333333343</v>
      </c>
      <c r="J337" s="38">
        <v>4511.3666666666668</v>
      </c>
      <c r="K337" s="31">
        <v>4412</v>
      </c>
      <c r="L337" s="31">
        <v>4333</v>
      </c>
      <c r="M337" s="31">
        <v>0.82152999999999998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668.2</v>
      </c>
      <c r="D338" s="38">
        <v>667.15</v>
      </c>
      <c r="E338" s="38">
        <v>659.3</v>
      </c>
      <c r="F338" s="38">
        <v>650.4</v>
      </c>
      <c r="G338" s="38">
        <v>642.54999999999995</v>
      </c>
      <c r="H338" s="38">
        <v>676.05</v>
      </c>
      <c r="I338" s="38">
        <v>683.90000000000009</v>
      </c>
      <c r="J338" s="38">
        <v>692.8</v>
      </c>
      <c r="K338" s="31">
        <v>675</v>
      </c>
      <c r="L338" s="31">
        <v>658.25</v>
      </c>
      <c r="M338" s="31">
        <v>5.0508600000000001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41.15</v>
      </c>
      <c r="D339" s="38">
        <v>41.166666666666664</v>
      </c>
      <c r="E339" s="38">
        <v>40.733333333333327</v>
      </c>
      <c r="F339" s="38">
        <v>40.316666666666663</v>
      </c>
      <c r="G339" s="38">
        <v>39.883333333333326</v>
      </c>
      <c r="H339" s="38">
        <v>41.583333333333329</v>
      </c>
      <c r="I339" s="38">
        <v>42.016666666666666</v>
      </c>
      <c r="J339" s="38">
        <v>42.43333333333333</v>
      </c>
      <c r="K339" s="31">
        <v>41.6</v>
      </c>
      <c r="L339" s="31">
        <v>40.75</v>
      </c>
      <c r="M339" s="31">
        <v>88.09881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137.15</v>
      </c>
      <c r="D340" s="38">
        <v>135.68333333333331</v>
      </c>
      <c r="E340" s="38">
        <v>132.36666666666662</v>
      </c>
      <c r="F340" s="38">
        <v>127.58333333333331</v>
      </c>
      <c r="G340" s="38">
        <v>124.26666666666662</v>
      </c>
      <c r="H340" s="38">
        <v>140.46666666666661</v>
      </c>
      <c r="I340" s="38">
        <v>143.78333333333327</v>
      </c>
      <c r="J340" s="38">
        <v>148.56666666666661</v>
      </c>
      <c r="K340" s="31">
        <v>139</v>
      </c>
      <c r="L340" s="31">
        <v>130.9</v>
      </c>
      <c r="M340" s="31">
        <v>100.82102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23138.05</v>
      </c>
      <c r="D341" s="38">
        <v>23046.016666666666</v>
      </c>
      <c r="E341" s="38">
        <v>22892.033333333333</v>
      </c>
      <c r="F341" s="38">
        <v>22646.016666666666</v>
      </c>
      <c r="G341" s="38">
        <v>22492.033333333333</v>
      </c>
      <c r="H341" s="38">
        <v>23292.033333333333</v>
      </c>
      <c r="I341" s="38">
        <v>23446.016666666663</v>
      </c>
      <c r="J341" s="38">
        <v>23692.033333333333</v>
      </c>
      <c r="K341" s="31">
        <v>23200</v>
      </c>
      <c r="L341" s="31">
        <v>22800</v>
      </c>
      <c r="M341" s="31">
        <v>0.45456999999999997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63.5</v>
      </c>
      <c r="D342" s="38">
        <v>63.366666666666667</v>
      </c>
      <c r="E342" s="38">
        <v>62.63333333333334</v>
      </c>
      <c r="F342" s="38">
        <v>61.766666666666673</v>
      </c>
      <c r="G342" s="38">
        <v>61.033333333333346</v>
      </c>
      <c r="H342" s="38">
        <v>64.233333333333334</v>
      </c>
      <c r="I342" s="38">
        <v>64.966666666666669</v>
      </c>
      <c r="J342" s="38">
        <v>65.833333333333329</v>
      </c>
      <c r="K342" s="31">
        <v>64.099999999999994</v>
      </c>
      <c r="L342" s="31">
        <v>62.5</v>
      </c>
      <c r="M342" s="31">
        <v>8.7021800000000002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45.9</v>
      </c>
      <c r="D343" s="38">
        <v>45.68333333333333</v>
      </c>
      <c r="E343" s="38">
        <v>45.066666666666663</v>
      </c>
      <c r="F343" s="38">
        <v>44.233333333333334</v>
      </c>
      <c r="G343" s="38">
        <v>43.616666666666667</v>
      </c>
      <c r="H343" s="38">
        <v>46.516666666666659</v>
      </c>
      <c r="I343" s="38">
        <v>47.133333333333319</v>
      </c>
      <c r="J343" s="38">
        <v>47.966666666666654</v>
      </c>
      <c r="K343" s="31">
        <v>46.3</v>
      </c>
      <c r="L343" s="31">
        <v>44.85</v>
      </c>
      <c r="M343" s="31">
        <v>178.83034000000001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297.05</v>
      </c>
      <c r="D344" s="38">
        <v>296.58333333333331</v>
      </c>
      <c r="E344" s="38">
        <v>293.16666666666663</v>
      </c>
      <c r="F344" s="38">
        <v>289.2833333333333</v>
      </c>
      <c r="G344" s="38">
        <v>285.86666666666662</v>
      </c>
      <c r="H344" s="38">
        <v>300.46666666666664</v>
      </c>
      <c r="I344" s="38">
        <v>303.88333333333327</v>
      </c>
      <c r="J344" s="38">
        <v>307.76666666666665</v>
      </c>
      <c r="K344" s="31">
        <v>300</v>
      </c>
      <c r="L344" s="31">
        <v>292.7</v>
      </c>
      <c r="M344" s="31">
        <v>6.2486899999999999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117.9</v>
      </c>
      <c r="D345" s="38">
        <v>116.73333333333335</v>
      </c>
      <c r="E345" s="38">
        <v>115.26666666666669</v>
      </c>
      <c r="F345" s="38">
        <v>112.63333333333334</v>
      </c>
      <c r="G345" s="38">
        <v>111.16666666666669</v>
      </c>
      <c r="H345" s="38">
        <v>119.3666666666667</v>
      </c>
      <c r="I345" s="38">
        <v>120.83333333333334</v>
      </c>
      <c r="J345" s="38">
        <v>123.46666666666671</v>
      </c>
      <c r="K345" s="31">
        <v>118.2</v>
      </c>
      <c r="L345" s="31">
        <v>114.1</v>
      </c>
      <c r="M345" s="31">
        <v>23.592829999999999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113</v>
      </c>
      <c r="D346" s="38">
        <v>112.43333333333332</v>
      </c>
      <c r="E346" s="38">
        <v>111.66666666666664</v>
      </c>
      <c r="F346" s="38">
        <v>110.33333333333331</v>
      </c>
      <c r="G346" s="38">
        <v>109.56666666666663</v>
      </c>
      <c r="H346" s="38">
        <v>113.76666666666665</v>
      </c>
      <c r="I346" s="38">
        <v>114.53333333333333</v>
      </c>
      <c r="J346" s="38">
        <v>115.86666666666666</v>
      </c>
      <c r="K346" s="31">
        <v>113.2</v>
      </c>
      <c r="L346" s="31">
        <v>111.1</v>
      </c>
      <c r="M346" s="31">
        <v>96.10924</v>
      </c>
      <c r="N346" s="1"/>
      <c r="O346" s="1"/>
    </row>
    <row r="347" spans="1:15" ht="12.75" customHeight="1">
      <c r="A347" s="33">
        <v>337</v>
      </c>
      <c r="B347" s="58" t="s">
        <v>891</v>
      </c>
      <c r="C347" s="31">
        <v>44.15</v>
      </c>
      <c r="D347" s="38">
        <v>44.050000000000004</v>
      </c>
      <c r="E347" s="38">
        <v>43.70000000000001</v>
      </c>
      <c r="F347" s="38">
        <v>43.250000000000007</v>
      </c>
      <c r="G347" s="38">
        <v>42.900000000000013</v>
      </c>
      <c r="H347" s="38">
        <v>44.500000000000007</v>
      </c>
      <c r="I347" s="38">
        <v>44.85</v>
      </c>
      <c r="J347" s="38">
        <v>45.300000000000004</v>
      </c>
      <c r="K347" s="31">
        <v>44.4</v>
      </c>
      <c r="L347" s="31">
        <v>43.6</v>
      </c>
      <c r="M347" s="31">
        <v>24.39931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211.2</v>
      </c>
      <c r="D348" s="38">
        <v>210.70000000000002</v>
      </c>
      <c r="E348" s="38">
        <v>208.60000000000002</v>
      </c>
      <c r="F348" s="38">
        <v>206</v>
      </c>
      <c r="G348" s="38">
        <v>203.9</v>
      </c>
      <c r="H348" s="38">
        <v>213.30000000000004</v>
      </c>
      <c r="I348" s="38">
        <v>215.4</v>
      </c>
      <c r="J348" s="38">
        <v>218.00000000000006</v>
      </c>
      <c r="K348" s="31">
        <v>212.8</v>
      </c>
      <c r="L348" s="31">
        <v>208.1</v>
      </c>
      <c r="M348" s="31">
        <v>4.9305500000000002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187.45</v>
      </c>
      <c r="D349" s="38">
        <v>186.85</v>
      </c>
      <c r="E349" s="38">
        <v>185.35</v>
      </c>
      <c r="F349" s="38">
        <v>183.25</v>
      </c>
      <c r="G349" s="38">
        <v>181.75</v>
      </c>
      <c r="H349" s="38">
        <v>188.95</v>
      </c>
      <c r="I349" s="38">
        <v>190.45</v>
      </c>
      <c r="J349" s="38">
        <v>192.54999999999998</v>
      </c>
      <c r="K349" s="31">
        <v>188.35</v>
      </c>
      <c r="L349" s="31">
        <v>184.75</v>
      </c>
      <c r="M349" s="31">
        <v>123.69394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364.15</v>
      </c>
      <c r="D350" s="38">
        <v>362.35000000000008</v>
      </c>
      <c r="E350" s="38">
        <v>355.90000000000015</v>
      </c>
      <c r="F350" s="38">
        <v>347.65000000000009</v>
      </c>
      <c r="G350" s="38">
        <v>341.20000000000016</v>
      </c>
      <c r="H350" s="38">
        <v>370.60000000000014</v>
      </c>
      <c r="I350" s="38">
        <v>377.05000000000007</v>
      </c>
      <c r="J350" s="38">
        <v>385.30000000000013</v>
      </c>
      <c r="K350" s="31">
        <v>368.8</v>
      </c>
      <c r="L350" s="31">
        <v>354.1</v>
      </c>
      <c r="M350" s="31">
        <v>5.7854999999999999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1060.25</v>
      </c>
      <c r="D351" s="38">
        <v>1051.2</v>
      </c>
      <c r="E351" s="38">
        <v>1036.5500000000002</v>
      </c>
      <c r="F351" s="38">
        <v>1012.8500000000001</v>
      </c>
      <c r="G351" s="38">
        <v>998.20000000000027</v>
      </c>
      <c r="H351" s="38">
        <v>1074.9000000000001</v>
      </c>
      <c r="I351" s="38">
        <v>1089.5500000000002</v>
      </c>
      <c r="J351" s="38">
        <v>1113.25</v>
      </c>
      <c r="K351" s="31">
        <v>1065.8499999999999</v>
      </c>
      <c r="L351" s="31">
        <v>1027.5</v>
      </c>
      <c r="M351" s="31">
        <v>6.4371400000000003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169.25</v>
      </c>
      <c r="D352" s="38">
        <v>169.06666666666666</v>
      </c>
      <c r="E352" s="38">
        <v>168.38333333333333</v>
      </c>
      <c r="F352" s="38">
        <v>167.51666666666665</v>
      </c>
      <c r="G352" s="38">
        <v>166.83333333333331</v>
      </c>
      <c r="H352" s="38">
        <v>169.93333333333334</v>
      </c>
      <c r="I352" s="38">
        <v>170.61666666666667</v>
      </c>
      <c r="J352" s="38">
        <v>171.48333333333335</v>
      </c>
      <c r="K352" s="31">
        <v>169.75</v>
      </c>
      <c r="L352" s="31">
        <v>168.2</v>
      </c>
      <c r="M352" s="31">
        <v>94.480620000000002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256.05</v>
      </c>
      <c r="D353" s="38">
        <v>256.48333333333329</v>
      </c>
      <c r="E353" s="38">
        <v>254.96666666666658</v>
      </c>
      <c r="F353" s="38">
        <v>253.8833333333333</v>
      </c>
      <c r="G353" s="38">
        <v>252.36666666666659</v>
      </c>
      <c r="H353" s="38">
        <v>257.56666666666661</v>
      </c>
      <c r="I353" s="38">
        <v>259.08333333333337</v>
      </c>
      <c r="J353" s="38">
        <v>260.16666666666657</v>
      </c>
      <c r="K353" s="31">
        <v>258</v>
      </c>
      <c r="L353" s="31">
        <v>255.4</v>
      </c>
      <c r="M353" s="31">
        <v>5.79514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1373.65</v>
      </c>
      <c r="D354" s="38">
        <v>1360.8833333333334</v>
      </c>
      <c r="E354" s="38">
        <v>1327.7666666666669</v>
      </c>
      <c r="F354" s="38">
        <v>1281.8833333333334</v>
      </c>
      <c r="G354" s="38">
        <v>1248.7666666666669</v>
      </c>
      <c r="H354" s="38">
        <v>1406.7666666666669</v>
      </c>
      <c r="I354" s="38">
        <v>1439.8833333333332</v>
      </c>
      <c r="J354" s="38">
        <v>1485.7666666666669</v>
      </c>
      <c r="K354" s="31">
        <v>1394</v>
      </c>
      <c r="L354" s="31">
        <v>1315</v>
      </c>
      <c r="M354" s="31">
        <v>23.060590000000001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850.75</v>
      </c>
      <c r="D355" s="38">
        <v>847.80000000000007</v>
      </c>
      <c r="E355" s="38">
        <v>841.60000000000014</v>
      </c>
      <c r="F355" s="38">
        <v>832.45</v>
      </c>
      <c r="G355" s="38">
        <v>826.25000000000011</v>
      </c>
      <c r="H355" s="38">
        <v>856.95000000000016</v>
      </c>
      <c r="I355" s="38">
        <v>863.1500000000002</v>
      </c>
      <c r="J355" s="38">
        <v>872.30000000000018</v>
      </c>
      <c r="K355" s="31">
        <v>854</v>
      </c>
      <c r="L355" s="31">
        <v>838.65</v>
      </c>
      <c r="M355" s="31">
        <v>15.043229999999999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4021.5</v>
      </c>
      <c r="D356" s="38">
        <v>3966.75</v>
      </c>
      <c r="E356" s="38">
        <v>3903.55</v>
      </c>
      <c r="F356" s="38">
        <v>3785.6000000000004</v>
      </c>
      <c r="G356" s="38">
        <v>3722.4000000000005</v>
      </c>
      <c r="H356" s="38">
        <v>4084.7</v>
      </c>
      <c r="I356" s="38">
        <v>4147.8999999999996</v>
      </c>
      <c r="J356" s="38">
        <v>4265.8499999999995</v>
      </c>
      <c r="K356" s="31">
        <v>4029.95</v>
      </c>
      <c r="L356" s="31">
        <v>3848.8</v>
      </c>
      <c r="M356" s="31">
        <v>2.5642200000000002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240.65</v>
      </c>
      <c r="D357" s="38">
        <v>246.81666666666669</v>
      </c>
      <c r="E357" s="38">
        <v>231.93333333333339</v>
      </c>
      <c r="F357" s="38">
        <v>223.2166666666667</v>
      </c>
      <c r="G357" s="38">
        <v>208.3333333333334</v>
      </c>
      <c r="H357" s="38">
        <v>255.53333333333339</v>
      </c>
      <c r="I357" s="38">
        <v>270.41666666666663</v>
      </c>
      <c r="J357" s="38">
        <v>279.13333333333338</v>
      </c>
      <c r="K357" s="31">
        <v>261.7</v>
      </c>
      <c r="L357" s="31">
        <v>238.1</v>
      </c>
      <c r="M357" s="31">
        <v>10.29673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36674.300000000003</v>
      </c>
      <c r="D358" s="38">
        <v>36700.216666666667</v>
      </c>
      <c r="E358" s="38">
        <v>36405.033333333333</v>
      </c>
      <c r="F358" s="38">
        <v>36135.766666666663</v>
      </c>
      <c r="G358" s="38">
        <v>35840.583333333328</v>
      </c>
      <c r="H358" s="38">
        <v>36969.483333333337</v>
      </c>
      <c r="I358" s="38">
        <v>37264.666666666672</v>
      </c>
      <c r="J358" s="38">
        <v>37533.933333333342</v>
      </c>
      <c r="K358" s="31">
        <v>36995.4</v>
      </c>
      <c r="L358" s="31">
        <v>36430.949999999997</v>
      </c>
      <c r="M358" s="31">
        <v>0.23379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1223.3499999999999</v>
      </c>
      <c r="D359" s="38">
        <v>1223.3499999999999</v>
      </c>
      <c r="E359" s="38">
        <v>1223.3499999999999</v>
      </c>
      <c r="F359" s="38">
        <v>1223.3499999999999</v>
      </c>
      <c r="G359" s="38">
        <v>1223.3499999999999</v>
      </c>
      <c r="H359" s="38">
        <v>1223.3499999999999</v>
      </c>
      <c r="I359" s="38">
        <v>1223.3499999999999</v>
      </c>
      <c r="J359" s="38">
        <v>1223.3499999999999</v>
      </c>
      <c r="K359" s="31">
        <v>1223.3499999999999</v>
      </c>
      <c r="L359" s="31">
        <v>1223.3499999999999</v>
      </c>
      <c r="M359" s="31">
        <v>5.3933400000000002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741.85</v>
      </c>
      <c r="D360" s="38">
        <v>745.63333333333333</v>
      </c>
      <c r="E360" s="38">
        <v>729.66666666666663</v>
      </c>
      <c r="F360" s="38">
        <v>717.48333333333335</v>
      </c>
      <c r="G360" s="38">
        <v>701.51666666666665</v>
      </c>
      <c r="H360" s="38">
        <v>757.81666666666661</v>
      </c>
      <c r="I360" s="38">
        <v>773.7833333333333</v>
      </c>
      <c r="J360" s="38">
        <v>785.96666666666658</v>
      </c>
      <c r="K360" s="31">
        <v>761.6</v>
      </c>
      <c r="L360" s="31">
        <v>733.45</v>
      </c>
      <c r="M360" s="31">
        <v>16.996680000000001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157.85</v>
      </c>
      <c r="D361" s="38">
        <v>156.9</v>
      </c>
      <c r="E361" s="38">
        <v>155.15</v>
      </c>
      <c r="F361" s="38">
        <v>152.44999999999999</v>
      </c>
      <c r="G361" s="38">
        <v>150.69999999999999</v>
      </c>
      <c r="H361" s="38">
        <v>159.60000000000002</v>
      </c>
      <c r="I361" s="38">
        <v>161.35000000000002</v>
      </c>
      <c r="J361" s="38">
        <v>164.05000000000004</v>
      </c>
      <c r="K361" s="31">
        <v>158.65</v>
      </c>
      <c r="L361" s="31">
        <v>154.19999999999999</v>
      </c>
      <c r="M361" s="31">
        <v>23.649180000000001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4924</v>
      </c>
      <c r="D362" s="38">
        <v>4879</v>
      </c>
      <c r="E362" s="38">
        <v>4819</v>
      </c>
      <c r="F362" s="38">
        <v>4714</v>
      </c>
      <c r="G362" s="38">
        <v>4654</v>
      </c>
      <c r="H362" s="38">
        <v>4984</v>
      </c>
      <c r="I362" s="38">
        <v>5044</v>
      </c>
      <c r="J362" s="38">
        <v>5149</v>
      </c>
      <c r="K362" s="31">
        <v>4939</v>
      </c>
      <c r="L362" s="31">
        <v>4774</v>
      </c>
      <c r="M362" s="31">
        <v>7.1231900000000001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229.55</v>
      </c>
      <c r="D363" s="38">
        <v>228.33333333333334</v>
      </c>
      <c r="E363" s="38">
        <v>225.76666666666668</v>
      </c>
      <c r="F363" s="38">
        <v>221.98333333333335</v>
      </c>
      <c r="G363" s="38">
        <v>219.41666666666669</v>
      </c>
      <c r="H363" s="38">
        <v>232.11666666666667</v>
      </c>
      <c r="I363" s="38">
        <v>234.68333333333334</v>
      </c>
      <c r="J363" s="38">
        <v>238.46666666666667</v>
      </c>
      <c r="K363" s="31">
        <v>230.9</v>
      </c>
      <c r="L363" s="31">
        <v>224.55</v>
      </c>
      <c r="M363" s="31">
        <v>13.736499999999999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3788</v>
      </c>
      <c r="D364" s="38">
        <v>3792</v>
      </c>
      <c r="E364" s="38">
        <v>3774</v>
      </c>
      <c r="F364" s="38">
        <v>3760</v>
      </c>
      <c r="G364" s="38">
        <v>3742</v>
      </c>
      <c r="H364" s="38">
        <v>3806</v>
      </c>
      <c r="I364" s="38">
        <v>3824</v>
      </c>
      <c r="J364" s="38">
        <v>3838</v>
      </c>
      <c r="K364" s="31">
        <v>3810</v>
      </c>
      <c r="L364" s="31">
        <v>3778</v>
      </c>
      <c r="M364" s="31">
        <v>7.9000000000000001E-2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1705.4</v>
      </c>
      <c r="D365" s="38">
        <v>1703.1000000000001</v>
      </c>
      <c r="E365" s="38">
        <v>1683.7500000000002</v>
      </c>
      <c r="F365" s="38">
        <v>1662.1000000000001</v>
      </c>
      <c r="G365" s="38">
        <v>1642.7500000000002</v>
      </c>
      <c r="H365" s="38">
        <v>1724.7500000000002</v>
      </c>
      <c r="I365" s="38">
        <v>1744.1000000000001</v>
      </c>
      <c r="J365" s="38">
        <v>1765.7500000000002</v>
      </c>
      <c r="K365" s="31">
        <v>1722.45</v>
      </c>
      <c r="L365" s="31">
        <v>1681.45</v>
      </c>
      <c r="M365" s="31">
        <v>3.2099899999999999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3631.35</v>
      </c>
      <c r="D366" s="38">
        <v>3628.35</v>
      </c>
      <c r="E366" s="38">
        <v>3588</v>
      </c>
      <c r="F366" s="38">
        <v>3544.65</v>
      </c>
      <c r="G366" s="38">
        <v>3504.3</v>
      </c>
      <c r="H366" s="38">
        <v>3671.7</v>
      </c>
      <c r="I366" s="38">
        <v>3712.0499999999993</v>
      </c>
      <c r="J366" s="38">
        <v>3755.3999999999996</v>
      </c>
      <c r="K366" s="31">
        <v>3668.7</v>
      </c>
      <c r="L366" s="31">
        <v>3585</v>
      </c>
      <c r="M366" s="31">
        <v>3.40524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2623.5</v>
      </c>
      <c r="D367" s="38">
        <v>2615.6</v>
      </c>
      <c r="E367" s="38">
        <v>2602.8999999999996</v>
      </c>
      <c r="F367" s="38">
        <v>2582.2999999999997</v>
      </c>
      <c r="G367" s="38">
        <v>2569.5999999999995</v>
      </c>
      <c r="H367" s="38">
        <v>2636.2</v>
      </c>
      <c r="I367" s="38">
        <v>2648.8999999999996</v>
      </c>
      <c r="J367" s="38">
        <v>2669.5</v>
      </c>
      <c r="K367" s="31">
        <v>2628.3</v>
      </c>
      <c r="L367" s="31">
        <v>2595</v>
      </c>
      <c r="M367" s="31">
        <v>2.9713599999999998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995.3</v>
      </c>
      <c r="D368" s="38">
        <v>991.5333333333333</v>
      </c>
      <c r="E368" s="38">
        <v>979.06666666666661</v>
      </c>
      <c r="F368" s="38">
        <v>962.83333333333326</v>
      </c>
      <c r="G368" s="38">
        <v>950.36666666666656</v>
      </c>
      <c r="H368" s="38">
        <v>1007.7666666666667</v>
      </c>
      <c r="I368" s="38">
        <v>1020.2333333333333</v>
      </c>
      <c r="J368" s="38">
        <v>1036.4666666666667</v>
      </c>
      <c r="K368" s="31">
        <v>1004</v>
      </c>
      <c r="L368" s="31">
        <v>975.3</v>
      </c>
      <c r="M368" s="31">
        <v>30.551439999999999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92.6</v>
      </c>
      <c r="D369" s="38">
        <v>92.3</v>
      </c>
      <c r="E369" s="38">
        <v>91.699999999999989</v>
      </c>
      <c r="F369" s="38">
        <v>90.8</v>
      </c>
      <c r="G369" s="38">
        <v>90.199999999999989</v>
      </c>
      <c r="H369" s="38">
        <v>93.199999999999989</v>
      </c>
      <c r="I369" s="38">
        <v>93.799999999999983</v>
      </c>
      <c r="J369" s="38">
        <v>94.699999999999989</v>
      </c>
      <c r="K369" s="31">
        <v>92.9</v>
      </c>
      <c r="L369" s="31">
        <v>91.4</v>
      </c>
      <c r="M369" s="31">
        <v>31.439029999999999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620.29999999999995</v>
      </c>
      <c r="D370" s="38">
        <v>621.19999999999993</v>
      </c>
      <c r="E370" s="38">
        <v>615.39999999999986</v>
      </c>
      <c r="F370" s="38">
        <v>610.49999999999989</v>
      </c>
      <c r="G370" s="38">
        <v>604.69999999999982</v>
      </c>
      <c r="H370" s="38">
        <v>626.09999999999991</v>
      </c>
      <c r="I370" s="38">
        <v>631.89999999999986</v>
      </c>
      <c r="J370" s="38">
        <v>636.79999999999995</v>
      </c>
      <c r="K370" s="31">
        <v>627</v>
      </c>
      <c r="L370" s="31">
        <v>616.29999999999995</v>
      </c>
      <c r="M370" s="31">
        <v>3.0053200000000002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344.95</v>
      </c>
      <c r="D371" s="38">
        <v>345.23333333333335</v>
      </c>
      <c r="E371" s="38">
        <v>341.7166666666667</v>
      </c>
      <c r="F371" s="38">
        <v>338.48333333333335</v>
      </c>
      <c r="G371" s="38">
        <v>334.9666666666667</v>
      </c>
      <c r="H371" s="38">
        <v>348.4666666666667</v>
      </c>
      <c r="I371" s="38">
        <v>351.98333333333335</v>
      </c>
      <c r="J371" s="38">
        <v>355.2166666666667</v>
      </c>
      <c r="K371" s="31">
        <v>348.75</v>
      </c>
      <c r="L371" s="31">
        <v>342</v>
      </c>
      <c r="M371" s="31">
        <v>3.1750699999999998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1115.9000000000001</v>
      </c>
      <c r="D372" s="38">
        <v>1117.25</v>
      </c>
      <c r="E372" s="38">
        <v>1103.4000000000001</v>
      </c>
      <c r="F372" s="38">
        <v>1090.9000000000001</v>
      </c>
      <c r="G372" s="38">
        <v>1077.0500000000002</v>
      </c>
      <c r="H372" s="38">
        <v>1129.75</v>
      </c>
      <c r="I372" s="38">
        <v>1143.5999999999999</v>
      </c>
      <c r="J372" s="38">
        <v>1156.0999999999999</v>
      </c>
      <c r="K372" s="31">
        <v>1131.0999999999999</v>
      </c>
      <c r="L372" s="31">
        <v>1104.75</v>
      </c>
      <c r="M372" s="31">
        <v>0.74390000000000001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3874.35</v>
      </c>
      <c r="D373" s="38">
        <v>3861.7999999999997</v>
      </c>
      <c r="E373" s="38">
        <v>3836.6499999999996</v>
      </c>
      <c r="F373" s="38">
        <v>3798.95</v>
      </c>
      <c r="G373" s="38">
        <v>3773.7999999999997</v>
      </c>
      <c r="H373" s="38">
        <v>3899.4999999999995</v>
      </c>
      <c r="I373" s="38">
        <v>3924.65</v>
      </c>
      <c r="J373" s="38">
        <v>3962.3499999999995</v>
      </c>
      <c r="K373" s="31">
        <v>3886.95</v>
      </c>
      <c r="L373" s="31">
        <v>3824.1</v>
      </c>
      <c r="M373" s="31">
        <v>3.8998499999999998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1289.95</v>
      </c>
      <c r="D374" s="38">
        <v>1293.8666666666666</v>
      </c>
      <c r="E374" s="38">
        <v>1282.7333333333331</v>
      </c>
      <c r="F374" s="38">
        <v>1275.5166666666667</v>
      </c>
      <c r="G374" s="38">
        <v>1264.3833333333332</v>
      </c>
      <c r="H374" s="38">
        <v>1301.083333333333</v>
      </c>
      <c r="I374" s="38">
        <v>1312.2166666666667</v>
      </c>
      <c r="J374" s="38">
        <v>1319.4333333333329</v>
      </c>
      <c r="K374" s="31">
        <v>1305</v>
      </c>
      <c r="L374" s="31">
        <v>1286.6500000000001</v>
      </c>
      <c r="M374" s="31">
        <v>0.71906999999999999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369</v>
      </c>
      <c r="D375" s="38">
        <v>370.05</v>
      </c>
      <c r="E375" s="38">
        <v>366.15000000000003</v>
      </c>
      <c r="F375" s="38">
        <v>363.3</v>
      </c>
      <c r="G375" s="38">
        <v>359.40000000000003</v>
      </c>
      <c r="H375" s="38">
        <v>372.90000000000003</v>
      </c>
      <c r="I375" s="38">
        <v>376.8</v>
      </c>
      <c r="J375" s="38">
        <v>379.65000000000003</v>
      </c>
      <c r="K375" s="31">
        <v>373.95</v>
      </c>
      <c r="L375" s="31">
        <v>367.2</v>
      </c>
      <c r="M375" s="31">
        <v>12.722939999999999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224.6</v>
      </c>
      <c r="D376" s="38">
        <v>224.63333333333333</v>
      </c>
      <c r="E376" s="38">
        <v>222.86666666666665</v>
      </c>
      <c r="F376" s="38">
        <v>221.13333333333333</v>
      </c>
      <c r="G376" s="38">
        <v>219.36666666666665</v>
      </c>
      <c r="H376" s="38">
        <v>226.36666666666665</v>
      </c>
      <c r="I376" s="38">
        <v>228.1333333333333</v>
      </c>
      <c r="J376" s="38">
        <v>229.86666666666665</v>
      </c>
      <c r="K376" s="31">
        <v>226.4</v>
      </c>
      <c r="L376" s="31">
        <v>222.9</v>
      </c>
      <c r="M376" s="31">
        <v>62.06024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240.05</v>
      </c>
      <c r="D377" s="38">
        <v>240.38333333333335</v>
      </c>
      <c r="E377" s="38">
        <v>236.3666666666667</v>
      </c>
      <c r="F377" s="38">
        <v>232.68333333333334</v>
      </c>
      <c r="G377" s="38">
        <v>228.66666666666669</v>
      </c>
      <c r="H377" s="38">
        <v>244.06666666666672</v>
      </c>
      <c r="I377" s="38">
        <v>248.08333333333337</v>
      </c>
      <c r="J377" s="38">
        <v>251.76666666666674</v>
      </c>
      <c r="K377" s="31">
        <v>244.4</v>
      </c>
      <c r="L377" s="31">
        <v>236.7</v>
      </c>
      <c r="M377" s="31">
        <v>540.64373999999998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406.65</v>
      </c>
      <c r="D378" s="38">
        <v>404.79999999999995</v>
      </c>
      <c r="E378" s="38">
        <v>399.89999999999992</v>
      </c>
      <c r="F378" s="38">
        <v>393.15</v>
      </c>
      <c r="G378" s="38">
        <v>388.24999999999994</v>
      </c>
      <c r="H378" s="38">
        <v>411.5499999999999</v>
      </c>
      <c r="I378" s="38">
        <v>416.45</v>
      </c>
      <c r="J378" s="38">
        <v>423.19999999999987</v>
      </c>
      <c r="K378" s="31">
        <v>409.7</v>
      </c>
      <c r="L378" s="31">
        <v>398.05</v>
      </c>
      <c r="M378" s="31">
        <v>11.19943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563.95000000000005</v>
      </c>
      <c r="D379" s="38">
        <v>569.33333333333337</v>
      </c>
      <c r="E379" s="38">
        <v>555.76666666666677</v>
      </c>
      <c r="F379" s="38">
        <v>547.58333333333337</v>
      </c>
      <c r="G379" s="38">
        <v>534.01666666666677</v>
      </c>
      <c r="H379" s="38">
        <v>577.51666666666677</v>
      </c>
      <c r="I379" s="38">
        <v>591.08333333333337</v>
      </c>
      <c r="J379" s="38">
        <v>599.26666666666677</v>
      </c>
      <c r="K379" s="31">
        <v>582.9</v>
      </c>
      <c r="L379" s="31">
        <v>561.15</v>
      </c>
      <c r="M379" s="31">
        <v>22.338460000000001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628.54999999999995</v>
      </c>
      <c r="D380" s="38">
        <v>631.2833333333333</v>
      </c>
      <c r="E380" s="38">
        <v>624.26666666666665</v>
      </c>
      <c r="F380" s="38">
        <v>619.98333333333335</v>
      </c>
      <c r="G380" s="38">
        <v>612.9666666666667</v>
      </c>
      <c r="H380" s="38">
        <v>635.56666666666661</v>
      </c>
      <c r="I380" s="38">
        <v>642.58333333333326</v>
      </c>
      <c r="J380" s="38">
        <v>646.86666666666656</v>
      </c>
      <c r="K380" s="31">
        <v>638.29999999999995</v>
      </c>
      <c r="L380" s="31">
        <v>627</v>
      </c>
      <c r="M380" s="31">
        <v>0.81320999999999999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126.05</v>
      </c>
      <c r="D381" s="38">
        <v>126.93333333333334</v>
      </c>
      <c r="E381" s="38">
        <v>124.91666666666669</v>
      </c>
      <c r="F381" s="38">
        <v>123.78333333333335</v>
      </c>
      <c r="G381" s="38">
        <v>121.76666666666669</v>
      </c>
      <c r="H381" s="38">
        <v>128.06666666666666</v>
      </c>
      <c r="I381" s="38">
        <v>130.08333333333331</v>
      </c>
      <c r="J381" s="38">
        <v>131.21666666666667</v>
      </c>
      <c r="K381" s="31">
        <v>128.94999999999999</v>
      </c>
      <c r="L381" s="31">
        <v>125.8</v>
      </c>
      <c r="M381" s="31">
        <v>5.0869099999999996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15415.3</v>
      </c>
      <c r="D382" s="38">
        <v>15288.833333333334</v>
      </c>
      <c r="E382" s="38">
        <v>15082.716666666667</v>
      </c>
      <c r="F382" s="38">
        <v>14750.133333333333</v>
      </c>
      <c r="G382" s="38">
        <v>14544.016666666666</v>
      </c>
      <c r="H382" s="38">
        <v>15621.416666666668</v>
      </c>
      <c r="I382" s="38">
        <v>15827.533333333333</v>
      </c>
      <c r="J382" s="38">
        <v>16160.116666666669</v>
      </c>
      <c r="K382" s="31">
        <v>15494.95</v>
      </c>
      <c r="L382" s="31">
        <v>14956.25</v>
      </c>
      <c r="M382" s="31">
        <v>7.1749999999999994E-2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60.7</v>
      </c>
      <c r="D383" s="38">
        <v>60.266666666666673</v>
      </c>
      <c r="E383" s="38">
        <v>59.533333333333346</v>
      </c>
      <c r="F383" s="38">
        <v>58.366666666666674</v>
      </c>
      <c r="G383" s="38">
        <v>57.633333333333347</v>
      </c>
      <c r="H383" s="38">
        <v>61.433333333333344</v>
      </c>
      <c r="I383" s="38">
        <v>62.166666666666679</v>
      </c>
      <c r="J383" s="38">
        <v>63.333333333333343</v>
      </c>
      <c r="K383" s="31">
        <v>61</v>
      </c>
      <c r="L383" s="31">
        <v>59.1</v>
      </c>
      <c r="M383" s="31">
        <v>507.08803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1416.75</v>
      </c>
      <c r="D384" s="38">
        <v>1409.6833333333334</v>
      </c>
      <c r="E384" s="38">
        <v>1392.5666666666668</v>
      </c>
      <c r="F384" s="38">
        <v>1368.3833333333334</v>
      </c>
      <c r="G384" s="38">
        <v>1351.2666666666669</v>
      </c>
      <c r="H384" s="38">
        <v>1433.8666666666668</v>
      </c>
      <c r="I384" s="38">
        <v>1450.9833333333336</v>
      </c>
      <c r="J384" s="38">
        <v>1475.1666666666667</v>
      </c>
      <c r="K384" s="31">
        <v>1426.8</v>
      </c>
      <c r="L384" s="31">
        <v>1385.5</v>
      </c>
      <c r="M384" s="31">
        <v>9.1835000000000004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445.7</v>
      </c>
      <c r="D385" s="38">
        <v>442.4666666666667</v>
      </c>
      <c r="E385" s="38">
        <v>437.23333333333341</v>
      </c>
      <c r="F385" s="38">
        <v>428.76666666666671</v>
      </c>
      <c r="G385" s="38">
        <v>423.53333333333342</v>
      </c>
      <c r="H385" s="38">
        <v>450.93333333333339</v>
      </c>
      <c r="I385" s="38">
        <v>456.16666666666674</v>
      </c>
      <c r="J385" s="38">
        <v>464.63333333333338</v>
      </c>
      <c r="K385" s="31">
        <v>447.7</v>
      </c>
      <c r="L385" s="31">
        <v>434</v>
      </c>
      <c r="M385" s="31">
        <v>1.8587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1381.2</v>
      </c>
      <c r="D386" s="38">
        <v>1377.5</v>
      </c>
      <c r="E386" s="38">
        <v>1363.15</v>
      </c>
      <c r="F386" s="38">
        <v>1345.1000000000001</v>
      </c>
      <c r="G386" s="38">
        <v>1330.7500000000002</v>
      </c>
      <c r="H386" s="38">
        <v>1395.55</v>
      </c>
      <c r="I386" s="38">
        <v>1409.8999999999999</v>
      </c>
      <c r="J386" s="38">
        <v>1427.9499999999998</v>
      </c>
      <c r="K386" s="31">
        <v>1391.85</v>
      </c>
      <c r="L386" s="31">
        <v>1359.45</v>
      </c>
      <c r="M386" s="31">
        <v>3.8476499999999998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119.5</v>
      </c>
      <c r="D387" s="38">
        <v>120.08333333333333</v>
      </c>
      <c r="E387" s="38">
        <v>118.31666666666666</v>
      </c>
      <c r="F387" s="38">
        <v>117.13333333333334</v>
      </c>
      <c r="G387" s="38">
        <v>115.36666666666667</v>
      </c>
      <c r="H387" s="38">
        <v>121.26666666666665</v>
      </c>
      <c r="I387" s="38">
        <v>123.03333333333333</v>
      </c>
      <c r="J387" s="38">
        <v>124.21666666666664</v>
      </c>
      <c r="K387" s="31">
        <v>121.85</v>
      </c>
      <c r="L387" s="31">
        <v>118.9</v>
      </c>
      <c r="M387" s="31">
        <v>88.639510000000001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164.8</v>
      </c>
      <c r="D388" s="38">
        <v>164.86666666666667</v>
      </c>
      <c r="E388" s="38">
        <v>163.73333333333335</v>
      </c>
      <c r="F388" s="38">
        <v>162.66666666666669</v>
      </c>
      <c r="G388" s="38">
        <v>161.53333333333336</v>
      </c>
      <c r="H388" s="38">
        <v>165.93333333333334</v>
      </c>
      <c r="I388" s="38">
        <v>167.06666666666666</v>
      </c>
      <c r="J388" s="38">
        <v>168.13333333333333</v>
      </c>
      <c r="K388" s="31">
        <v>166</v>
      </c>
      <c r="L388" s="31">
        <v>163.80000000000001</v>
      </c>
      <c r="M388" s="31">
        <v>10.4308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1097.1500000000001</v>
      </c>
      <c r="D389" s="38">
        <v>1085.9166666666667</v>
      </c>
      <c r="E389" s="38">
        <v>1066.8333333333335</v>
      </c>
      <c r="F389" s="38">
        <v>1036.5166666666667</v>
      </c>
      <c r="G389" s="38">
        <v>1017.4333333333334</v>
      </c>
      <c r="H389" s="38">
        <v>1116.2333333333336</v>
      </c>
      <c r="I389" s="38">
        <v>1135.3166666666671</v>
      </c>
      <c r="J389" s="38">
        <v>1165.6333333333337</v>
      </c>
      <c r="K389" s="31">
        <v>1105</v>
      </c>
      <c r="L389" s="31">
        <v>1055.5999999999999</v>
      </c>
      <c r="M389" s="31">
        <v>2.4526500000000002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525.35</v>
      </c>
      <c r="D390" s="38">
        <v>523.43333333333339</v>
      </c>
      <c r="E390" s="38">
        <v>516.81666666666683</v>
      </c>
      <c r="F390" s="38">
        <v>508.28333333333342</v>
      </c>
      <c r="G390" s="38">
        <v>501.66666666666686</v>
      </c>
      <c r="H390" s="38">
        <v>531.96666666666681</v>
      </c>
      <c r="I390" s="38">
        <v>538.58333333333337</v>
      </c>
      <c r="J390" s="38">
        <v>547.11666666666679</v>
      </c>
      <c r="K390" s="31">
        <v>530.04999999999995</v>
      </c>
      <c r="L390" s="31">
        <v>514.9</v>
      </c>
      <c r="M390" s="31">
        <v>12.122019999999999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211.45</v>
      </c>
      <c r="D391" s="38">
        <v>210.73333333333335</v>
      </c>
      <c r="E391" s="38">
        <v>207.9666666666667</v>
      </c>
      <c r="F391" s="38">
        <v>204.48333333333335</v>
      </c>
      <c r="G391" s="38">
        <v>201.7166666666667</v>
      </c>
      <c r="H391" s="38">
        <v>214.2166666666667</v>
      </c>
      <c r="I391" s="38">
        <v>216.98333333333335</v>
      </c>
      <c r="J391" s="38">
        <v>220.4666666666667</v>
      </c>
      <c r="K391" s="31">
        <v>213.5</v>
      </c>
      <c r="L391" s="31">
        <v>207.25</v>
      </c>
      <c r="M391" s="31">
        <v>7.52095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113.85</v>
      </c>
      <c r="D392" s="38">
        <v>113.58333333333333</v>
      </c>
      <c r="E392" s="38">
        <v>112.51666666666665</v>
      </c>
      <c r="F392" s="38">
        <v>111.18333333333332</v>
      </c>
      <c r="G392" s="38">
        <v>110.11666666666665</v>
      </c>
      <c r="H392" s="38">
        <v>114.91666666666666</v>
      </c>
      <c r="I392" s="38">
        <v>115.98333333333335</v>
      </c>
      <c r="J392" s="38">
        <v>117.31666666666666</v>
      </c>
      <c r="K392" s="31">
        <v>114.65</v>
      </c>
      <c r="L392" s="31">
        <v>112.25</v>
      </c>
      <c r="M392" s="31">
        <v>21.956230000000001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2443.1999999999998</v>
      </c>
      <c r="D393" s="38">
        <v>2431.5833333333335</v>
      </c>
      <c r="E393" s="38">
        <v>2414.166666666667</v>
      </c>
      <c r="F393" s="38">
        <v>2385.1333333333337</v>
      </c>
      <c r="G393" s="38">
        <v>2367.7166666666672</v>
      </c>
      <c r="H393" s="38">
        <v>2460.6166666666668</v>
      </c>
      <c r="I393" s="38">
        <v>2478.0333333333338</v>
      </c>
      <c r="J393" s="38">
        <v>2507.0666666666666</v>
      </c>
      <c r="K393" s="31">
        <v>2449</v>
      </c>
      <c r="L393" s="31">
        <v>2402.5500000000002</v>
      </c>
      <c r="M393" s="31">
        <v>0.10582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42.2</v>
      </c>
      <c r="D394" s="38">
        <v>42.033333333333339</v>
      </c>
      <c r="E394" s="38">
        <v>41.216666666666676</v>
      </c>
      <c r="F394" s="38">
        <v>40.233333333333334</v>
      </c>
      <c r="G394" s="38">
        <v>39.416666666666671</v>
      </c>
      <c r="H394" s="38">
        <v>43.01666666666668</v>
      </c>
      <c r="I394" s="38">
        <v>43.833333333333343</v>
      </c>
      <c r="J394" s="38">
        <v>44.816666666666684</v>
      </c>
      <c r="K394" s="31">
        <v>42.85</v>
      </c>
      <c r="L394" s="31">
        <v>41.05</v>
      </c>
      <c r="M394" s="31">
        <v>19.60191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1830.45</v>
      </c>
      <c r="D395" s="38">
        <v>1826.4166666666667</v>
      </c>
      <c r="E395" s="38">
        <v>1814.0333333333335</v>
      </c>
      <c r="F395" s="38">
        <v>1797.6166666666668</v>
      </c>
      <c r="G395" s="38">
        <v>1785.2333333333336</v>
      </c>
      <c r="H395" s="38">
        <v>1842.8333333333335</v>
      </c>
      <c r="I395" s="38">
        <v>1855.2166666666667</v>
      </c>
      <c r="J395" s="38">
        <v>1871.6333333333334</v>
      </c>
      <c r="K395" s="31">
        <v>1838.8</v>
      </c>
      <c r="L395" s="31">
        <v>1810</v>
      </c>
      <c r="M395" s="31">
        <v>1.2390099999999999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211.6</v>
      </c>
      <c r="D396" s="38">
        <v>207.63333333333333</v>
      </c>
      <c r="E396" s="38">
        <v>201.81666666666666</v>
      </c>
      <c r="F396" s="38">
        <v>192.03333333333333</v>
      </c>
      <c r="G396" s="38">
        <v>186.21666666666667</v>
      </c>
      <c r="H396" s="38">
        <v>217.41666666666666</v>
      </c>
      <c r="I396" s="38">
        <v>223.23333333333332</v>
      </c>
      <c r="J396" s="38">
        <v>233.01666666666665</v>
      </c>
      <c r="K396" s="31">
        <v>213.45</v>
      </c>
      <c r="L396" s="31">
        <v>197.85</v>
      </c>
      <c r="M396" s="31">
        <v>353.93673999999999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160.30000000000001</v>
      </c>
      <c r="D397" s="38">
        <v>160.70000000000002</v>
      </c>
      <c r="E397" s="38">
        <v>159.10000000000002</v>
      </c>
      <c r="F397" s="38">
        <v>157.9</v>
      </c>
      <c r="G397" s="38">
        <v>156.30000000000001</v>
      </c>
      <c r="H397" s="38">
        <v>161.90000000000003</v>
      </c>
      <c r="I397" s="38">
        <v>163.5</v>
      </c>
      <c r="J397" s="38">
        <v>164.70000000000005</v>
      </c>
      <c r="K397" s="31">
        <v>162.30000000000001</v>
      </c>
      <c r="L397" s="31">
        <v>159.5</v>
      </c>
      <c r="M397" s="31">
        <v>104.45961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182.25</v>
      </c>
      <c r="D398" s="38">
        <v>183.70000000000002</v>
      </c>
      <c r="E398" s="38">
        <v>179.65000000000003</v>
      </c>
      <c r="F398" s="38">
        <v>177.05</v>
      </c>
      <c r="G398" s="38">
        <v>173.00000000000003</v>
      </c>
      <c r="H398" s="38">
        <v>186.30000000000004</v>
      </c>
      <c r="I398" s="38">
        <v>190.35000000000005</v>
      </c>
      <c r="J398" s="38">
        <v>192.95000000000005</v>
      </c>
      <c r="K398" s="31">
        <v>187.75</v>
      </c>
      <c r="L398" s="31">
        <v>181.1</v>
      </c>
      <c r="M398" s="31">
        <v>22.909199999999998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900.9</v>
      </c>
      <c r="D399" s="38">
        <v>900.94999999999993</v>
      </c>
      <c r="E399" s="38">
        <v>895.49999999999989</v>
      </c>
      <c r="F399" s="38">
        <v>890.09999999999991</v>
      </c>
      <c r="G399" s="38">
        <v>884.64999999999986</v>
      </c>
      <c r="H399" s="38">
        <v>906.34999999999991</v>
      </c>
      <c r="I399" s="38">
        <v>911.8</v>
      </c>
      <c r="J399" s="38">
        <v>917.19999999999993</v>
      </c>
      <c r="K399" s="31">
        <v>906.4</v>
      </c>
      <c r="L399" s="31">
        <v>895.55</v>
      </c>
      <c r="M399" s="31">
        <v>0.52700999999999998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2740.7</v>
      </c>
      <c r="D400" s="38">
        <v>2742.2333333333336</v>
      </c>
      <c r="E400" s="38">
        <v>2723.5666666666671</v>
      </c>
      <c r="F400" s="38">
        <v>2706.4333333333334</v>
      </c>
      <c r="G400" s="38">
        <v>2687.7666666666669</v>
      </c>
      <c r="H400" s="38">
        <v>2759.3666666666672</v>
      </c>
      <c r="I400" s="38">
        <v>2778.0333333333333</v>
      </c>
      <c r="J400" s="38">
        <v>2795.1666666666674</v>
      </c>
      <c r="K400" s="31">
        <v>2760.9</v>
      </c>
      <c r="L400" s="31">
        <v>2725.1</v>
      </c>
      <c r="M400" s="31">
        <v>69.797899999999998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111.2</v>
      </c>
      <c r="D401" s="38">
        <v>111.53333333333335</v>
      </c>
      <c r="E401" s="38">
        <v>109.56666666666669</v>
      </c>
      <c r="F401" s="38">
        <v>107.93333333333335</v>
      </c>
      <c r="G401" s="38">
        <v>105.9666666666667</v>
      </c>
      <c r="H401" s="38">
        <v>113.16666666666669</v>
      </c>
      <c r="I401" s="38">
        <v>115.13333333333335</v>
      </c>
      <c r="J401" s="38">
        <v>116.76666666666668</v>
      </c>
      <c r="K401" s="31">
        <v>113.5</v>
      </c>
      <c r="L401" s="31">
        <v>109.9</v>
      </c>
      <c r="M401" s="31">
        <v>6.24498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613.54999999999995</v>
      </c>
      <c r="D402" s="38">
        <v>612.98333333333323</v>
      </c>
      <c r="E402" s="38">
        <v>608.06666666666649</v>
      </c>
      <c r="F402" s="38">
        <v>602.58333333333326</v>
      </c>
      <c r="G402" s="38">
        <v>597.66666666666652</v>
      </c>
      <c r="H402" s="38">
        <v>618.46666666666647</v>
      </c>
      <c r="I402" s="38">
        <v>623.38333333333321</v>
      </c>
      <c r="J402" s="38">
        <v>628.86666666666645</v>
      </c>
      <c r="K402" s="31">
        <v>617.9</v>
      </c>
      <c r="L402" s="31">
        <v>607.5</v>
      </c>
      <c r="M402" s="31">
        <v>1.31338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389.4</v>
      </c>
      <c r="D403" s="38">
        <v>388.08333333333331</v>
      </c>
      <c r="E403" s="38">
        <v>384.86666666666662</v>
      </c>
      <c r="F403" s="38">
        <v>380.33333333333331</v>
      </c>
      <c r="G403" s="38">
        <v>377.11666666666662</v>
      </c>
      <c r="H403" s="38">
        <v>392.61666666666662</v>
      </c>
      <c r="I403" s="38">
        <v>395.83333333333331</v>
      </c>
      <c r="J403" s="38">
        <v>400.36666666666662</v>
      </c>
      <c r="K403" s="31">
        <v>391.3</v>
      </c>
      <c r="L403" s="31">
        <v>383.55</v>
      </c>
      <c r="M403" s="31">
        <v>4.21096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864.5</v>
      </c>
      <c r="D404" s="38">
        <v>868.43333333333339</v>
      </c>
      <c r="E404" s="38">
        <v>854.96666666666681</v>
      </c>
      <c r="F404" s="38">
        <v>845.43333333333339</v>
      </c>
      <c r="G404" s="38">
        <v>831.96666666666681</v>
      </c>
      <c r="H404" s="38">
        <v>877.96666666666681</v>
      </c>
      <c r="I404" s="38">
        <v>891.43333333333351</v>
      </c>
      <c r="J404" s="38">
        <v>900.96666666666681</v>
      </c>
      <c r="K404" s="31">
        <v>881.9</v>
      </c>
      <c r="L404" s="31">
        <v>858.9</v>
      </c>
      <c r="M404" s="31">
        <v>0.48107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1625.35</v>
      </c>
      <c r="D405" s="38">
        <v>1639.8999999999999</v>
      </c>
      <c r="E405" s="38">
        <v>1605.8999999999996</v>
      </c>
      <c r="F405" s="38">
        <v>1586.4499999999998</v>
      </c>
      <c r="G405" s="38">
        <v>1552.4499999999996</v>
      </c>
      <c r="H405" s="38">
        <v>1659.3499999999997</v>
      </c>
      <c r="I405" s="38">
        <v>1693.3500000000001</v>
      </c>
      <c r="J405" s="38">
        <v>1712.7999999999997</v>
      </c>
      <c r="K405" s="31">
        <v>1673.9</v>
      </c>
      <c r="L405" s="31">
        <v>1620.45</v>
      </c>
      <c r="M405" s="31">
        <v>2.04637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96.1</v>
      </c>
      <c r="D406" s="38">
        <v>95.866666666666674</v>
      </c>
      <c r="E406" s="38">
        <v>95.483333333333348</v>
      </c>
      <c r="F406" s="38">
        <v>94.866666666666674</v>
      </c>
      <c r="G406" s="38">
        <v>94.483333333333348</v>
      </c>
      <c r="H406" s="38">
        <v>96.483333333333348</v>
      </c>
      <c r="I406" s="38">
        <v>96.866666666666674</v>
      </c>
      <c r="J406" s="38">
        <v>97.483333333333348</v>
      </c>
      <c r="K406" s="31">
        <v>96.25</v>
      </c>
      <c r="L406" s="31">
        <v>95.25</v>
      </c>
      <c r="M406" s="31">
        <v>148.01056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6901.95</v>
      </c>
      <c r="D407" s="38">
        <v>6896.3166666666657</v>
      </c>
      <c r="E407" s="38">
        <v>6878.2333333333318</v>
      </c>
      <c r="F407" s="38">
        <v>6854.5166666666664</v>
      </c>
      <c r="G407" s="38">
        <v>6836.4333333333325</v>
      </c>
      <c r="H407" s="38">
        <v>6920.033333333331</v>
      </c>
      <c r="I407" s="38">
        <v>6938.116666666665</v>
      </c>
      <c r="J407" s="38">
        <v>6961.8333333333303</v>
      </c>
      <c r="K407" s="31">
        <v>6914.4</v>
      </c>
      <c r="L407" s="31">
        <v>6872.6</v>
      </c>
      <c r="M407" s="31">
        <v>5.2130000000000003E-2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1405.25</v>
      </c>
      <c r="D408" s="38">
        <v>1403.9333333333334</v>
      </c>
      <c r="E408" s="38">
        <v>1388.8666666666668</v>
      </c>
      <c r="F408" s="38">
        <v>1372.4833333333333</v>
      </c>
      <c r="G408" s="38">
        <v>1357.4166666666667</v>
      </c>
      <c r="H408" s="38">
        <v>1420.3166666666668</v>
      </c>
      <c r="I408" s="38">
        <v>1435.3833333333334</v>
      </c>
      <c r="J408" s="38">
        <v>1451.7666666666669</v>
      </c>
      <c r="K408" s="31">
        <v>1419</v>
      </c>
      <c r="L408" s="31">
        <v>1387.55</v>
      </c>
      <c r="M408" s="31">
        <v>0.41115000000000002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839.8</v>
      </c>
      <c r="D409" s="38">
        <v>840.4</v>
      </c>
      <c r="E409" s="38">
        <v>833.9</v>
      </c>
      <c r="F409" s="38">
        <v>828</v>
      </c>
      <c r="G409" s="38">
        <v>821.5</v>
      </c>
      <c r="H409" s="38">
        <v>846.3</v>
      </c>
      <c r="I409" s="38">
        <v>852.8</v>
      </c>
      <c r="J409" s="38">
        <v>858.69999999999993</v>
      </c>
      <c r="K409" s="31">
        <v>846.9</v>
      </c>
      <c r="L409" s="31">
        <v>834.5</v>
      </c>
      <c r="M409" s="31">
        <v>8.5621700000000001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1320.3</v>
      </c>
      <c r="D410" s="38">
        <v>1319.2333333333333</v>
      </c>
      <c r="E410" s="38">
        <v>1312.4166666666667</v>
      </c>
      <c r="F410" s="38">
        <v>1304.5333333333333</v>
      </c>
      <c r="G410" s="38">
        <v>1297.7166666666667</v>
      </c>
      <c r="H410" s="38">
        <v>1327.1166666666668</v>
      </c>
      <c r="I410" s="38">
        <v>1333.9333333333334</v>
      </c>
      <c r="J410" s="38">
        <v>1341.8166666666668</v>
      </c>
      <c r="K410" s="31">
        <v>1326.05</v>
      </c>
      <c r="L410" s="31">
        <v>1311.35</v>
      </c>
      <c r="M410" s="31">
        <v>13.211589999999999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3100.3</v>
      </c>
      <c r="D411" s="38">
        <v>3113</v>
      </c>
      <c r="E411" s="38">
        <v>3075.8</v>
      </c>
      <c r="F411" s="38">
        <v>3051.3</v>
      </c>
      <c r="G411" s="38">
        <v>3014.1000000000004</v>
      </c>
      <c r="H411" s="38">
        <v>3137.5</v>
      </c>
      <c r="I411" s="38">
        <v>3174.7</v>
      </c>
      <c r="J411" s="38">
        <v>3199.2</v>
      </c>
      <c r="K411" s="31">
        <v>3150.2</v>
      </c>
      <c r="L411" s="31">
        <v>3088.5</v>
      </c>
      <c r="M411" s="31">
        <v>0.40003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543.95000000000005</v>
      </c>
      <c r="D412" s="38">
        <v>544</v>
      </c>
      <c r="E412" s="38">
        <v>539.04999999999995</v>
      </c>
      <c r="F412" s="38">
        <v>534.15</v>
      </c>
      <c r="G412" s="38">
        <v>529.19999999999993</v>
      </c>
      <c r="H412" s="38">
        <v>548.9</v>
      </c>
      <c r="I412" s="38">
        <v>553.85</v>
      </c>
      <c r="J412" s="38">
        <v>558.75</v>
      </c>
      <c r="K412" s="31">
        <v>548.95000000000005</v>
      </c>
      <c r="L412" s="31">
        <v>539.1</v>
      </c>
      <c r="M412" s="31">
        <v>1.1939200000000001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809.5</v>
      </c>
      <c r="D413" s="38">
        <v>813.75</v>
      </c>
      <c r="E413" s="38">
        <v>800.85</v>
      </c>
      <c r="F413" s="38">
        <v>792.2</v>
      </c>
      <c r="G413" s="38">
        <v>779.30000000000007</v>
      </c>
      <c r="H413" s="38">
        <v>822.4</v>
      </c>
      <c r="I413" s="38">
        <v>835.30000000000007</v>
      </c>
      <c r="J413" s="38">
        <v>843.94999999999993</v>
      </c>
      <c r="K413" s="31">
        <v>826.65</v>
      </c>
      <c r="L413" s="31">
        <v>805.1</v>
      </c>
      <c r="M413" s="31">
        <v>0.22205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24339.65</v>
      </c>
      <c r="D414" s="38">
        <v>24248.683333333334</v>
      </c>
      <c r="E414" s="38">
        <v>24092.366666666669</v>
      </c>
      <c r="F414" s="38">
        <v>23845.083333333336</v>
      </c>
      <c r="G414" s="38">
        <v>23688.76666666667</v>
      </c>
      <c r="H414" s="38">
        <v>24495.966666666667</v>
      </c>
      <c r="I414" s="38">
        <v>24652.283333333333</v>
      </c>
      <c r="J414" s="38">
        <v>24899.566666666666</v>
      </c>
      <c r="K414" s="31">
        <v>24405</v>
      </c>
      <c r="L414" s="31">
        <v>24001.4</v>
      </c>
      <c r="M414" s="31">
        <v>0.2077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43.1</v>
      </c>
      <c r="D415" s="38">
        <v>43.20000000000001</v>
      </c>
      <c r="E415" s="38">
        <v>42.700000000000017</v>
      </c>
      <c r="F415" s="38">
        <v>42.300000000000004</v>
      </c>
      <c r="G415" s="38">
        <v>41.800000000000011</v>
      </c>
      <c r="H415" s="38">
        <v>43.600000000000023</v>
      </c>
      <c r="I415" s="38">
        <v>44.100000000000009</v>
      </c>
      <c r="J415" s="38">
        <v>44.500000000000028</v>
      </c>
      <c r="K415" s="31">
        <v>43.7</v>
      </c>
      <c r="L415" s="31">
        <v>42.8</v>
      </c>
      <c r="M415" s="31">
        <v>50.32403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1783.9</v>
      </c>
      <c r="D416" s="38">
        <v>1789.3</v>
      </c>
      <c r="E416" s="38">
        <v>1767.25</v>
      </c>
      <c r="F416" s="38">
        <v>1750.6000000000001</v>
      </c>
      <c r="G416" s="38">
        <v>1728.5500000000002</v>
      </c>
      <c r="H416" s="38">
        <v>1805.9499999999998</v>
      </c>
      <c r="I416" s="38">
        <v>1827.9999999999995</v>
      </c>
      <c r="J416" s="38">
        <v>1844.6499999999996</v>
      </c>
      <c r="K416" s="31">
        <v>1811.35</v>
      </c>
      <c r="L416" s="31">
        <v>1772.65</v>
      </c>
      <c r="M416" s="31">
        <v>8.9844000000000008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362.4</v>
      </c>
      <c r="D417" s="38">
        <v>358.7166666666667</v>
      </c>
      <c r="E417" s="38">
        <v>352.53333333333342</v>
      </c>
      <c r="F417" s="38">
        <v>342.66666666666674</v>
      </c>
      <c r="G417" s="38">
        <v>336.48333333333346</v>
      </c>
      <c r="H417" s="38">
        <v>368.58333333333337</v>
      </c>
      <c r="I417" s="38">
        <v>374.76666666666665</v>
      </c>
      <c r="J417" s="38">
        <v>384.63333333333333</v>
      </c>
      <c r="K417" s="31">
        <v>364.9</v>
      </c>
      <c r="L417" s="31">
        <v>348.85</v>
      </c>
      <c r="M417" s="31">
        <v>5.3919499999999996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3689.8</v>
      </c>
      <c r="D418" s="38">
        <v>3708.6333333333332</v>
      </c>
      <c r="E418" s="38">
        <v>3662.2666666666664</v>
      </c>
      <c r="F418" s="38">
        <v>3634.7333333333331</v>
      </c>
      <c r="G418" s="38">
        <v>3588.3666666666663</v>
      </c>
      <c r="H418" s="38">
        <v>3736.1666666666665</v>
      </c>
      <c r="I418" s="38">
        <v>3782.5333333333333</v>
      </c>
      <c r="J418" s="38">
        <v>3810.0666666666666</v>
      </c>
      <c r="K418" s="31">
        <v>3755</v>
      </c>
      <c r="L418" s="31">
        <v>3681.1</v>
      </c>
      <c r="M418" s="31">
        <v>4.8095499999999998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45.85</v>
      </c>
      <c r="D419" s="38">
        <v>45.866666666666674</v>
      </c>
      <c r="E419" s="38">
        <v>45.433333333333351</v>
      </c>
      <c r="F419" s="38">
        <v>45.01666666666668</v>
      </c>
      <c r="G419" s="38">
        <v>44.583333333333357</v>
      </c>
      <c r="H419" s="38">
        <v>46.283333333333346</v>
      </c>
      <c r="I419" s="38">
        <v>46.716666666666669</v>
      </c>
      <c r="J419" s="38">
        <v>47.13333333333334</v>
      </c>
      <c r="K419" s="31">
        <v>46.3</v>
      </c>
      <c r="L419" s="31">
        <v>45.45</v>
      </c>
      <c r="M419" s="31">
        <v>68.729100000000003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5289.75</v>
      </c>
      <c r="D420" s="38">
        <v>5261.5666666666666</v>
      </c>
      <c r="E420" s="38">
        <v>5173.1333333333332</v>
      </c>
      <c r="F420" s="38">
        <v>5056.5166666666664</v>
      </c>
      <c r="G420" s="38">
        <v>4968.083333333333</v>
      </c>
      <c r="H420" s="38">
        <v>5378.1833333333334</v>
      </c>
      <c r="I420" s="38">
        <v>5466.6166666666659</v>
      </c>
      <c r="J420" s="38">
        <v>5583.2333333333336</v>
      </c>
      <c r="K420" s="31">
        <v>5350</v>
      </c>
      <c r="L420" s="31">
        <v>5144.95</v>
      </c>
      <c r="M420" s="31">
        <v>0.79244999999999999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555.5</v>
      </c>
      <c r="D421" s="38">
        <v>559.16666666666663</v>
      </c>
      <c r="E421" s="38">
        <v>547.33333333333326</v>
      </c>
      <c r="F421" s="38">
        <v>539.16666666666663</v>
      </c>
      <c r="G421" s="38">
        <v>527.33333333333326</v>
      </c>
      <c r="H421" s="38">
        <v>567.33333333333326</v>
      </c>
      <c r="I421" s="38">
        <v>579.16666666666652</v>
      </c>
      <c r="J421" s="38">
        <v>587.33333333333326</v>
      </c>
      <c r="K421" s="31">
        <v>571</v>
      </c>
      <c r="L421" s="31">
        <v>551</v>
      </c>
      <c r="M421" s="31">
        <v>6.2855100000000004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3684.25</v>
      </c>
      <c r="D422" s="38">
        <v>3686.6833333333329</v>
      </c>
      <c r="E422" s="38">
        <v>3658.4166666666661</v>
      </c>
      <c r="F422" s="38">
        <v>3632.583333333333</v>
      </c>
      <c r="G422" s="38">
        <v>3604.3166666666662</v>
      </c>
      <c r="H422" s="38">
        <v>3712.516666666666</v>
      </c>
      <c r="I422" s="38">
        <v>3740.7833333333333</v>
      </c>
      <c r="J422" s="38">
        <v>3766.6166666666659</v>
      </c>
      <c r="K422" s="31">
        <v>3714.95</v>
      </c>
      <c r="L422" s="31">
        <v>3660.85</v>
      </c>
      <c r="M422" s="31">
        <v>0.32405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547.25</v>
      </c>
      <c r="D423" s="38">
        <v>547.5</v>
      </c>
      <c r="E423" s="38">
        <v>543</v>
      </c>
      <c r="F423" s="38">
        <v>538.75</v>
      </c>
      <c r="G423" s="38">
        <v>534.25</v>
      </c>
      <c r="H423" s="38">
        <v>551.75</v>
      </c>
      <c r="I423" s="38">
        <v>556.25</v>
      </c>
      <c r="J423" s="38">
        <v>560.5</v>
      </c>
      <c r="K423" s="31">
        <v>552</v>
      </c>
      <c r="L423" s="31">
        <v>543.25</v>
      </c>
      <c r="M423" s="31">
        <v>13.129519999999999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1053.6500000000001</v>
      </c>
      <c r="D424" s="38">
        <v>1036.8833333333334</v>
      </c>
      <c r="E424" s="38">
        <v>998.76666666666688</v>
      </c>
      <c r="F424" s="38">
        <v>943.88333333333344</v>
      </c>
      <c r="G424" s="38">
        <v>905.76666666666688</v>
      </c>
      <c r="H424" s="38">
        <v>1091.7666666666669</v>
      </c>
      <c r="I424" s="38">
        <v>1129.8833333333332</v>
      </c>
      <c r="J424" s="38">
        <v>1184.7666666666669</v>
      </c>
      <c r="K424" s="31">
        <v>1075</v>
      </c>
      <c r="L424" s="31">
        <v>982</v>
      </c>
      <c r="M424" s="31">
        <v>23.672709999999999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2187.5</v>
      </c>
      <c r="D425" s="38">
        <v>2190.7833333333333</v>
      </c>
      <c r="E425" s="38">
        <v>2174.7666666666664</v>
      </c>
      <c r="F425" s="38">
        <v>2162.0333333333333</v>
      </c>
      <c r="G425" s="38">
        <v>2146.0166666666664</v>
      </c>
      <c r="H425" s="38">
        <v>2203.5166666666664</v>
      </c>
      <c r="I425" s="38">
        <v>2219.5333333333338</v>
      </c>
      <c r="J425" s="38">
        <v>2232.2666666666664</v>
      </c>
      <c r="K425" s="31">
        <v>2206.8000000000002</v>
      </c>
      <c r="L425" s="31">
        <v>2178.0500000000002</v>
      </c>
      <c r="M425" s="31">
        <v>8.3384999999999998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634.20000000000005</v>
      </c>
      <c r="D426" s="38">
        <v>632.68333333333339</v>
      </c>
      <c r="E426" s="38">
        <v>628.41666666666674</v>
      </c>
      <c r="F426" s="38">
        <v>622.63333333333333</v>
      </c>
      <c r="G426" s="38">
        <v>618.36666666666667</v>
      </c>
      <c r="H426" s="38">
        <v>638.46666666666681</v>
      </c>
      <c r="I426" s="38">
        <v>642.73333333333346</v>
      </c>
      <c r="J426" s="38">
        <v>648.51666666666688</v>
      </c>
      <c r="K426" s="31">
        <v>636.95000000000005</v>
      </c>
      <c r="L426" s="31">
        <v>626.9</v>
      </c>
      <c r="M426" s="31">
        <v>8.4240499999999994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584.4</v>
      </c>
      <c r="D427" s="38">
        <v>585.46666666666658</v>
      </c>
      <c r="E427" s="38">
        <v>579.63333333333321</v>
      </c>
      <c r="F427" s="38">
        <v>574.86666666666667</v>
      </c>
      <c r="G427" s="38">
        <v>569.0333333333333</v>
      </c>
      <c r="H427" s="38">
        <v>590.23333333333312</v>
      </c>
      <c r="I427" s="38">
        <v>596.06666666666638</v>
      </c>
      <c r="J427" s="38">
        <v>600.83333333333303</v>
      </c>
      <c r="K427" s="31">
        <v>591.29999999999995</v>
      </c>
      <c r="L427" s="31">
        <v>580.70000000000005</v>
      </c>
      <c r="M427" s="31">
        <v>121.90152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91.25</v>
      </c>
      <c r="D428" s="38">
        <v>91</v>
      </c>
      <c r="E428" s="38">
        <v>90.25</v>
      </c>
      <c r="F428" s="38">
        <v>89.25</v>
      </c>
      <c r="G428" s="38">
        <v>88.5</v>
      </c>
      <c r="H428" s="38">
        <v>92</v>
      </c>
      <c r="I428" s="38">
        <v>92.75</v>
      </c>
      <c r="J428" s="38">
        <v>93.75</v>
      </c>
      <c r="K428" s="31">
        <v>91.75</v>
      </c>
      <c r="L428" s="31">
        <v>90</v>
      </c>
      <c r="M428" s="31">
        <v>132.45627999999999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288.35000000000002</v>
      </c>
      <c r="D429" s="38">
        <v>290.84999999999997</v>
      </c>
      <c r="E429" s="38">
        <v>283.99999999999994</v>
      </c>
      <c r="F429" s="38">
        <v>279.64999999999998</v>
      </c>
      <c r="G429" s="38">
        <v>272.79999999999995</v>
      </c>
      <c r="H429" s="38">
        <v>295.19999999999993</v>
      </c>
      <c r="I429" s="38">
        <v>302.04999999999995</v>
      </c>
      <c r="J429" s="38">
        <v>306.39999999999992</v>
      </c>
      <c r="K429" s="31">
        <v>297.7</v>
      </c>
      <c r="L429" s="31">
        <v>286.5</v>
      </c>
      <c r="M429" s="31">
        <v>12.24963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147.9</v>
      </c>
      <c r="D430" s="38">
        <v>148.31666666666669</v>
      </c>
      <c r="E430" s="38">
        <v>146.73333333333338</v>
      </c>
      <c r="F430" s="38">
        <v>145.56666666666669</v>
      </c>
      <c r="G430" s="38">
        <v>143.98333333333338</v>
      </c>
      <c r="H430" s="38">
        <v>149.48333333333338</v>
      </c>
      <c r="I430" s="38">
        <v>151.06666666666669</v>
      </c>
      <c r="J430" s="38">
        <v>152.23333333333338</v>
      </c>
      <c r="K430" s="31">
        <v>149.9</v>
      </c>
      <c r="L430" s="31">
        <v>147.15</v>
      </c>
      <c r="M430" s="31">
        <v>6.32491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416.45</v>
      </c>
      <c r="D431" s="38">
        <v>417.7166666666667</v>
      </c>
      <c r="E431" s="38">
        <v>411.23333333333341</v>
      </c>
      <c r="F431" s="38">
        <v>406.01666666666671</v>
      </c>
      <c r="G431" s="38">
        <v>399.53333333333342</v>
      </c>
      <c r="H431" s="38">
        <v>422.93333333333339</v>
      </c>
      <c r="I431" s="38">
        <v>429.41666666666674</v>
      </c>
      <c r="J431" s="38">
        <v>434.63333333333338</v>
      </c>
      <c r="K431" s="31">
        <v>424.2</v>
      </c>
      <c r="L431" s="31">
        <v>412.5</v>
      </c>
      <c r="M431" s="31">
        <v>1.4531799999999999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227.15</v>
      </c>
      <c r="D432" s="38">
        <v>228.43333333333331</v>
      </c>
      <c r="E432" s="38">
        <v>222.86666666666662</v>
      </c>
      <c r="F432" s="38">
        <v>218.58333333333331</v>
      </c>
      <c r="G432" s="38">
        <v>213.01666666666662</v>
      </c>
      <c r="H432" s="38">
        <v>232.71666666666661</v>
      </c>
      <c r="I432" s="38">
        <v>238.28333333333327</v>
      </c>
      <c r="J432" s="38">
        <v>242.56666666666661</v>
      </c>
      <c r="K432" s="31">
        <v>234</v>
      </c>
      <c r="L432" s="31">
        <v>224.15</v>
      </c>
      <c r="M432" s="31">
        <v>24.549309999999998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1072.95</v>
      </c>
      <c r="D433" s="38">
        <v>1072.6499999999999</v>
      </c>
      <c r="E433" s="38">
        <v>1065.2999999999997</v>
      </c>
      <c r="F433" s="38">
        <v>1057.6499999999999</v>
      </c>
      <c r="G433" s="38">
        <v>1050.2999999999997</v>
      </c>
      <c r="H433" s="38">
        <v>1080.2999999999997</v>
      </c>
      <c r="I433" s="38">
        <v>1087.6499999999996</v>
      </c>
      <c r="J433" s="38">
        <v>1095.2999999999997</v>
      </c>
      <c r="K433" s="31">
        <v>1080</v>
      </c>
      <c r="L433" s="31">
        <v>1065</v>
      </c>
      <c r="M433" s="31">
        <v>26.415800000000001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494.55</v>
      </c>
      <c r="D434" s="38">
        <v>489.3</v>
      </c>
      <c r="E434" s="38">
        <v>481.85</v>
      </c>
      <c r="F434" s="38">
        <v>469.15000000000003</v>
      </c>
      <c r="G434" s="38">
        <v>461.70000000000005</v>
      </c>
      <c r="H434" s="38">
        <v>502</v>
      </c>
      <c r="I434" s="38">
        <v>509.44999999999993</v>
      </c>
      <c r="J434" s="38">
        <v>522.15</v>
      </c>
      <c r="K434" s="31">
        <v>496.75</v>
      </c>
      <c r="L434" s="31">
        <v>476.6</v>
      </c>
      <c r="M434" s="31">
        <v>11.170719999999999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2599.5</v>
      </c>
      <c r="D435" s="38">
        <v>2585</v>
      </c>
      <c r="E435" s="38">
        <v>2564.8000000000002</v>
      </c>
      <c r="F435" s="38">
        <v>2530.1000000000004</v>
      </c>
      <c r="G435" s="38">
        <v>2509.9000000000005</v>
      </c>
      <c r="H435" s="38">
        <v>2619.6999999999998</v>
      </c>
      <c r="I435" s="38">
        <v>2639.8999999999996</v>
      </c>
      <c r="J435" s="38">
        <v>2674.5999999999995</v>
      </c>
      <c r="K435" s="31">
        <v>2605.1999999999998</v>
      </c>
      <c r="L435" s="31">
        <v>2550.3000000000002</v>
      </c>
      <c r="M435" s="31">
        <v>0.63224999999999998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1242.0999999999999</v>
      </c>
      <c r="D436" s="38">
        <v>1242.6833333333334</v>
      </c>
      <c r="E436" s="38">
        <v>1226.4666666666667</v>
      </c>
      <c r="F436" s="38">
        <v>1210.8333333333333</v>
      </c>
      <c r="G436" s="38">
        <v>1194.6166666666666</v>
      </c>
      <c r="H436" s="38">
        <v>1258.3166666666668</v>
      </c>
      <c r="I436" s="38">
        <v>1274.5333333333335</v>
      </c>
      <c r="J436" s="38">
        <v>1290.166666666667</v>
      </c>
      <c r="K436" s="31">
        <v>1258.9000000000001</v>
      </c>
      <c r="L436" s="31">
        <v>1227.05</v>
      </c>
      <c r="M436" s="31">
        <v>1.17241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359</v>
      </c>
      <c r="D437" s="38">
        <v>353.3</v>
      </c>
      <c r="E437" s="38">
        <v>343.70000000000005</v>
      </c>
      <c r="F437" s="38">
        <v>328.40000000000003</v>
      </c>
      <c r="G437" s="38">
        <v>318.80000000000007</v>
      </c>
      <c r="H437" s="38">
        <v>368.6</v>
      </c>
      <c r="I437" s="38">
        <v>378.20000000000005</v>
      </c>
      <c r="J437" s="38">
        <v>393.5</v>
      </c>
      <c r="K437" s="31">
        <v>362.9</v>
      </c>
      <c r="L437" s="31">
        <v>338</v>
      </c>
      <c r="M437" s="31">
        <v>36.892609999999998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427.8</v>
      </c>
      <c r="D438" s="38">
        <v>429.45</v>
      </c>
      <c r="E438" s="38">
        <v>423.84999999999997</v>
      </c>
      <c r="F438" s="38">
        <v>419.9</v>
      </c>
      <c r="G438" s="38">
        <v>414.29999999999995</v>
      </c>
      <c r="H438" s="38">
        <v>433.4</v>
      </c>
      <c r="I438" s="38">
        <v>439</v>
      </c>
      <c r="J438" s="38">
        <v>442.95</v>
      </c>
      <c r="K438" s="31">
        <v>435.05</v>
      </c>
      <c r="L438" s="31">
        <v>425.5</v>
      </c>
      <c r="M438" s="31">
        <v>1.21878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3348.8</v>
      </c>
      <c r="D439" s="38">
        <v>3381</v>
      </c>
      <c r="E439" s="38">
        <v>3270.85</v>
      </c>
      <c r="F439" s="38">
        <v>3192.9</v>
      </c>
      <c r="G439" s="38">
        <v>3082.75</v>
      </c>
      <c r="H439" s="38">
        <v>3458.95</v>
      </c>
      <c r="I439" s="38">
        <v>3569.0999999999995</v>
      </c>
      <c r="J439" s="38">
        <v>3647.0499999999997</v>
      </c>
      <c r="K439" s="31">
        <v>3491.15</v>
      </c>
      <c r="L439" s="31">
        <v>3303.05</v>
      </c>
      <c r="M439" s="31">
        <v>2.7597700000000001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487.4</v>
      </c>
      <c r="D440" s="38">
        <v>487.5333333333333</v>
      </c>
      <c r="E440" s="38">
        <v>484.96666666666658</v>
      </c>
      <c r="F440" s="38">
        <v>482.5333333333333</v>
      </c>
      <c r="G440" s="38">
        <v>479.96666666666658</v>
      </c>
      <c r="H440" s="38">
        <v>489.96666666666658</v>
      </c>
      <c r="I440" s="38">
        <v>492.5333333333333</v>
      </c>
      <c r="J440" s="38">
        <v>494.96666666666658</v>
      </c>
      <c r="K440" s="31">
        <v>490.1</v>
      </c>
      <c r="L440" s="31">
        <v>485.1</v>
      </c>
      <c r="M440" s="31">
        <v>2.3268499999999999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17.7</v>
      </c>
      <c r="D441" s="38">
        <v>17.633333333333329</v>
      </c>
      <c r="E441" s="38">
        <v>17.36666666666666</v>
      </c>
      <c r="F441" s="38">
        <v>17.033333333333331</v>
      </c>
      <c r="G441" s="38">
        <v>16.766666666666662</v>
      </c>
      <c r="H441" s="38">
        <v>17.966666666666658</v>
      </c>
      <c r="I441" s="38">
        <v>18.233333333333331</v>
      </c>
      <c r="J441" s="38">
        <v>18.566666666666656</v>
      </c>
      <c r="K441" s="31">
        <v>17.899999999999999</v>
      </c>
      <c r="L441" s="31">
        <v>17.3</v>
      </c>
      <c r="M441" s="31">
        <v>815.17692999999997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230.75</v>
      </c>
      <c r="D442" s="38">
        <v>228.21666666666667</v>
      </c>
      <c r="E442" s="38">
        <v>224.63333333333333</v>
      </c>
      <c r="F442" s="38">
        <v>218.51666666666665</v>
      </c>
      <c r="G442" s="38">
        <v>214.93333333333331</v>
      </c>
      <c r="H442" s="38">
        <v>234.33333333333334</v>
      </c>
      <c r="I442" s="38">
        <v>237.91666666666666</v>
      </c>
      <c r="J442" s="38">
        <v>244.03333333333336</v>
      </c>
      <c r="K442" s="31">
        <v>231.8</v>
      </c>
      <c r="L442" s="31">
        <v>222.1</v>
      </c>
      <c r="M442" s="31">
        <v>11.23014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777.35</v>
      </c>
      <c r="D443" s="38">
        <v>772.76666666666677</v>
      </c>
      <c r="E443" s="38">
        <v>765.78333333333353</v>
      </c>
      <c r="F443" s="38">
        <v>754.21666666666681</v>
      </c>
      <c r="G443" s="38">
        <v>747.23333333333358</v>
      </c>
      <c r="H443" s="38">
        <v>784.33333333333348</v>
      </c>
      <c r="I443" s="38">
        <v>791.31666666666683</v>
      </c>
      <c r="J443" s="38">
        <v>802.88333333333344</v>
      </c>
      <c r="K443" s="31">
        <v>779.75</v>
      </c>
      <c r="L443" s="31">
        <v>761.2</v>
      </c>
      <c r="M443" s="31">
        <v>4.1295799999999998</v>
      </c>
      <c r="N443" s="1"/>
      <c r="O443" s="1"/>
    </row>
    <row r="444" spans="1:15" ht="12.75" customHeight="1">
      <c r="A444" s="33">
        <v>434</v>
      </c>
      <c r="B444" s="58" t="s">
        <v>893</v>
      </c>
      <c r="C444" s="31">
        <v>421.15</v>
      </c>
      <c r="D444" s="38">
        <v>422.40000000000003</v>
      </c>
      <c r="E444" s="38">
        <v>414.80000000000007</v>
      </c>
      <c r="F444" s="38">
        <v>408.45000000000005</v>
      </c>
      <c r="G444" s="38">
        <v>400.85000000000008</v>
      </c>
      <c r="H444" s="38">
        <v>428.75000000000006</v>
      </c>
      <c r="I444" s="38">
        <v>436.35000000000008</v>
      </c>
      <c r="J444" s="38">
        <v>442.70000000000005</v>
      </c>
      <c r="K444" s="31">
        <v>430</v>
      </c>
      <c r="L444" s="31">
        <v>416.05</v>
      </c>
      <c r="M444" s="31">
        <v>1.3340000000000001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1116.6500000000001</v>
      </c>
      <c r="D445" s="38">
        <v>1107.0333333333335</v>
      </c>
      <c r="E445" s="38">
        <v>1084.666666666667</v>
      </c>
      <c r="F445" s="38">
        <v>1052.6833333333334</v>
      </c>
      <c r="G445" s="38">
        <v>1030.3166666666668</v>
      </c>
      <c r="H445" s="38">
        <v>1139.0166666666671</v>
      </c>
      <c r="I445" s="38">
        <v>1161.3833333333334</v>
      </c>
      <c r="J445" s="38">
        <v>1193.3666666666672</v>
      </c>
      <c r="K445" s="31">
        <v>1129.4000000000001</v>
      </c>
      <c r="L445" s="31">
        <v>1075.05</v>
      </c>
      <c r="M445" s="31">
        <v>29.72655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983.5</v>
      </c>
      <c r="D446" s="38">
        <v>983.69999999999993</v>
      </c>
      <c r="E446" s="38">
        <v>976.79999999999984</v>
      </c>
      <c r="F446" s="38">
        <v>970.09999999999991</v>
      </c>
      <c r="G446" s="38">
        <v>963.19999999999982</v>
      </c>
      <c r="H446" s="38">
        <v>990.39999999999986</v>
      </c>
      <c r="I446" s="38">
        <v>997.3</v>
      </c>
      <c r="J446" s="38">
        <v>1003.9999999999999</v>
      </c>
      <c r="K446" s="31">
        <v>990.6</v>
      </c>
      <c r="L446" s="31">
        <v>977</v>
      </c>
      <c r="M446" s="31">
        <v>9.3547200000000004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1623.45</v>
      </c>
      <c r="D447" s="38">
        <v>1615.1499999999999</v>
      </c>
      <c r="E447" s="38">
        <v>1593.2999999999997</v>
      </c>
      <c r="F447" s="38">
        <v>1563.1499999999999</v>
      </c>
      <c r="G447" s="38">
        <v>1541.2999999999997</v>
      </c>
      <c r="H447" s="38">
        <v>1645.2999999999997</v>
      </c>
      <c r="I447" s="38">
        <v>1667.1499999999996</v>
      </c>
      <c r="J447" s="38">
        <v>1697.2999999999997</v>
      </c>
      <c r="K447" s="31">
        <v>1637</v>
      </c>
      <c r="L447" s="31">
        <v>1585</v>
      </c>
      <c r="M447" s="31">
        <v>13.110659999999999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3514.65</v>
      </c>
      <c r="D448" s="38">
        <v>3463.8333333333335</v>
      </c>
      <c r="E448" s="38">
        <v>3402.8166666666671</v>
      </c>
      <c r="F448" s="38">
        <v>3290.9833333333336</v>
      </c>
      <c r="G448" s="38">
        <v>3229.9666666666672</v>
      </c>
      <c r="H448" s="38">
        <v>3575.666666666667</v>
      </c>
      <c r="I448" s="38">
        <v>3636.6833333333334</v>
      </c>
      <c r="J448" s="38">
        <v>3748.5166666666669</v>
      </c>
      <c r="K448" s="31">
        <v>3524.85</v>
      </c>
      <c r="L448" s="31">
        <v>3352</v>
      </c>
      <c r="M448" s="31">
        <v>63.061010000000003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851.5</v>
      </c>
      <c r="D449" s="38">
        <v>845.94999999999993</v>
      </c>
      <c r="E449" s="38">
        <v>839.14999999999986</v>
      </c>
      <c r="F449" s="38">
        <v>826.8</v>
      </c>
      <c r="G449" s="38">
        <v>819.99999999999989</v>
      </c>
      <c r="H449" s="38">
        <v>858.29999999999984</v>
      </c>
      <c r="I449" s="38">
        <v>865.0999999999998</v>
      </c>
      <c r="J449" s="38">
        <v>877.44999999999982</v>
      </c>
      <c r="K449" s="31">
        <v>852.75</v>
      </c>
      <c r="L449" s="31">
        <v>833.6</v>
      </c>
      <c r="M449" s="31">
        <v>17.051680000000001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7730.75</v>
      </c>
      <c r="D450" s="38">
        <v>7686.2166666666672</v>
      </c>
      <c r="E450" s="38">
        <v>7622.4333333333343</v>
      </c>
      <c r="F450" s="38">
        <v>7514.1166666666668</v>
      </c>
      <c r="G450" s="38">
        <v>7450.3333333333339</v>
      </c>
      <c r="H450" s="38">
        <v>7794.5333333333347</v>
      </c>
      <c r="I450" s="38">
        <v>7858.3166666666675</v>
      </c>
      <c r="J450" s="38">
        <v>7966.633333333335</v>
      </c>
      <c r="K450" s="31">
        <v>7750</v>
      </c>
      <c r="L450" s="31">
        <v>7577.9</v>
      </c>
      <c r="M450" s="31">
        <v>3.1509499999999999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2337.8000000000002</v>
      </c>
      <c r="D451" s="38">
        <v>2330.9333333333334</v>
      </c>
      <c r="E451" s="38">
        <v>2312.3666666666668</v>
      </c>
      <c r="F451" s="38">
        <v>2286.9333333333334</v>
      </c>
      <c r="G451" s="38">
        <v>2268.3666666666668</v>
      </c>
      <c r="H451" s="38">
        <v>2356.3666666666668</v>
      </c>
      <c r="I451" s="38">
        <v>2374.9333333333334</v>
      </c>
      <c r="J451" s="38">
        <v>2400.3666666666668</v>
      </c>
      <c r="K451" s="31">
        <v>2349.5</v>
      </c>
      <c r="L451" s="31">
        <v>2305.5</v>
      </c>
      <c r="M451" s="31">
        <v>0.22245999999999999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337.15</v>
      </c>
      <c r="D452" s="38">
        <v>337.21666666666664</v>
      </c>
      <c r="E452" s="38">
        <v>333.93333333333328</v>
      </c>
      <c r="F452" s="38">
        <v>330.71666666666664</v>
      </c>
      <c r="G452" s="38">
        <v>327.43333333333328</v>
      </c>
      <c r="H452" s="38">
        <v>340.43333333333328</v>
      </c>
      <c r="I452" s="38">
        <v>343.7166666666667</v>
      </c>
      <c r="J452" s="38">
        <v>346.93333333333328</v>
      </c>
      <c r="K452" s="31">
        <v>340.5</v>
      </c>
      <c r="L452" s="31">
        <v>334</v>
      </c>
      <c r="M452" s="31">
        <v>19.273319999999998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624.9</v>
      </c>
      <c r="D453" s="38">
        <v>623.4666666666667</v>
      </c>
      <c r="E453" s="38">
        <v>620.93333333333339</v>
      </c>
      <c r="F453" s="38">
        <v>616.9666666666667</v>
      </c>
      <c r="G453" s="38">
        <v>614.43333333333339</v>
      </c>
      <c r="H453" s="38">
        <v>627.43333333333339</v>
      </c>
      <c r="I453" s="38">
        <v>629.9666666666667</v>
      </c>
      <c r="J453" s="38">
        <v>633.93333333333339</v>
      </c>
      <c r="K453" s="31">
        <v>626</v>
      </c>
      <c r="L453" s="31">
        <v>619.5</v>
      </c>
      <c r="M453" s="31">
        <v>70.101789999999994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221.05</v>
      </c>
      <c r="D454" s="38">
        <v>220.78333333333333</v>
      </c>
      <c r="E454" s="38">
        <v>218.81666666666666</v>
      </c>
      <c r="F454" s="38">
        <v>216.58333333333334</v>
      </c>
      <c r="G454" s="38">
        <v>214.61666666666667</v>
      </c>
      <c r="H454" s="38">
        <v>223.01666666666665</v>
      </c>
      <c r="I454" s="38">
        <v>224.98333333333329</v>
      </c>
      <c r="J454" s="38">
        <v>227.21666666666664</v>
      </c>
      <c r="K454" s="31">
        <v>222.75</v>
      </c>
      <c r="L454" s="31">
        <v>218.55</v>
      </c>
      <c r="M454" s="31">
        <v>101.91602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117.15</v>
      </c>
      <c r="D455" s="38">
        <v>116.61666666666667</v>
      </c>
      <c r="E455" s="38">
        <v>115.33333333333334</v>
      </c>
      <c r="F455" s="38">
        <v>113.51666666666667</v>
      </c>
      <c r="G455" s="38">
        <v>112.23333333333333</v>
      </c>
      <c r="H455" s="38">
        <v>118.43333333333335</v>
      </c>
      <c r="I455" s="38">
        <v>119.71666666666668</v>
      </c>
      <c r="J455" s="38">
        <v>121.53333333333336</v>
      </c>
      <c r="K455" s="31">
        <v>117.9</v>
      </c>
      <c r="L455" s="31">
        <v>114.8</v>
      </c>
      <c r="M455" s="31">
        <v>345.21821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75.55</v>
      </c>
      <c r="D456" s="38">
        <v>75.033333333333331</v>
      </c>
      <c r="E456" s="38">
        <v>73.86666666666666</v>
      </c>
      <c r="F456" s="38">
        <v>72.183333333333323</v>
      </c>
      <c r="G456" s="38">
        <v>71.016666666666652</v>
      </c>
      <c r="H456" s="38">
        <v>76.716666666666669</v>
      </c>
      <c r="I456" s="38">
        <v>77.883333333333354</v>
      </c>
      <c r="J456" s="38">
        <v>79.566666666666677</v>
      </c>
      <c r="K456" s="31">
        <v>76.2</v>
      </c>
      <c r="L456" s="31">
        <v>73.349999999999994</v>
      </c>
      <c r="M456" s="31">
        <v>51.300930000000001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1533.6</v>
      </c>
      <c r="D457" s="38">
        <v>1530.8500000000001</v>
      </c>
      <c r="E457" s="38">
        <v>1522.7500000000002</v>
      </c>
      <c r="F457" s="38">
        <v>1511.9</v>
      </c>
      <c r="G457" s="38">
        <v>1503.8000000000002</v>
      </c>
      <c r="H457" s="38">
        <v>1541.7000000000003</v>
      </c>
      <c r="I457" s="38">
        <v>1549.8000000000002</v>
      </c>
      <c r="J457" s="38">
        <v>1560.6500000000003</v>
      </c>
      <c r="K457" s="31">
        <v>1538.95</v>
      </c>
      <c r="L457" s="31">
        <v>1520</v>
      </c>
      <c r="M457" s="31">
        <v>9.9729999999999999E-2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416</v>
      </c>
      <c r="D458" s="38">
        <v>415.83333333333331</v>
      </c>
      <c r="E458" s="38">
        <v>414.11666666666662</v>
      </c>
      <c r="F458" s="38">
        <v>412.23333333333329</v>
      </c>
      <c r="G458" s="38">
        <v>410.51666666666659</v>
      </c>
      <c r="H458" s="38">
        <v>417.71666666666664</v>
      </c>
      <c r="I458" s="38">
        <v>419.43333333333334</v>
      </c>
      <c r="J458" s="38">
        <v>421.31666666666666</v>
      </c>
      <c r="K458" s="31">
        <v>417.55</v>
      </c>
      <c r="L458" s="31">
        <v>413.95</v>
      </c>
      <c r="M458" s="31">
        <v>0.79454000000000002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2434.65</v>
      </c>
      <c r="D459" s="38">
        <v>2428.1833333333334</v>
      </c>
      <c r="E459" s="38">
        <v>2396.4666666666667</v>
      </c>
      <c r="F459" s="38">
        <v>2358.2833333333333</v>
      </c>
      <c r="G459" s="38">
        <v>2326.5666666666666</v>
      </c>
      <c r="H459" s="38">
        <v>2466.3666666666668</v>
      </c>
      <c r="I459" s="38">
        <v>2498.0833333333339</v>
      </c>
      <c r="J459" s="38">
        <v>2536.2666666666669</v>
      </c>
      <c r="K459" s="31">
        <v>2459.9</v>
      </c>
      <c r="L459" s="31">
        <v>2390</v>
      </c>
      <c r="M459" s="31">
        <v>0.19547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1228.6500000000001</v>
      </c>
      <c r="D460" s="38">
        <v>1214.55</v>
      </c>
      <c r="E460" s="38">
        <v>1197.0999999999999</v>
      </c>
      <c r="F460" s="38">
        <v>1165.55</v>
      </c>
      <c r="G460" s="38">
        <v>1148.0999999999999</v>
      </c>
      <c r="H460" s="38">
        <v>1246.0999999999999</v>
      </c>
      <c r="I460" s="38">
        <v>1263.5500000000002</v>
      </c>
      <c r="J460" s="38">
        <v>1295.0999999999999</v>
      </c>
      <c r="K460" s="31">
        <v>1232</v>
      </c>
      <c r="L460" s="31">
        <v>1183</v>
      </c>
      <c r="M460" s="31">
        <v>60.331060000000001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858.85</v>
      </c>
      <c r="D461" s="38">
        <v>855.01666666666677</v>
      </c>
      <c r="E461" s="38">
        <v>830.03333333333353</v>
      </c>
      <c r="F461" s="38">
        <v>801.21666666666681</v>
      </c>
      <c r="G461" s="38">
        <v>776.23333333333358</v>
      </c>
      <c r="H461" s="38">
        <v>883.83333333333348</v>
      </c>
      <c r="I461" s="38">
        <v>908.81666666666683</v>
      </c>
      <c r="J461" s="38">
        <v>937.63333333333344</v>
      </c>
      <c r="K461" s="31">
        <v>880</v>
      </c>
      <c r="L461" s="31">
        <v>826.2</v>
      </c>
      <c r="M461" s="31">
        <v>60.594920000000002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116.75</v>
      </c>
      <c r="D462" s="38">
        <v>117.15000000000002</v>
      </c>
      <c r="E462" s="38">
        <v>116.00000000000004</v>
      </c>
      <c r="F462" s="38">
        <v>115.25000000000003</v>
      </c>
      <c r="G462" s="38">
        <v>114.10000000000005</v>
      </c>
      <c r="H462" s="38">
        <v>117.90000000000003</v>
      </c>
      <c r="I462" s="38">
        <v>119.05000000000001</v>
      </c>
      <c r="J462" s="38">
        <v>119.80000000000003</v>
      </c>
      <c r="K462" s="31">
        <v>118.3</v>
      </c>
      <c r="L462" s="31">
        <v>116.4</v>
      </c>
      <c r="M462" s="31">
        <v>3.9338799999999998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926.15</v>
      </c>
      <c r="D463" s="38">
        <v>929.4</v>
      </c>
      <c r="E463" s="38">
        <v>916.94999999999993</v>
      </c>
      <c r="F463" s="38">
        <v>907.75</v>
      </c>
      <c r="G463" s="38">
        <v>895.3</v>
      </c>
      <c r="H463" s="38">
        <v>938.59999999999991</v>
      </c>
      <c r="I463" s="38">
        <v>951.05</v>
      </c>
      <c r="J463" s="38">
        <v>960.24999999999989</v>
      </c>
      <c r="K463" s="31">
        <v>941.85</v>
      </c>
      <c r="L463" s="31">
        <v>920.2</v>
      </c>
      <c r="M463" s="31">
        <v>3.7322600000000001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2328.9</v>
      </c>
      <c r="D464" s="38">
        <v>2328.5499999999997</v>
      </c>
      <c r="E464" s="38">
        <v>2309.0999999999995</v>
      </c>
      <c r="F464" s="38">
        <v>2289.2999999999997</v>
      </c>
      <c r="G464" s="38">
        <v>2269.8499999999995</v>
      </c>
      <c r="H464" s="38">
        <v>2348.3499999999995</v>
      </c>
      <c r="I464" s="38">
        <v>2367.7999999999993</v>
      </c>
      <c r="J464" s="38">
        <v>2387.5999999999995</v>
      </c>
      <c r="K464" s="31">
        <v>2348</v>
      </c>
      <c r="L464" s="31">
        <v>2308.75</v>
      </c>
      <c r="M464" s="31">
        <v>0.21510000000000001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3435.7</v>
      </c>
      <c r="D465" s="38">
        <v>3448.9666666666667</v>
      </c>
      <c r="E465" s="38">
        <v>3412.2333333333336</v>
      </c>
      <c r="F465" s="38">
        <v>3388.7666666666669</v>
      </c>
      <c r="G465" s="38">
        <v>3352.0333333333338</v>
      </c>
      <c r="H465" s="38">
        <v>3472.4333333333334</v>
      </c>
      <c r="I465" s="38">
        <v>3509.1666666666661</v>
      </c>
      <c r="J465" s="38">
        <v>3532.6333333333332</v>
      </c>
      <c r="K465" s="31">
        <v>3485.7</v>
      </c>
      <c r="L465" s="31">
        <v>3425.5</v>
      </c>
      <c r="M465" s="31">
        <v>0.29024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3055.55</v>
      </c>
      <c r="D466" s="38">
        <v>3065.1666666666665</v>
      </c>
      <c r="E466" s="38">
        <v>3032.9833333333331</v>
      </c>
      <c r="F466" s="38">
        <v>3010.4166666666665</v>
      </c>
      <c r="G466" s="38">
        <v>2978.2333333333331</v>
      </c>
      <c r="H466" s="38">
        <v>3087.7333333333331</v>
      </c>
      <c r="I466" s="38">
        <v>3119.9166666666665</v>
      </c>
      <c r="J466" s="38">
        <v>3142.4833333333331</v>
      </c>
      <c r="K466" s="31">
        <v>3097.35</v>
      </c>
      <c r="L466" s="31">
        <v>3042.6</v>
      </c>
      <c r="M466" s="31">
        <v>7.2134900000000002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1945.2</v>
      </c>
      <c r="D467" s="38">
        <v>1936.8666666666668</v>
      </c>
      <c r="E467" s="38">
        <v>1924.7333333333336</v>
      </c>
      <c r="F467" s="38">
        <v>1904.2666666666669</v>
      </c>
      <c r="G467" s="38">
        <v>1892.1333333333337</v>
      </c>
      <c r="H467" s="38">
        <v>1957.3333333333335</v>
      </c>
      <c r="I467" s="38">
        <v>1969.4666666666667</v>
      </c>
      <c r="J467" s="38">
        <v>1989.9333333333334</v>
      </c>
      <c r="K467" s="31">
        <v>1949</v>
      </c>
      <c r="L467" s="31">
        <v>1916.4</v>
      </c>
      <c r="M467" s="31">
        <v>1.2718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610.45000000000005</v>
      </c>
      <c r="D468" s="38">
        <v>612.4666666666667</v>
      </c>
      <c r="E468" s="38">
        <v>606.48333333333335</v>
      </c>
      <c r="F468" s="38">
        <v>602.51666666666665</v>
      </c>
      <c r="G468" s="38">
        <v>596.5333333333333</v>
      </c>
      <c r="H468" s="38">
        <v>616.43333333333339</v>
      </c>
      <c r="I468" s="38">
        <v>622.41666666666674</v>
      </c>
      <c r="J468" s="38">
        <v>626.38333333333344</v>
      </c>
      <c r="K468" s="31">
        <v>618.45000000000005</v>
      </c>
      <c r="L468" s="31">
        <v>608.5</v>
      </c>
      <c r="M468" s="31">
        <v>2.1745700000000001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753.4</v>
      </c>
      <c r="D469" s="38">
        <v>753.08333333333337</v>
      </c>
      <c r="E469" s="38">
        <v>734.31666666666672</v>
      </c>
      <c r="F469" s="38">
        <v>715.23333333333335</v>
      </c>
      <c r="G469" s="38">
        <v>696.4666666666667</v>
      </c>
      <c r="H469" s="38">
        <v>772.16666666666674</v>
      </c>
      <c r="I469" s="38">
        <v>790.93333333333339</v>
      </c>
      <c r="J469" s="38">
        <v>810.01666666666677</v>
      </c>
      <c r="K469" s="31">
        <v>771.85</v>
      </c>
      <c r="L469" s="31">
        <v>734</v>
      </c>
      <c r="M469" s="31">
        <v>1.18441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1687.65</v>
      </c>
      <c r="D470" s="38">
        <v>1679.6166666666668</v>
      </c>
      <c r="E470" s="38">
        <v>1665.4833333333336</v>
      </c>
      <c r="F470" s="38">
        <v>1643.3166666666668</v>
      </c>
      <c r="G470" s="38">
        <v>1629.1833333333336</v>
      </c>
      <c r="H470" s="38">
        <v>1701.7833333333335</v>
      </c>
      <c r="I470" s="38">
        <v>1715.9166666666667</v>
      </c>
      <c r="J470" s="38">
        <v>1738.0833333333335</v>
      </c>
      <c r="K470" s="31">
        <v>1693.75</v>
      </c>
      <c r="L470" s="31">
        <v>1657.45</v>
      </c>
      <c r="M470" s="31">
        <v>2.6810700000000001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32.950000000000003</v>
      </c>
      <c r="D471" s="38">
        <v>32.883333333333333</v>
      </c>
      <c r="E471" s="38">
        <v>32.616666666666667</v>
      </c>
      <c r="F471" s="38">
        <v>32.283333333333331</v>
      </c>
      <c r="G471" s="38">
        <v>32.016666666666666</v>
      </c>
      <c r="H471" s="38">
        <v>33.216666666666669</v>
      </c>
      <c r="I471" s="38">
        <v>33.483333333333334</v>
      </c>
      <c r="J471" s="38">
        <v>33.81666666666667</v>
      </c>
      <c r="K471" s="31">
        <v>33.15</v>
      </c>
      <c r="L471" s="31">
        <v>32.549999999999997</v>
      </c>
      <c r="M471" s="31">
        <v>41.338239999999999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281.64999999999998</v>
      </c>
      <c r="D472" s="38">
        <v>281.58333333333331</v>
      </c>
      <c r="E472" s="38">
        <v>279.46666666666664</v>
      </c>
      <c r="F472" s="38">
        <v>277.2833333333333</v>
      </c>
      <c r="G472" s="38">
        <v>275.16666666666663</v>
      </c>
      <c r="H472" s="38">
        <v>283.76666666666665</v>
      </c>
      <c r="I472" s="38">
        <v>285.88333333333333</v>
      </c>
      <c r="J472" s="38">
        <v>288.06666666666666</v>
      </c>
      <c r="K472" s="31">
        <v>283.7</v>
      </c>
      <c r="L472" s="31">
        <v>279.39999999999998</v>
      </c>
      <c r="M472" s="31">
        <v>2.6700900000000001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395.25</v>
      </c>
      <c r="D473" s="38">
        <v>395.81666666666666</v>
      </c>
      <c r="E473" s="38">
        <v>391.63333333333333</v>
      </c>
      <c r="F473" s="38">
        <v>388.01666666666665</v>
      </c>
      <c r="G473" s="38">
        <v>383.83333333333331</v>
      </c>
      <c r="H473" s="38">
        <v>399.43333333333334</v>
      </c>
      <c r="I473" s="38">
        <v>403.61666666666662</v>
      </c>
      <c r="J473" s="38">
        <v>407.23333333333335</v>
      </c>
      <c r="K473" s="31">
        <v>400</v>
      </c>
      <c r="L473" s="31">
        <v>392.2</v>
      </c>
      <c r="M473" s="31">
        <v>5.5570899999999996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777</v>
      </c>
      <c r="D474" s="38">
        <v>770.76666666666677</v>
      </c>
      <c r="E474" s="38">
        <v>761.43333333333351</v>
      </c>
      <c r="F474" s="38">
        <v>745.86666666666679</v>
      </c>
      <c r="G474" s="38">
        <v>736.53333333333353</v>
      </c>
      <c r="H474" s="38">
        <v>786.33333333333348</v>
      </c>
      <c r="I474" s="38">
        <v>795.66666666666674</v>
      </c>
      <c r="J474" s="38">
        <v>811.23333333333346</v>
      </c>
      <c r="K474" s="31">
        <v>780.1</v>
      </c>
      <c r="L474" s="31">
        <v>755.2</v>
      </c>
      <c r="M474" s="31">
        <v>1.46784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3287.25</v>
      </c>
      <c r="D475" s="38">
        <v>3289.9833333333336</v>
      </c>
      <c r="E475" s="38">
        <v>3252.7666666666673</v>
      </c>
      <c r="F475" s="38">
        <v>3218.2833333333338</v>
      </c>
      <c r="G475" s="38">
        <v>3181.0666666666675</v>
      </c>
      <c r="H475" s="38">
        <v>3324.4666666666672</v>
      </c>
      <c r="I475" s="38">
        <v>3361.6833333333334</v>
      </c>
      <c r="J475" s="38">
        <v>3396.166666666667</v>
      </c>
      <c r="K475" s="31">
        <v>3327.2</v>
      </c>
      <c r="L475" s="31">
        <v>3255.5</v>
      </c>
      <c r="M475" s="31">
        <v>1.1521600000000001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38.549999999999997</v>
      </c>
      <c r="D476" s="38">
        <v>38.516666666666659</v>
      </c>
      <c r="E476" s="38">
        <v>38.133333333333319</v>
      </c>
      <c r="F476" s="38">
        <v>37.716666666666661</v>
      </c>
      <c r="G476" s="38">
        <v>37.333333333333321</v>
      </c>
      <c r="H476" s="38">
        <v>38.933333333333316</v>
      </c>
      <c r="I476" s="38">
        <v>39.316666666666656</v>
      </c>
      <c r="J476" s="38">
        <v>39.733333333333313</v>
      </c>
      <c r="K476" s="31">
        <v>38.9</v>
      </c>
      <c r="L476" s="31">
        <v>38.1</v>
      </c>
      <c r="M476" s="31">
        <v>35.30444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1350.75</v>
      </c>
      <c r="D477" s="38">
        <v>1342.1000000000001</v>
      </c>
      <c r="E477" s="38">
        <v>1331.3000000000002</v>
      </c>
      <c r="F477" s="38">
        <v>1311.8500000000001</v>
      </c>
      <c r="G477" s="38">
        <v>1301.0500000000002</v>
      </c>
      <c r="H477" s="38">
        <v>1361.5500000000002</v>
      </c>
      <c r="I477" s="38">
        <v>1372.35</v>
      </c>
      <c r="J477" s="38">
        <v>1391.8000000000002</v>
      </c>
      <c r="K477" s="31">
        <v>1352.9</v>
      </c>
      <c r="L477" s="31">
        <v>1322.65</v>
      </c>
      <c r="M477" s="31">
        <v>11.09229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27.8</v>
      </c>
      <c r="D478" s="38">
        <v>27.816666666666666</v>
      </c>
      <c r="E478" s="38">
        <v>27.483333333333334</v>
      </c>
      <c r="F478" s="38">
        <v>27.166666666666668</v>
      </c>
      <c r="G478" s="38">
        <v>26.833333333333336</v>
      </c>
      <c r="H478" s="38">
        <v>28.133333333333333</v>
      </c>
      <c r="I478" s="38">
        <v>28.466666666666669</v>
      </c>
      <c r="J478" s="38">
        <v>28.783333333333331</v>
      </c>
      <c r="K478" s="31">
        <v>28.15</v>
      </c>
      <c r="L478" s="31">
        <v>27.5</v>
      </c>
      <c r="M478" s="31">
        <v>73.239810000000006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429.85</v>
      </c>
      <c r="D479" s="38">
        <v>428.95</v>
      </c>
      <c r="E479" s="38">
        <v>424.9</v>
      </c>
      <c r="F479" s="38">
        <v>419.95</v>
      </c>
      <c r="G479" s="38">
        <v>415.9</v>
      </c>
      <c r="H479" s="38">
        <v>433.9</v>
      </c>
      <c r="I479" s="38">
        <v>437.95000000000005</v>
      </c>
      <c r="J479" s="38">
        <v>442.9</v>
      </c>
      <c r="K479" s="31">
        <v>433</v>
      </c>
      <c r="L479" s="31">
        <v>424</v>
      </c>
      <c r="M479" s="31">
        <v>0.84011999999999998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8182.55</v>
      </c>
      <c r="D480" s="38">
        <v>8209.85</v>
      </c>
      <c r="E480" s="38">
        <v>8120.7000000000007</v>
      </c>
      <c r="F480" s="38">
        <v>8058.85</v>
      </c>
      <c r="G480" s="38">
        <v>7969.7000000000007</v>
      </c>
      <c r="H480" s="38">
        <v>8271.7000000000007</v>
      </c>
      <c r="I480" s="38">
        <v>8360.8499999999985</v>
      </c>
      <c r="J480" s="38">
        <v>8422.7000000000007</v>
      </c>
      <c r="K480" s="31">
        <v>8299</v>
      </c>
      <c r="L480" s="31">
        <v>8148</v>
      </c>
      <c r="M480" s="31">
        <v>2.4924499999999998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81.05</v>
      </c>
      <c r="D481" s="38">
        <v>80.95</v>
      </c>
      <c r="E481" s="38">
        <v>79.95</v>
      </c>
      <c r="F481" s="38">
        <v>78.849999999999994</v>
      </c>
      <c r="G481" s="38">
        <v>77.849999999999994</v>
      </c>
      <c r="H481" s="38">
        <v>82.050000000000011</v>
      </c>
      <c r="I481" s="38">
        <v>83.050000000000011</v>
      </c>
      <c r="J481" s="38">
        <v>84.15000000000002</v>
      </c>
      <c r="K481" s="31">
        <v>81.95</v>
      </c>
      <c r="L481" s="31">
        <v>79.849999999999994</v>
      </c>
      <c r="M481" s="31">
        <v>102.55347999999999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1510.35</v>
      </c>
      <c r="D482" s="38">
        <v>1506.75</v>
      </c>
      <c r="E482" s="38">
        <v>1498.7</v>
      </c>
      <c r="F482" s="38">
        <v>1487.05</v>
      </c>
      <c r="G482" s="38">
        <v>1479</v>
      </c>
      <c r="H482" s="38">
        <v>1518.4</v>
      </c>
      <c r="I482" s="38">
        <v>1526.4500000000003</v>
      </c>
      <c r="J482" s="38">
        <v>1538.1000000000001</v>
      </c>
      <c r="K482" s="31">
        <v>1514.8</v>
      </c>
      <c r="L482" s="31">
        <v>1495.1</v>
      </c>
      <c r="M482" s="31">
        <v>1.5125200000000001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944.8</v>
      </c>
      <c r="D483" s="38">
        <v>939.05000000000007</v>
      </c>
      <c r="E483" s="38">
        <v>930.65000000000009</v>
      </c>
      <c r="F483" s="38">
        <v>916.5</v>
      </c>
      <c r="G483" s="38">
        <v>908.1</v>
      </c>
      <c r="H483" s="38">
        <v>953.20000000000016</v>
      </c>
      <c r="I483" s="38">
        <v>961.6</v>
      </c>
      <c r="J483" s="31">
        <v>975.75000000000023</v>
      </c>
      <c r="K483" s="31">
        <v>947.45</v>
      </c>
      <c r="L483" s="31">
        <v>924.9</v>
      </c>
      <c r="M483" s="58">
        <v>9.6493599999999997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586.95000000000005</v>
      </c>
      <c r="D484" s="38">
        <v>586.56666666666672</v>
      </c>
      <c r="E484" s="38">
        <v>579.43333333333339</v>
      </c>
      <c r="F484" s="38">
        <v>571.91666666666663</v>
      </c>
      <c r="G484" s="38">
        <v>564.7833333333333</v>
      </c>
      <c r="H484" s="38">
        <v>594.08333333333348</v>
      </c>
      <c r="I484" s="38">
        <v>601.21666666666692</v>
      </c>
      <c r="J484" s="31">
        <v>608.73333333333358</v>
      </c>
      <c r="K484" s="31">
        <v>593.70000000000005</v>
      </c>
      <c r="L484" s="31">
        <v>579.04999999999995</v>
      </c>
      <c r="M484" s="58">
        <v>2.6972200000000002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639.54999999999995</v>
      </c>
      <c r="D485" s="38">
        <v>637.05000000000007</v>
      </c>
      <c r="E485" s="38">
        <v>634.00000000000011</v>
      </c>
      <c r="F485" s="38">
        <v>628.45000000000005</v>
      </c>
      <c r="G485" s="38">
        <v>625.40000000000009</v>
      </c>
      <c r="H485" s="38">
        <v>642.60000000000014</v>
      </c>
      <c r="I485" s="38">
        <v>645.65000000000009</v>
      </c>
      <c r="J485" s="38">
        <v>651.20000000000016</v>
      </c>
      <c r="K485" s="31">
        <v>640.1</v>
      </c>
      <c r="L485" s="31">
        <v>631.5</v>
      </c>
      <c r="M485" s="31">
        <v>24.306260000000002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831.9</v>
      </c>
      <c r="D486" s="38">
        <v>827.68333333333339</v>
      </c>
      <c r="E486" s="38">
        <v>822.36666666666679</v>
      </c>
      <c r="F486" s="38">
        <v>812.83333333333337</v>
      </c>
      <c r="G486" s="38">
        <v>807.51666666666677</v>
      </c>
      <c r="H486" s="38">
        <v>837.21666666666681</v>
      </c>
      <c r="I486" s="38">
        <v>842.53333333333342</v>
      </c>
      <c r="J486" s="31">
        <v>852.06666666666683</v>
      </c>
      <c r="K486" s="31">
        <v>833</v>
      </c>
      <c r="L486" s="31">
        <v>818.15</v>
      </c>
      <c r="M486" s="58">
        <v>2.0472100000000002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586.15</v>
      </c>
      <c r="D487" s="38">
        <v>584.41666666666663</v>
      </c>
      <c r="E487" s="38">
        <v>575.33333333333326</v>
      </c>
      <c r="F487" s="38">
        <v>564.51666666666665</v>
      </c>
      <c r="G487" s="38">
        <v>555.43333333333328</v>
      </c>
      <c r="H487" s="38">
        <v>595.23333333333323</v>
      </c>
      <c r="I487" s="38">
        <v>604.31666666666649</v>
      </c>
      <c r="J487" s="38">
        <v>615.13333333333321</v>
      </c>
      <c r="K487" s="31">
        <v>593.5</v>
      </c>
      <c r="L487" s="31">
        <v>573.6</v>
      </c>
      <c r="M487" s="31">
        <v>5.2848199999999999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303.75</v>
      </c>
      <c r="D488" s="38">
        <v>302.96666666666664</v>
      </c>
      <c r="E488" s="38">
        <v>300.7833333333333</v>
      </c>
      <c r="F488" s="38">
        <v>297.81666666666666</v>
      </c>
      <c r="G488" s="38">
        <v>295.63333333333333</v>
      </c>
      <c r="H488" s="38">
        <v>305.93333333333328</v>
      </c>
      <c r="I488" s="38">
        <v>308.11666666666656</v>
      </c>
      <c r="J488" s="38">
        <v>311.08333333333326</v>
      </c>
      <c r="K488" s="31">
        <v>305.14999999999998</v>
      </c>
      <c r="L488" s="31">
        <v>300</v>
      </c>
      <c r="M488" s="31">
        <v>0.79149999999999998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372.45</v>
      </c>
      <c r="D489" s="38">
        <v>372.09999999999997</v>
      </c>
      <c r="E489" s="38">
        <v>369.74999999999994</v>
      </c>
      <c r="F489" s="38">
        <v>367.04999999999995</v>
      </c>
      <c r="G489" s="38">
        <v>364.69999999999993</v>
      </c>
      <c r="H489" s="38">
        <v>374.79999999999995</v>
      </c>
      <c r="I489" s="38">
        <v>377.15</v>
      </c>
      <c r="J489" s="38">
        <v>379.84999999999997</v>
      </c>
      <c r="K489" s="31">
        <v>374.45</v>
      </c>
      <c r="L489" s="31">
        <v>369.4</v>
      </c>
      <c r="M489" s="31">
        <v>1.3040400000000001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355.6</v>
      </c>
      <c r="D490" s="38">
        <v>353.2</v>
      </c>
      <c r="E490" s="38">
        <v>348.4</v>
      </c>
      <c r="F490" s="38">
        <v>341.2</v>
      </c>
      <c r="G490" s="38">
        <v>336.4</v>
      </c>
      <c r="H490" s="38">
        <v>360.4</v>
      </c>
      <c r="I490" s="38">
        <v>365.20000000000005</v>
      </c>
      <c r="J490" s="38">
        <v>372.4</v>
      </c>
      <c r="K490" s="31">
        <v>358</v>
      </c>
      <c r="L490" s="31">
        <v>346</v>
      </c>
      <c r="M490" s="31">
        <v>1.96712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832.85</v>
      </c>
      <c r="D491" s="38">
        <v>833</v>
      </c>
      <c r="E491" s="38">
        <v>818.45</v>
      </c>
      <c r="F491" s="38">
        <v>804.05000000000007</v>
      </c>
      <c r="G491" s="38">
        <v>789.50000000000011</v>
      </c>
      <c r="H491" s="38">
        <v>847.4</v>
      </c>
      <c r="I491" s="38">
        <v>861.94999999999993</v>
      </c>
      <c r="J491" s="38">
        <v>876.34999999999991</v>
      </c>
      <c r="K491" s="31">
        <v>847.55</v>
      </c>
      <c r="L491" s="31">
        <v>818.6</v>
      </c>
      <c r="M491" s="31">
        <v>28.674669999999999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1230.8499999999999</v>
      </c>
      <c r="D492" s="38">
        <v>1233.6833333333334</v>
      </c>
      <c r="E492" s="38">
        <v>1218.4166666666667</v>
      </c>
      <c r="F492" s="38">
        <v>1205.9833333333333</v>
      </c>
      <c r="G492" s="38">
        <v>1190.7166666666667</v>
      </c>
      <c r="H492" s="38">
        <v>1246.1166666666668</v>
      </c>
      <c r="I492" s="38">
        <v>1261.3833333333332</v>
      </c>
      <c r="J492" s="38">
        <v>1273.8166666666668</v>
      </c>
      <c r="K492" s="31">
        <v>1248.95</v>
      </c>
      <c r="L492" s="31">
        <v>1221.25</v>
      </c>
      <c r="M492" s="31">
        <v>0.81806999999999996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284.85000000000002</v>
      </c>
      <c r="D493" s="38">
        <v>283.33333333333331</v>
      </c>
      <c r="E493" s="38">
        <v>280.26666666666665</v>
      </c>
      <c r="F493" s="38">
        <v>275.68333333333334</v>
      </c>
      <c r="G493" s="38">
        <v>272.61666666666667</v>
      </c>
      <c r="H493" s="38">
        <v>287.91666666666663</v>
      </c>
      <c r="I493" s="38">
        <v>290.98333333333335</v>
      </c>
      <c r="J493" s="38">
        <v>295.56666666666661</v>
      </c>
      <c r="K493" s="31">
        <v>286.39999999999998</v>
      </c>
      <c r="L493" s="31">
        <v>278.75</v>
      </c>
      <c r="M493" s="31">
        <v>104.25854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283.55</v>
      </c>
      <c r="D494" s="38">
        <v>284.61666666666667</v>
      </c>
      <c r="E494" s="38">
        <v>280.93333333333334</v>
      </c>
      <c r="F494" s="38">
        <v>278.31666666666666</v>
      </c>
      <c r="G494" s="38">
        <v>274.63333333333333</v>
      </c>
      <c r="H494" s="38">
        <v>287.23333333333335</v>
      </c>
      <c r="I494" s="38">
        <v>290.91666666666674</v>
      </c>
      <c r="J494" s="38">
        <v>293.53333333333336</v>
      </c>
      <c r="K494" s="31">
        <v>288.3</v>
      </c>
      <c r="L494" s="31">
        <v>282</v>
      </c>
      <c r="M494" s="31">
        <v>1.14131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460.7</v>
      </c>
      <c r="D495" s="38">
        <v>461.2833333333333</v>
      </c>
      <c r="E495" s="38">
        <v>456.11666666666662</v>
      </c>
      <c r="F495" s="38">
        <v>451.5333333333333</v>
      </c>
      <c r="G495" s="38">
        <v>446.36666666666662</v>
      </c>
      <c r="H495" s="38">
        <v>465.86666666666662</v>
      </c>
      <c r="I495" s="38">
        <v>471.03333333333336</v>
      </c>
      <c r="J495" s="38">
        <v>475.61666666666662</v>
      </c>
      <c r="K495" s="31">
        <v>466.45</v>
      </c>
      <c r="L495" s="31">
        <v>456.7</v>
      </c>
      <c r="M495" s="31">
        <v>0.38391999999999998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1806.25</v>
      </c>
      <c r="D496" s="38">
        <v>1806.2</v>
      </c>
      <c r="E496" s="38">
        <v>1800.5500000000002</v>
      </c>
      <c r="F496" s="38">
        <v>1794.8500000000001</v>
      </c>
      <c r="G496" s="38">
        <v>1789.2000000000003</v>
      </c>
      <c r="H496" s="38">
        <v>1811.9</v>
      </c>
      <c r="I496" s="38">
        <v>1817.5500000000002</v>
      </c>
      <c r="J496" s="38">
        <v>1823.25</v>
      </c>
      <c r="K496" s="31">
        <v>1811.85</v>
      </c>
      <c r="L496" s="31">
        <v>1800.5</v>
      </c>
      <c r="M496" s="31">
        <v>0.70254000000000005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2222.8000000000002</v>
      </c>
      <c r="D497" s="38">
        <v>2221.6166666666668</v>
      </c>
      <c r="E497" s="38">
        <v>2203.2333333333336</v>
      </c>
      <c r="F497" s="38">
        <v>2183.666666666667</v>
      </c>
      <c r="G497" s="38">
        <v>2165.2833333333338</v>
      </c>
      <c r="H497" s="38">
        <v>2241.1833333333334</v>
      </c>
      <c r="I497" s="38">
        <v>2259.5666666666666</v>
      </c>
      <c r="J497" s="38">
        <v>2279.1333333333332</v>
      </c>
      <c r="K497" s="31">
        <v>2240</v>
      </c>
      <c r="L497" s="31">
        <v>2202.0500000000002</v>
      </c>
      <c r="M497" s="31">
        <v>8.831E-2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7.35</v>
      </c>
      <c r="D498" s="38">
        <v>7.3166666666666664</v>
      </c>
      <c r="E498" s="38">
        <v>7.2333333333333325</v>
      </c>
      <c r="F498" s="38">
        <v>7.1166666666666663</v>
      </c>
      <c r="G498" s="38">
        <v>7.0333333333333323</v>
      </c>
      <c r="H498" s="38">
        <v>7.4333333333333327</v>
      </c>
      <c r="I498" s="38">
        <v>7.5166666666666666</v>
      </c>
      <c r="J498" s="38">
        <v>7.6333333333333329</v>
      </c>
      <c r="K498" s="31">
        <v>7.4</v>
      </c>
      <c r="L498" s="31">
        <v>7.2</v>
      </c>
      <c r="M498" s="31">
        <v>252.05601999999999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754.7</v>
      </c>
      <c r="D499" s="38">
        <v>751.66666666666663</v>
      </c>
      <c r="E499" s="38">
        <v>748.0333333333333</v>
      </c>
      <c r="F499" s="38">
        <v>741.36666666666667</v>
      </c>
      <c r="G499" s="38">
        <v>737.73333333333335</v>
      </c>
      <c r="H499" s="38">
        <v>758.33333333333326</v>
      </c>
      <c r="I499" s="38">
        <v>761.9666666666667</v>
      </c>
      <c r="J499" s="38">
        <v>768.63333333333321</v>
      </c>
      <c r="K499" s="31">
        <v>755.3</v>
      </c>
      <c r="L499" s="31">
        <v>745</v>
      </c>
      <c r="M499" s="31">
        <v>11.01003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302.85000000000002</v>
      </c>
      <c r="D500" s="38">
        <v>303.88333333333338</v>
      </c>
      <c r="E500" s="38">
        <v>298.96666666666675</v>
      </c>
      <c r="F500" s="38">
        <v>295.08333333333337</v>
      </c>
      <c r="G500" s="38">
        <v>290.16666666666674</v>
      </c>
      <c r="H500" s="38">
        <v>307.76666666666677</v>
      </c>
      <c r="I500" s="38">
        <v>312.68333333333339</v>
      </c>
      <c r="J500" s="38">
        <v>316.56666666666678</v>
      </c>
      <c r="K500" s="31">
        <v>308.8</v>
      </c>
      <c r="L500" s="31">
        <v>300</v>
      </c>
      <c r="M500" s="31">
        <v>7.4331699999999996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103.15</v>
      </c>
      <c r="D501" s="38">
        <v>101.18333333333334</v>
      </c>
      <c r="E501" s="38">
        <v>97.966666666666669</v>
      </c>
      <c r="F501" s="38">
        <v>92.783333333333331</v>
      </c>
      <c r="G501" s="38">
        <v>89.566666666666663</v>
      </c>
      <c r="H501" s="38">
        <v>106.36666666666667</v>
      </c>
      <c r="I501" s="38">
        <v>109.58333333333334</v>
      </c>
      <c r="J501" s="38">
        <v>114.76666666666668</v>
      </c>
      <c r="K501" s="31">
        <v>104.4</v>
      </c>
      <c r="L501" s="31">
        <v>96</v>
      </c>
      <c r="M501" s="31">
        <v>232.113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886</v>
      </c>
      <c r="D502" s="38">
        <v>891.9</v>
      </c>
      <c r="E502" s="38">
        <v>869.09999999999991</v>
      </c>
      <c r="F502" s="38">
        <v>852.19999999999993</v>
      </c>
      <c r="G502" s="38">
        <v>829.39999999999986</v>
      </c>
      <c r="H502" s="38">
        <v>908.8</v>
      </c>
      <c r="I502" s="38">
        <v>931.59999999999991</v>
      </c>
      <c r="J502" s="38">
        <v>948.5</v>
      </c>
      <c r="K502" s="31">
        <v>914.7</v>
      </c>
      <c r="L502" s="31">
        <v>875</v>
      </c>
      <c r="M502" s="31">
        <v>1.2469699999999999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1437.1</v>
      </c>
      <c r="D503" s="38">
        <v>1438.75</v>
      </c>
      <c r="E503" s="38">
        <v>1428.4</v>
      </c>
      <c r="F503" s="38">
        <v>1419.7</v>
      </c>
      <c r="G503" s="38">
        <v>1409.3500000000001</v>
      </c>
      <c r="H503" s="38">
        <v>1447.45</v>
      </c>
      <c r="I503" s="38">
        <v>1457.8</v>
      </c>
      <c r="J503" s="38">
        <v>1466.5</v>
      </c>
      <c r="K503" s="31">
        <v>1449.1</v>
      </c>
      <c r="L503" s="31">
        <v>1430.05</v>
      </c>
      <c r="M503" s="31">
        <v>0.18448999999999999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405.05</v>
      </c>
      <c r="D504" s="38">
        <v>400.9666666666667</v>
      </c>
      <c r="E504" s="38">
        <v>396.43333333333339</v>
      </c>
      <c r="F504" s="38">
        <v>387.81666666666672</v>
      </c>
      <c r="G504" s="38">
        <v>383.28333333333342</v>
      </c>
      <c r="H504" s="38">
        <v>409.58333333333337</v>
      </c>
      <c r="I504" s="38">
        <v>414.11666666666667</v>
      </c>
      <c r="J504" s="38">
        <v>422.73333333333335</v>
      </c>
      <c r="K504" s="31">
        <v>405.5</v>
      </c>
      <c r="L504" s="31">
        <v>392.35</v>
      </c>
      <c r="M504" s="31">
        <v>156.83392000000001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17.350000000000001</v>
      </c>
      <c r="D505" s="38">
        <v>17.316666666666666</v>
      </c>
      <c r="E505" s="38">
        <v>17.183333333333334</v>
      </c>
      <c r="F505" s="38">
        <v>17.016666666666666</v>
      </c>
      <c r="G505" s="38">
        <v>16.883333333333333</v>
      </c>
      <c r="H505" s="38">
        <v>17.483333333333334</v>
      </c>
      <c r="I505" s="38">
        <v>17.616666666666667</v>
      </c>
      <c r="J505" s="31">
        <v>17.783333333333335</v>
      </c>
      <c r="K505" s="31">
        <v>17.45</v>
      </c>
      <c r="L505" s="31">
        <v>17.149999999999999</v>
      </c>
      <c r="M505" s="58">
        <v>847.45330000000001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216</v>
      </c>
      <c r="D506" s="38">
        <v>209.83333333333334</v>
      </c>
      <c r="E506" s="38">
        <v>202.26666666666668</v>
      </c>
      <c r="F506" s="38">
        <v>188.53333333333333</v>
      </c>
      <c r="G506" s="38">
        <v>180.96666666666667</v>
      </c>
      <c r="H506" s="38">
        <v>223.56666666666669</v>
      </c>
      <c r="I506" s="38">
        <v>231.13333333333335</v>
      </c>
      <c r="J506" s="31">
        <v>244.8666666666667</v>
      </c>
      <c r="K506" s="31">
        <v>217.4</v>
      </c>
      <c r="L506" s="31">
        <v>196.1</v>
      </c>
      <c r="M506" s="58">
        <v>349.84044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426.55</v>
      </c>
      <c r="D507" s="38">
        <v>420.38333333333338</v>
      </c>
      <c r="E507" s="38">
        <v>411.56666666666678</v>
      </c>
      <c r="F507" s="38">
        <v>396.58333333333337</v>
      </c>
      <c r="G507" s="38">
        <v>387.76666666666677</v>
      </c>
      <c r="H507" s="38">
        <v>435.36666666666679</v>
      </c>
      <c r="I507" s="38">
        <v>444.18333333333339</v>
      </c>
      <c r="J507" s="38">
        <v>459.1666666666668</v>
      </c>
      <c r="K507" s="31">
        <v>429.2</v>
      </c>
      <c r="L507" s="31">
        <v>405.4</v>
      </c>
      <c r="M507" s="31">
        <v>47.477200000000003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12553</v>
      </c>
      <c r="D508" s="38">
        <v>12494.733333333332</v>
      </c>
      <c r="E508" s="38">
        <v>12311.516666666663</v>
      </c>
      <c r="F508" s="38">
        <v>12070.033333333331</v>
      </c>
      <c r="G508" s="38">
        <v>11886.816666666662</v>
      </c>
      <c r="H508" s="38">
        <v>12736.216666666664</v>
      </c>
      <c r="I508" s="38">
        <v>12919.433333333334</v>
      </c>
      <c r="J508" s="38">
        <v>13160.916666666664</v>
      </c>
      <c r="K508" s="31">
        <v>12677.95</v>
      </c>
      <c r="L508" s="31">
        <v>12253.25</v>
      </c>
      <c r="M508" s="31">
        <v>3.3869999999999997E-2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82.55</v>
      </c>
      <c r="D509" s="38">
        <v>83.15</v>
      </c>
      <c r="E509" s="38">
        <v>81.050000000000011</v>
      </c>
      <c r="F509" s="38">
        <v>79.550000000000011</v>
      </c>
      <c r="G509" s="38">
        <v>77.450000000000017</v>
      </c>
      <c r="H509" s="38">
        <v>84.65</v>
      </c>
      <c r="I509" s="38">
        <v>86.75</v>
      </c>
      <c r="J509" s="31">
        <v>88.25</v>
      </c>
      <c r="K509" s="31">
        <v>85.25</v>
      </c>
      <c r="L509" s="31">
        <v>81.650000000000006</v>
      </c>
      <c r="M509" s="58">
        <v>915.71303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595.35</v>
      </c>
      <c r="D510" s="38">
        <v>594.11666666666667</v>
      </c>
      <c r="E510" s="38">
        <v>590.33333333333337</v>
      </c>
      <c r="F510" s="38">
        <v>585.31666666666672</v>
      </c>
      <c r="G510" s="38">
        <v>581.53333333333342</v>
      </c>
      <c r="H510" s="38">
        <v>599.13333333333333</v>
      </c>
      <c r="I510" s="38">
        <v>602.91666666666663</v>
      </c>
      <c r="J510" s="38">
        <v>607.93333333333328</v>
      </c>
      <c r="K510" s="31">
        <v>597.9</v>
      </c>
      <c r="L510" s="31">
        <v>589.1</v>
      </c>
      <c r="M510" s="31">
        <v>9.5479800000000008</v>
      </c>
      <c r="N510" s="1"/>
      <c r="O510" s="1"/>
    </row>
    <row r="511" spans="1:15" ht="12.75" customHeight="1">
      <c r="B511" s="1" t="s">
        <v>563</v>
      </c>
      <c r="C511" s="1">
        <v>1449.75</v>
      </c>
      <c r="D511" s="1">
        <v>1454.5833333333333</v>
      </c>
      <c r="E511" s="1">
        <v>1442.1666666666665</v>
      </c>
      <c r="F511" s="1">
        <v>1434.5833333333333</v>
      </c>
      <c r="G511" s="1">
        <v>1422.1666666666665</v>
      </c>
      <c r="H511" s="1">
        <v>1462.1666666666665</v>
      </c>
      <c r="I511" s="1">
        <v>1474.583333333333</v>
      </c>
      <c r="J511" s="1">
        <v>1482.1666666666665</v>
      </c>
      <c r="K511" s="1">
        <v>1467</v>
      </c>
      <c r="L511" s="1">
        <v>1447</v>
      </c>
      <c r="M511" s="1">
        <v>0.25245000000000001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322"/>
  <sheetViews>
    <sheetView zoomScale="85" zoomScaleNormal="85" workbookViewId="0">
      <pane ySplit="9" topLeftCell="A10" activePane="bottomLeft" state="frozen"/>
      <selection pane="bottomLeft" activeCell="E10" sqref="E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97"/>
      <c r="B5" s="398"/>
      <c r="C5" s="397"/>
      <c r="D5" s="398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399" t="s">
        <v>567</v>
      </c>
      <c r="C7" s="398"/>
      <c r="D7" s="7">
        <f>Main!B10</f>
        <v>45124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45121</v>
      </c>
      <c r="B10" s="32">
        <v>543937</v>
      </c>
      <c r="C10" s="31" t="s">
        <v>1148</v>
      </c>
      <c r="D10" s="31" t="s">
        <v>1149</v>
      </c>
      <c r="E10" s="31" t="s">
        <v>576</v>
      </c>
      <c r="F10" s="93">
        <v>32400</v>
      </c>
      <c r="G10" s="32">
        <v>96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45121</v>
      </c>
      <c r="B11" s="32">
        <v>543937</v>
      </c>
      <c r="C11" s="31" t="s">
        <v>1148</v>
      </c>
      <c r="D11" s="31" t="s">
        <v>1150</v>
      </c>
      <c r="E11" s="31" t="s">
        <v>576</v>
      </c>
      <c r="F11" s="93">
        <v>81600</v>
      </c>
      <c r="G11" s="32">
        <v>96.01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45121</v>
      </c>
      <c r="B12" s="32">
        <v>538465</v>
      </c>
      <c r="C12" s="31" t="s">
        <v>1026</v>
      </c>
      <c r="D12" s="31" t="s">
        <v>1151</v>
      </c>
      <c r="E12" s="31" t="s">
        <v>577</v>
      </c>
      <c r="F12" s="93">
        <v>26946</v>
      </c>
      <c r="G12" s="32">
        <v>29.4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45121</v>
      </c>
      <c r="B13" s="32">
        <v>538465</v>
      </c>
      <c r="C13" s="31" t="s">
        <v>1026</v>
      </c>
      <c r="D13" s="31" t="s">
        <v>1152</v>
      </c>
      <c r="E13" s="31" t="s">
        <v>576</v>
      </c>
      <c r="F13" s="93">
        <v>16506</v>
      </c>
      <c r="G13" s="32">
        <v>29.4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45121</v>
      </c>
      <c r="B14" s="32">
        <v>543737</v>
      </c>
      <c r="C14" s="31" t="s">
        <v>1104</v>
      </c>
      <c r="D14" s="31" t="s">
        <v>1153</v>
      </c>
      <c r="E14" s="31" t="s">
        <v>576</v>
      </c>
      <c r="F14" s="93">
        <v>21322</v>
      </c>
      <c r="G14" s="32">
        <v>467.31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45121</v>
      </c>
      <c r="B15" s="32">
        <v>539872</v>
      </c>
      <c r="C15" s="31" t="s">
        <v>1154</v>
      </c>
      <c r="D15" s="31" t="s">
        <v>1155</v>
      </c>
      <c r="E15" s="31" t="s">
        <v>577</v>
      </c>
      <c r="F15" s="93">
        <v>157200</v>
      </c>
      <c r="G15" s="32">
        <v>307.55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45121</v>
      </c>
      <c r="B16" s="32">
        <v>530803</v>
      </c>
      <c r="C16" s="31" t="s">
        <v>1156</v>
      </c>
      <c r="D16" s="31" t="s">
        <v>1071</v>
      </c>
      <c r="E16" s="31" t="s">
        <v>576</v>
      </c>
      <c r="F16" s="93">
        <v>225235</v>
      </c>
      <c r="G16" s="32">
        <v>155.91999999999999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45121</v>
      </c>
      <c r="B17" s="32">
        <v>530803</v>
      </c>
      <c r="C17" s="31" t="s">
        <v>1156</v>
      </c>
      <c r="D17" s="31" t="s">
        <v>1071</v>
      </c>
      <c r="E17" s="31" t="s">
        <v>577</v>
      </c>
      <c r="F17" s="93">
        <v>220334</v>
      </c>
      <c r="G17" s="32">
        <v>157.88999999999999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45121</v>
      </c>
      <c r="B18" s="32">
        <v>530249</v>
      </c>
      <c r="C18" s="31" t="s">
        <v>1068</v>
      </c>
      <c r="D18" s="31" t="s">
        <v>1157</v>
      </c>
      <c r="E18" s="31" t="s">
        <v>577</v>
      </c>
      <c r="F18" s="93">
        <v>26025</v>
      </c>
      <c r="G18" s="32">
        <v>6.21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45121</v>
      </c>
      <c r="B19" s="32">
        <v>542724</v>
      </c>
      <c r="C19" s="31" t="s">
        <v>1158</v>
      </c>
      <c r="D19" s="31" t="s">
        <v>1159</v>
      </c>
      <c r="E19" s="31" t="s">
        <v>577</v>
      </c>
      <c r="F19" s="93">
        <v>5441589</v>
      </c>
      <c r="G19" s="32">
        <v>1.5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45121</v>
      </c>
      <c r="B20" s="32">
        <v>540190</v>
      </c>
      <c r="C20" s="31" t="s">
        <v>1105</v>
      </c>
      <c r="D20" s="31" t="s">
        <v>1106</v>
      </c>
      <c r="E20" s="31" t="s">
        <v>577</v>
      </c>
      <c r="F20" s="93">
        <v>40000</v>
      </c>
      <c r="G20" s="32">
        <v>12.4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45121</v>
      </c>
      <c r="B21" s="32">
        <v>539224</v>
      </c>
      <c r="C21" s="31" t="s">
        <v>1160</v>
      </c>
      <c r="D21" s="31" t="s">
        <v>1161</v>
      </c>
      <c r="E21" s="31" t="s">
        <v>577</v>
      </c>
      <c r="F21" s="93">
        <v>20000</v>
      </c>
      <c r="G21" s="32">
        <v>104.87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45121</v>
      </c>
      <c r="B22" s="32">
        <v>539224</v>
      </c>
      <c r="C22" s="31" t="s">
        <v>1160</v>
      </c>
      <c r="D22" s="31" t="s">
        <v>1162</v>
      </c>
      <c r="E22" s="31" t="s">
        <v>576</v>
      </c>
      <c r="F22" s="93">
        <v>33842</v>
      </c>
      <c r="G22" s="32">
        <v>104.87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45121</v>
      </c>
      <c r="B23" s="32">
        <v>539697</v>
      </c>
      <c r="C23" s="31" t="s">
        <v>1163</v>
      </c>
      <c r="D23" s="31" t="s">
        <v>1164</v>
      </c>
      <c r="E23" s="31" t="s">
        <v>576</v>
      </c>
      <c r="F23" s="93">
        <v>89632</v>
      </c>
      <c r="G23" s="32">
        <v>8.75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45121</v>
      </c>
      <c r="B24" s="32">
        <v>539697</v>
      </c>
      <c r="C24" s="31" t="s">
        <v>1163</v>
      </c>
      <c r="D24" s="31" t="s">
        <v>1165</v>
      </c>
      <c r="E24" s="31" t="s">
        <v>577</v>
      </c>
      <c r="F24" s="93">
        <v>55000</v>
      </c>
      <c r="G24" s="32">
        <v>8.76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45121</v>
      </c>
      <c r="B25" s="32">
        <v>539697</v>
      </c>
      <c r="C25" s="31" t="s">
        <v>1163</v>
      </c>
      <c r="D25" s="31" t="s">
        <v>1166</v>
      </c>
      <c r="E25" s="31" t="s">
        <v>577</v>
      </c>
      <c r="F25" s="93">
        <v>40000</v>
      </c>
      <c r="G25" s="32">
        <v>8.75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45121</v>
      </c>
      <c r="B26" s="32">
        <v>506134</v>
      </c>
      <c r="C26" s="31" t="s">
        <v>1167</v>
      </c>
      <c r="D26" s="31" t="s">
        <v>1168</v>
      </c>
      <c r="E26" s="31" t="s">
        <v>577</v>
      </c>
      <c r="F26" s="93">
        <v>398498</v>
      </c>
      <c r="G26" s="32">
        <v>35.56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45121</v>
      </c>
      <c r="B27" s="32">
        <v>542924</v>
      </c>
      <c r="C27" s="31" t="s">
        <v>1109</v>
      </c>
      <c r="D27" s="31" t="s">
        <v>1107</v>
      </c>
      <c r="E27" s="31" t="s">
        <v>576</v>
      </c>
      <c r="F27" s="93">
        <v>178500</v>
      </c>
      <c r="G27" s="32">
        <v>5.05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45121</v>
      </c>
      <c r="B28" s="32">
        <v>542924</v>
      </c>
      <c r="C28" s="31" t="s">
        <v>1109</v>
      </c>
      <c r="D28" s="31" t="s">
        <v>1107</v>
      </c>
      <c r="E28" s="31" t="s">
        <v>577</v>
      </c>
      <c r="F28" s="93">
        <v>297500</v>
      </c>
      <c r="G28" s="32">
        <v>5.07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45121</v>
      </c>
      <c r="B29" s="32">
        <v>542924</v>
      </c>
      <c r="C29" s="31" t="s">
        <v>1109</v>
      </c>
      <c r="D29" s="31" t="s">
        <v>1169</v>
      </c>
      <c r="E29" s="31" t="s">
        <v>576</v>
      </c>
      <c r="F29" s="93">
        <v>101500</v>
      </c>
      <c r="G29" s="32">
        <v>5.07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45121</v>
      </c>
      <c r="B30" s="32">
        <v>542924</v>
      </c>
      <c r="C30" s="31" t="s">
        <v>1109</v>
      </c>
      <c r="D30" s="31" t="s">
        <v>1169</v>
      </c>
      <c r="E30" s="31" t="s">
        <v>577</v>
      </c>
      <c r="F30" s="93">
        <v>101500</v>
      </c>
      <c r="G30" s="32">
        <v>5.1100000000000003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45121</v>
      </c>
      <c r="B31" s="32">
        <v>542924</v>
      </c>
      <c r="C31" s="31" t="s">
        <v>1109</v>
      </c>
      <c r="D31" s="31" t="s">
        <v>1170</v>
      </c>
      <c r="E31" s="31" t="s">
        <v>576</v>
      </c>
      <c r="F31" s="93">
        <v>87500</v>
      </c>
      <c r="G31" s="32">
        <v>5.0999999999999996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45121</v>
      </c>
      <c r="B32" s="32">
        <v>542924</v>
      </c>
      <c r="C32" s="31" t="s">
        <v>1109</v>
      </c>
      <c r="D32" s="31" t="s">
        <v>1110</v>
      </c>
      <c r="E32" s="31" t="s">
        <v>577</v>
      </c>
      <c r="F32" s="93">
        <v>63000</v>
      </c>
      <c r="G32" s="32">
        <v>5.08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45121</v>
      </c>
      <c r="B33" s="32">
        <v>542924</v>
      </c>
      <c r="C33" s="31" t="s">
        <v>1109</v>
      </c>
      <c r="D33" s="31" t="s">
        <v>1110</v>
      </c>
      <c r="E33" s="31" t="s">
        <v>576</v>
      </c>
      <c r="F33" s="93">
        <v>77000</v>
      </c>
      <c r="G33" s="32">
        <v>5.01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45121</v>
      </c>
      <c r="B34" s="32">
        <v>524748</v>
      </c>
      <c r="C34" s="31" t="s">
        <v>1111</v>
      </c>
      <c r="D34" s="31" t="s">
        <v>1108</v>
      </c>
      <c r="E34" s="31" t="s">
        <v>577</v>
      </c>
      <c r="F34" s="93">
        <v>45441</v>
      </c>
      <c r="G34" s="32">
        <v>56.98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45121</v>
      </c>
      <c r="B35" s="32">
        <v>524748</v>
      </c>
      <c r="C35" s="31" t="s">
        <v>1111</v>
      </c>
      <c r="D35" s="31" t="s">
        <v>1112</v>
      </c>
      <c r="E35" s="31" t="s">
        <v>577</v>
      </c>
      <c r="F35" s="93">
        <v>25946</v>
      </c>
      <c r="G35" s="32">
        <v>56.14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45121</v>
      </c>
      <c r="B36" s="32">
        <v>524748</v>
      </c>
      <c r="C36" s="31" t="s">
        <v>1111</v>
      </c>
      <c r="D36" s="31" t="s">
        <v>1171</v>
      </c>
      <c r="E36" s="31" t="s">
        <v>577</v>
      </c>
      <c r="F36" s="93">
        <v>28935</v>
      </c>
      <c r="G36" s="32">
        <v>54.89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45121</v>
      </c>
      <c r="B37" s="32">
        <v>524748</v>
      </c>
      <c r="C37" s="31" t="s">
        <v>1111</v>
      </c>
      <c r="D37" s="31" t="s">
        <v>1171</v>
      </c>
      <c r="E37" s="31" t="s">
        <v>576</v>
      </c>
      <c r="F37" s="93">
        <v>28221</v>
      </c>
      <c r="G37" s="32">
        <v>57.04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45121</v>
      </c>
      <c r="B38" s="32">
        <v>524748</v>
      </c>
      <c r="C38" s="31" t="s">
        <v>1111</v>
      </c>
      <c r="D38" s="31" t="s">
        <v>1108</v>
      </c>
      <c r="E38" s="31" t="s">
        <v>576</v>
      </c>
      <c r="F38" s="93">
        <v>49382</v>
      </c>
      <c r="G38" s="32">
        <v>53.08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45121</v>
      </c>
      <c r="B39" s="32">
        <v>540809</v>
      </c>
      <c r="C39" s="31" t="s">
        <v>1172</v>
      </c>
      <c r="D39" s="31" t="s">
        <v>1173</v>
      </c>
      <c r="E39" s="31" t="s">
        <v>576</v>
      </c>
      <c r="F39" s="93">
        <v>64310</v>
      </c>
      <c r="G39" s="32">
        <v>23.28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45121</v>
      </c>
      <c r="B40" s="32">
        <v>540809</v>
      </c>
      <c r="C40" s="31" t="s">
        <v>1172</v>
      </c>
      <c r="D40" s="31" t="s">
        <v>1174</v>
      </c>
      <c r="E40" s="31" t="s">
        <v>576</v>
      </c>
      <c r="F40" s="93">
        <v>3229</v>
      </c>
      <c r="G40" s="32">
        <v>24.14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45121</v>
      </c>
      <c r="B41" s="32">
        <v>540809</v>
      </c>
      <c r="C41" s="31" t="s">
        <v>1172</v>
      </c>
      <c r="D41" s="31" t="s">
        <v>1174</v>
      </c>
      <c r="E41" s="31" t="s">
        <v>577</v>
      </c>
      <c r="F41" s="93">
        <v>75801</v>
      </c>
      <c r="G41" s="32">
        <v>25.15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45121</v>
      </c>
      <c r="B42" s="32">
        <v>508941</v>
      </c>
      <c r="C42" s="31" t="s">
        <v>1175</v>
      </c>
      <c r="D42" s="31" t="s">
        <v>1176</v>
      </c>
      <c r="E42" s="31" t="s">
        <v>577</v>
      </c>
      <c r="F42" s="93">
        <v>32003</v>
      </c>
      <c r="G42" s="32">
        <v>422.53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45121</v>
      </c>
      <c r="B43" s="32">
        <v>543814</v>
      </c>
      <c r="C43" s="31" t="s">
        <v>1177</v>
      </c>
      <c r="D43" s="31" t="s">
        <v>1116</v>
      </c>
      <c r="E43" s="31" t="s">
        <v>577</v>
      </c>
      <c r="F43" s="93">
        <v>22000</v>
      </c>
      <c r="G43" s="32">
        <v>64.27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45121</v>
      </c>
      <c r="B44" s="32">
        <v>530951</v>
      </c>
      <c r="C44" s="31" t="s">
        <v>1178</v>
      </c>
      <c r="D44" s="31" t="s">
        <v>1179</v>
      </c>
      <c r="E44" s="31" t="s">
        <v>576</v>
      </c>
      <c r="F44" s="93">
        <v>52785</v>
      </c>
      <c r="G44" s="32">
        <v>105.93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45121</v>
      </c>
      <c r="B45" s="32">
        <v>543805</v>
      </c>
      <c r="C45" s="31" t="s">
        <v>1113</v>
      </c>
      <c r="D45" s="31" t="s">
        <v>1114</v>
      </c>
      <c r="E45" s="31" t="s">
        <v>577</v>
      </c>
      <c r="F45" s="93">
        <v>138000</v>
      </c>
      <c r="G45" s="32">
        <v>60.39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45121</v>
      </c>
      <c r="B46" s="32">
        <v>538875</v>
      </c>
      <c r="C46" s="31" t="s">
        <v>1180</v>
      </c>
      <c r="D46" s="31" t="s">
        <v>1181</v>
      </c>
      <c r="E46" s="31" t="s">
        <v>577</v>
      </c>
      <c r="F46" s="93">
        <v>55100</v>
      </c>
      <c r="G46" s="32">
        <v>8.18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45121</v>
      </c>
      <c r="B47" s="32">
        <v>543924</v>
      </c>
      <c r="C47" s="31" t="s">
        <v>996</v>
      </c>
      <c r="D47" s="31" t="s">
        <v>1117</v>
      </c>
      <c r="E47" s="31" t="s">
        <v>577</v>
      </c>
      <c r="F47" s="93">
        <v>12000</v>
      </c>
      <c r="G47" s="32">
        <v>82.35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45121</v>
      </c>
      <c r="B48" s="32">
        <v>539221</v>
      </c>
      <c r="C48" s="31" t="s">
        <v>1182</v>
      </c>
      <c r="D48" s="31" t="s">
        <v>1183</v>
      </c>
      <c r="E48" s="31" t="s">
        <v>576</v>
      </c>
      <c r="F48" s="93">
        <v>64000</v>
      </c>
      <c r="G48" s="32">
        <v>825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45121</v>
      </c>
      <c r="B49" s="32">
        <v>542765</v>
      </c>
      <c r="C49" s="31" t="s">
        <v>1184</v>
      </c>
      <c r="D49" s="31" t="s">
        <v>1115</v>
      </c>
      <c r="E49" s="31" t="s">
        <v>576</v>
      </c>
      <c r="F49" s="93">
        <v>4000</v>
      </c>
      <c r="G49" s="32">
        <v>140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45121</v>
      </c>
      <c r="B50" s="32">
        <v>542765</v>
      </c>
      <c r="C50" s="31" t="s">
        <v>1184</v>
      </c>
      <c r="D50" s="31" t="s">
        <v>1185</v>
      </c>
      <c r="E50" s="31" t="s">
        <v>577</v>
      </c>
      <c r="F50" s="93">
        <v>6000</v>
      </c>
      <c r="G50" s="32">
        <v>140.01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45121</v>
      </c>
      <c r="B51" s="32">
        <v>522014</v>
      </c>
      <c r="C51" s="31" t="s">
        <v>1069</v>
      </c>
      <c r="D51" s="31" t="s">
        <v>1070</v>
      </c>
      <c r="E51" s="31" t="s">
        <v>576</v>
      </c>
      <c r="F51" s="93">
        <v>122539</v>
      </c>
      <c r="G51" s="32">
        <v>218.18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45121</v>
      </c>
      <c r="B52" s="32">
        <v>522014</v>
      </c>
      <c r="C52" s="31" t="s">
        <v>1069</v>
      </c>
      <c r="D52" s="31" t="s">
        <v>1070</v>
      </c>
      <c r="E52" s="31" t="s">
        <v>577</v>
      </c>
      <c r="F52" s="93">
        <v>122903</v>
      </c>
      <c r="G52" s="32">
        <v>217.19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45121</v>
      </c>
      <c r="B53" s="32">
        <v>522014</v>
      </c>
      <c r="C53" s="31" t="s">
        <v>1069</v>
      </c>
      <c r="D53" s="31" t="s">
        <v>1071</v>
      </c>
      <c r="E53" s="31" t="s">
        <v>577</v>
      </c>
      <c r="F53" s="93">
        <v>111036</v>
      </c>
      <c r="G53" s="32">
        <v>218.23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45121</v>
      </c>
      <c r="B54" s="32">
        <v>522014</v>
      </c>
      <c r="C54" s="31" t="s">
        <v>1069</v>
      </c>
      <c r="D54" s="31" t="s">
        <v>1071</v>
      </c>
      <c r="E54" s="31" t="s">
        <v>576</v>
      </c>
      <c r="F54" s="93">
        <v>115406</v>
      </c>
      <c r="G54" s="32">
        <v>217.19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45121</v>
      </c>
      <c r="B55" s="32">
        <v>539291</v>
      </c>
      <c r="C55" s="31" t="s">
        <v>1186</v>
      </c>
      <c r="D55" s="31" t="s">
        <v>1187</v>
      </c>
      <c r="E55" s="31" t="s">
        <v>576</v>
      </c>
      <c r="F55" s="93">
        <v>20000</v>
      </c>
      <c r="G55" s="32">
        <v>9.19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45121</v>
      </c>
      <c r="B56" s="32">
        <v>543931</v>
      </c>
      <c r="C56" s="31" t="s">
        <v>1188</v>
      </c>
      <c r="D56" s="31" t="s">
        <v>1189</v>
      </c>
      <c r="E56" s="31" t="s">
        <v>577</v>
      </c>
      <c r="F56" s="93">
        <v>473600</v>
      </c>
      <c r="G56" s="32">
        <v>93.84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45121</v>
      </c>
      <c r="B57" s="32">
        <v>543931</v>
      </c>
      <c r="C57" s="31" t="s">
        <v>1188</v>
      </c>
      <c r="D57" s="31" t="s">
        <v>1190</v>
      </c>
      <c r="E57" s="31" t="s">
        <v>576</v>
      </c>
      <c r="F57" s="93">
        <v>193600</v>
      </c>
      <c r="G57" s="32">
        <v>93.83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45121</v>
      </c>
      <c r="B58" s="32">
        <v>542803</v>
      </c>
      <c r="C58" s="31" t="s">
        <v>1191</v>
      </c>
      <c r="D58" s="31" t="s">
        <v>1192</v>
      </c>
      <c r="E58" s="31" t="s">
        <v>577</v>
      </c>
      <c r="F58" s="93">
        <v>62000</v>
      </c>
      <c r="G58" s="32">
        <v>16.899999999999999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45121</v>
      </c>
      <c r="B59" s="32">
        <v>542803</v>
      </c>
      <c r="C59" s="31" t="s">
        <v>1191</v>
      </c>
      <c r="D59" s="31" t="s">
        <v>1193</v>
      </c>
      <c r="E59" s="31" t="s">
        <v>577</v>
      </c>
      <c r="F59" s="93">
        <v>200000</v>
      </c>
      <c r="G59" s="32">
        <v>16.5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45121</v>
      </c>
      <c r="B60" s="32">
        <v>542803</v>
      </c>
      <c r="C60" s="31" t="s">
        <v>1191</v>
      </c>
      <c r="D60" s="31" t="s">
        <v>1194</v>
      </c>
      <c r="E60" s="31" t="s">
        <v>577</v>
      </c>
      <c r="F60" s="93">
        <v>400000</v>
      </c>
      <c r="G60" s="32">
        <v>16.760000000000002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45121</v>
      </c>
      <c r="B61" s="32">
        <v>542803</v>
      </c>
      <c r="C61" s="31" t="s">
        <v>1191</v>
      </c>
      <c r="D61" s="31" t="s">
        <v>1195</v>
      </c>
      <c r="E61" s="31" t="s">
        <v>576</v>
      </c>
      <c r="F61" s="93">
        <v>55000</v>
      </c>
      <c r="G61" s="32">
        <v>17.53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45121</v>
      </c>
      <c r="B62" s="32">
        <v>542803</v>
      </c>
      <c r="C62" s="31" t="s">
        <v>1191</v>
      </c>
      <c r="D62" s="31" t="s">
        <v>1196</v>
      </c>
      <c r="E62" s="31" t="s">
        <v>576</v>
      </c>
      <c r="F62" s="93">
        <v>200000</v>
      </c>
      <c r="G62" s="32">
        <v>16.5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45121</v>
      </c>
      <c r="B63" s="32">
        <v>542803</v>
      </c>
      <c r="C63" s="31" t="s">
        <v>1191</v>
      </c>
      <c r="D63" s="31" t="s">
        <v>1197</v>
      </c>
      <c r="E63" s="31" t="s">
        <v>576</v>
      </c>
      <c r="F63" s="93">
        <v>83750</v>
      </c>
      <c r="G63" s="32">
        <v>17.5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45121</v>
      </c>
      <c r="B64" s="32">
        <v>542803</v>
      </c>
      <c r="C64" s="31" t="s">
        <v>1191</v>
      </c>
      <c r="D64" s="31" t="s">
        <v>1197</v>
      </c>
      <c r="E64" s="31" t="s">
        <v>577</v>
      </c>
      <c r="F64" s="93">
        <v>48439</v>
      </c>
      <c r="G64" s="32">
        <v>17.72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45121</v>
      </c>
      <c r="B65" s="32">
        <v>542803</v>
      </c>
      <c r="C65" s="31" t="s">
        <v>1191</v>
      </c>
      <c r="D65" s="31" t="s">
        <v>1198</v>
      </c>
      <c r="E65" s="31" t="s">
        <v>576</v>
      </c>
      <c r="F65" s="93">
        <v>481992</v>
      </c>
      <c r="G65" s="32">
        <v>17.05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45121</v>
      </c>
      <c r="B66" s="32">
        <v>542803</v>
      </c>
      <c r="C66" s="31" t="s">
        <v>1191</v>
      </c>
      <c r="D66" s="31" t="s">
        <v>1198</v>
      </c>
      <c r="E66" s="31" t="s">
        <v>577</v>
      </c>
      <c r="F66" s="93">
        <v>481993</v>
      </c>
      <c r="G66" s="32">
        <v>17.3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45121</v>
      </c>
      <c r="B67" s="32">
        <v>542803</v>
      </c>
      <c r="C67" s="31" t="s">
        <v>1191</v>
      </c>
      <c r="D67" s="31" t="s">
        <v>1199</v>
      </c>
      <c r="E67" s="31" t="s">
        <v>576</v>
      </c>
      <c r="F67" s="93">
        <v>100000</v>
      </c>
      <c r="G67" s="32">
        <v>16.5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45121</v>
      </c>
      <c r="B68" s="32">
        <v>542803</v>
      </c>
      <c r="C68" s="31" t="s">
        <v>1191</v>
      </c>
      <c r="D68" s="31" t="s">
        <v>1200</v>
      </c>
      <c r="E68" s="31" t="s">
        <v>577</v>
      </c>
      <c r="F68" s="93">
        <v>42810</v>
      </c>
      <c r="G68" s="32">
        <v>17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45121</v>
      </c>
      <c r="B69" s="32">
        <v>542803</v>
      </c>
      <c r="C69" s="31" t="s">
        <v>1191</v>
      </c>
      <c r="D69" s="31" t="s">
        <v>1201</v>
      </c>
      <c r="E69" s="31" t="s">
        <v>576</v>
      </c>
      <c r="F69" s="93">
        <v>46000</v>
      </c>
      <c r="G69" s="32">
        <v>17.52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45121</v>
      </c>
      <c r="B70" s="32">
        <v>542803</v>
      </c>
      <c r="C70" s="31" t="s">
        <v>1191</v>
      </c>
      <c r="D70" s="31" t="s">
        <v>1202</v>
      </c>
      <c r="E70" s="31" t="s">
        <v>576</v>
      </c>
      <c r="F70" s="93">
        <v>100000</v>
      </c>
      <c r="G70" s="32">
        <v>17.32</v>
      </c>
      <c r="H70" s="32" t="s">
        <v>335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45121</v>
      </c>
      <c r="B71" s="32">
        <v>542803</v>
      </c>
      <c r="C71" s="31" t="s">
        <v>1191</v>
      </c>
      <c r="D71" s="31" t="s">
        <v>1202</v>
      </c>
      <c r="E71" s="31" t="s">
        <v>577</v>
      </c>
      <c r="F71" s="93">
        <v>18589</v>
      </c>
      <c r="G71" s="32">
        <v>17.13</v>
      </c>
      <c r="H71" s="32" t="s">
        <v>335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45121</v>
      </c>
      <c r="B72" s="32">
        <v>542803</v>
      </c>
      <c r="C72" s="31" t="s">
        <v>1191</v>
      </c>
      <c r="D72" s="31" t="s">
        <v>1203</v>
      </c>
      <c r="E72" s="31" t="s">
        <v>576</v>
      </c>
      <c r="F72" s="93">
        <v>50000</v>
      </c>
      <c r="G72" s="32">
        <v>17.489999999999998</v>
      </c>
      <c r="H72" s="32" t="s">
        <v>335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45121</v>
      </c>
      <c r="B73" s="32">
        <v>542803</v>
      </c>
      <c r="C73" s="31" t="s">
        <v>1191</v>
      </c>
      <c r="D73" s="31" t="s">
        <v>1192</v>
      </c>
      <c r="E73" s="31" t="s">
        <v>576</v>
      </c>
      <c r="F73" s="93">
        <v>12000</v>
      </c>
      <c r="G73" s="32">
        <v>16</v>
      </c>
      <c r="H73" s="32" t="s">
        <v>335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45121</v>
      </c>
      <c r="B74" s="32">
        <v>542803</v>
      </c>
      <c r="C74" s="31" t="s">
        <v>1191</v>
      </c>
      <c r="D74" s="31" t="s">
        <v>1204</v>
      </c>
      <c r="E74" s="31" t="s">
        <v>576</v>
      </c>
      <c r="F74" s="93">
        <v>155000</v>
      </c>
      <c r="G74" s="32">
        <v>16.48</v>
      </c>
      <c r="H74" s="32" t="s">
        <v>335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45121</v>
      </c>
      <c r="B75" s="32">
        <v>542803</v>
      </c>
      <c r="C75" s="31" t="s">
        <v>1191</v>
      </c>
      <c r="D75" s="31" t="s">
        <v>1205</v>
      </c>
      <c r="E75" s="31" t="s">
        <v>576</v>
      </c>
      <c r="F75" s="93">
        <v>45000</v>
      </c>
      <c r="G75" s="32">
        <v>16.5</v>
      </c>
      <c r="H75" s="32" t="s">
        <v>335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45121</v>
      </c>
      <c r="B76" s="32">
        <v>542803</v>
      </c>
      <c r="C76" s="31" t="s">
        <v>1191</v>
      </c>
      <c r="D76" s="31" t="s">
        <v>1206</v>
      </c>
      <c r="E76" s="31" t="s">
        <v>577</v>
      </c>
      <c r="F76" s="93">
        <v>210000</v>
      </c>
      <c r="G76" s="32">
        <v>16.739999999999998</v>
      </c>
      <c r="H76" s="32" t="s">
        <v>335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45121</v>
      </c>
      <c r="B77" s="32">
        <v>523105</v>
      </c>
      <c r="C77" s="31" t="s">
        <v>1207</v>
      </c>
      <c r="D77" s="31" t="s">
        <v>1208</v>
      </c>
      <c r="E77" s="31" t="s">
        <v>576</v>
      </c>
      <c r="F77" s="93">
        <v>1408</v>
      </c>
      <c r="G77" s="32">
        <v>145</v>
      </c>
      <c r="H77" s="32" t="s">
        <v>335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45121</v>
      </c>
      <c r="B78" s="32">
        <v>523105</v>
      </c>
      <c r="C78" s="31" t="s">
        <v>1207</v>
      </c>
      <c r="D78" s="31" t="s">
        <v>1209</v>
      </c>
      <c r="E78" s="31" t="s">
        <v>577</v>
      </c>
      <c r="F78" s="93">
        <v>1360</v>
      </c>
      <c r="G78" s="32">
        <v>145</v>
      </c>
      <c r="H78" s="32" t="s">
        <v>335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45121</v>
      </c>
      <c r="B79" s="32" t="s">
        <v>1210</v>
      </c>
      <c r="C79" s="31" t="s">
        <v>1211</v>
      </c>
      <c r="D79" s="31" t="s">
        <v>1212</v>
      </c>
      <c r="E79" s="31" t="s">
        <v>576</v>
      </c>
      <c r="F79" s="93">
        <v>283248</v>
      </c>
      <c r="G79" s="32">
        <v>325.66000000000003</v>
      </c>
      <c r="H79" s="32" t="s">
        <v>578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45121</v>
      </c>
      <c r="B80" s="32" t="s">
        <v>1213</v>
      </c>
      <c r="C80" s="31" t="s">
        <v>1214</v>
      </c>
      <c r="D80" s="31" t="s">
        <v>1215</v>
      </c>
      <c r="E80" s="31" t="s">
        <v>576</v>
      </c>
      <c r="F80" s="93">
        <v>100000</v>
      </c>
      <c r="G80" s="32">
        <v>40.9</v>
      </c>
      <c r="H80" s="32" t="s">
        <v>578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45121</v>
      </c>
      <c r="B81" s="32" t="s">
        <v>997</v>
      </c>
      <c r="C81" s="31" t="s">
        <v>998</v>
      </c>
      <c r="D81" s="31" t="s">
        <v>999</v>
      </c>
      <c r="E81" s="31" t="s">
        <v>576</v>
      </c>
      <c r="F81" s="93">
        <v>241200</v>
      </c>
      <c r="G81" s="32">
        <v>50.62</v>
      </c>
      <c r="H81" s="32" t="s">
        <v>578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45121</v>
      </c>
      <c r="B82" s="32" t="s">
        <v>997</v>
      </c>
      <c r="C82" s="31" t="s">
        <v>998</v>
      </c>
      <c r="D82" s="31" t="s">
        <v>1118</v>
      </c>
      <c r="E82" s="31" t="s">
        <v>576</v>
      </c>
      <c r="F82" s="93">
        <v>132000</v>
      </c>
      <c r="G82" s="32">
        <v>50.47</v>
      </c>
      <c r="H82" s="32" t="s">
        <v>578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45121</v>
      </c>
      <c r="B83" s="32" t="s">
        <v>997</v>
      </c>
      <c r="C83" s="31" t="s">
        <v>998</v>
      </c>
      <c r="D83" s="31" t="s">
        <v>1216</v>
      </c>
      <c r="E83" s="31" t="s">
        <v>576</v>
      </c>
      <c r="F83" s="93">
        <v>16800</v>
      </c>
      <c r="G83" s="32">
        <v>51.71</v>
      </c>
      <c r="H83" s="32" t="s">
        <v>578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45121</v>
      </c>
      <c r="B84" s="32" t="s">
        <v>1217</v>
      </c>
      <c r="C84" s="31" t="s">
        <v>1218</v>
      </c>
      <c r="D84" s="31" t="s">
        <v>1219</v>
      </c>
      <c r="E84" s="31" t="s">
        <v>576</v>
      </c>
      <c r="F84" s="93">
        <v>504139</v>
      </c>
      <c r="G84" s="32">
        <v>12.61</v>
      </c>
      <c r="H84" s="32" t="s">
        <v>578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45121</v>
      </c>
      <c r="B85" s="32" t="s">
        <v>1217</v>
      </c>
      <c r="C85" s="31" t="s">
        <v>1218</v>
      </c>
      <c r="D85" s="31" t="s">
        <v>1220</v>
      </c>
      <c r="E85" s="31" t="s">
        <v>576</v>
      </c>
      <c r="F85" s="93">
        <v>941965</v>
      </c>
      <c r="G85" s="32">
        <v>12.67</v>
      </c>
      <c r="H85" s="32" t="s">
        <v>578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45121</v>
      </c>
      <c r="B86" s="32" t="s">
        <v>1221</v>
      </c>
      <c r="C86" s="31" t="s">
        <v>1222</v>
      </c>
      <c r="D86" s="31" t="s">
        <v>579</v>
      </c>
      <c r="E86" s="31" t="s">
        <v>576</v>
      </c>
      <c r="F86" s="93">
        <v>232762</v>
      </c>
      <c r="G86" s="32">
        <v>280.94</v>
      </c>
      <c r="H86" s="32" t="s">
        <v>578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45121</v>
      </c>
      <c r="B87" s="32" t="s">
        <v>1223</v>
      </c>
      <c r="C87" s="31" t="s">
        <v>1224</v>
      </c>
      <c r="D87" s="31" t="s">
        <v>1225</v>
      </c>
      <c r="E87" s="31" t="s">
        <v>576</v>
      </c>
      <c r="F87" s="93">
        <v>151000</v>
      </c>
      <c r="G87" s="32">
        <v>113.8</v>
      </c>
      <c r="H87" s="32" t="s">
        <v>578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45121</v>
      </c>
      <c r="B88" s="32" t="s">
        <v>1119</v>
      </c>
      <c r="C88" s="31" t="s">
        <v>1120</v>
      </c>
      <c r="D88" s="31" t="s">
        <v>579</v>
      </c>
      <c r="E88" s="31" t="s">
        <v>576</v>
      </c>
      <c r="F88" s="93">
        <v>589816</v>
      </c>
      <c r="G88" s="32">
        <v>85.32</v>
      </c>
      <c r="H88" s="32" t="s">
        <v>578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45121</v>
      </c>
      <c r="B89" s="32" t="s">
        <v>1226</v>
      </c>
      <c r="C89" s="31" t="s">
        <v>1227</v>
      </c>
      <c r="D89" s="31" t="s">
        <v>1072</v>
      </c>
      <c r="E89" s="31" t="s">
        <v>576</v>
      </c>
      <c r="F89" s="93">
        <v>1562258</v>
      </c>
      <c r="G89" s="32">
        <v>18.87</v>
      </c>
      <c r="H89" s="32" t="s">
        <v>578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45121</v>
      </c>
      <c r="B90" s="32" t="s">
        <v>1228</v>
      </c>
      <c r="C90" s="31" t="s">
        <v>1229</v>
      </c>
      <c r="D90" s="31" t="s">
        <v>1230</v>
      </c>
      <c r="E90" s="31" t="s">
        <v>576</v>
      </c>
      <c r="F90" s="93">
        <v>145000</v>
      </c>
      <c r="G90" s="32">
        <v>236.02</v>
      </c>
      <c r="H90" s="32" t="s">
        <v>578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45121</v>
      </c>
      <c r="B91" s="32" t="s">
        <v>1228</v>
      </c>
      <c r="C91" s="31" t="s">
        <v>1229</v>
      </c>
      <c r="D91" s="31" t="s">
        <v>1073</v>
      </c>
      <c r="E91" s="31" t="s">
        <v>576</v>
      </c>
      <c r="F91" s="93">
        <v>205025</v>
      </c>
      <c r="G91" s="32">
        <v>264.36</v>
      </c>
      <c r="H91" s="32" t="s">
        <v>578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45121</v>
      </c>
      <c r="B92" s="32" t="s">
        <v>1228</v>
      </c>
      <c r="C92" s="31" t="s">
        <v>1229</v>
      </c>
      <c r="D92" s="31" t="s">
        <v>1231</v>
      </c>
      <c r="E92" s="31" t="s">
        <v>576</v>
      </c>
      <c r="F92" s="93">
        <v>140000</v>
      </c>
      <c r="G92" s="32">
        <v>228.64</v>
      </c>
      <c r="H92" s="32" t="s">
        <v>578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45121</v>
      </c>
      <c r="B93" s="32" t="s">
        <v>1232</v>
      </c>
      <c r="C93" s="31" t="s">
        <v>1233</v>
      </c>
      <c r="D93" s="31" t="s">
        <v>579</v>
      </c>
      <c r="E93" s="31" t="s">
        <v>576</v>
      </c>
      <c r="F93" s="93">
        <v>739001</v>
      </c>
      <c r="G93" s="32">
        <v>190.65</v>
      </c>
      <c r="H93" s="32" t="s">
        <v>578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45121</v>
      </c>
      <c r="B94" s="32" t="s">
        <v>1234</v>
      </c>
      <c r="C94" s="31" t="s">
        <v>1235</v>
      </c>
      <c r="D94" s="31" t="s">
        <v>953</v>
      </c>
      <c r="E94" s="31" t="s">
        <v>576</v>
      </c>
      <c r="F94" s="93">
        <v>991923</v>
      </c>
      <c r="G94" s="32">
        <v>424.92</v>
      </c>
      <c r="H94" s="32" t="s">
        <v>578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45121</v>
      </c>
      <c r="B95" s="32" t="s">
        <v>1234</v>
      </c>
      <c r="C95" s="31" t="s">
        <v>1235</v>
      </c>
      <c r="D95" s="31" t="s">
        <v>1236</v>
      </c>
      <c r="E95" s="31" t="s">
        <v>576</v>
      </c>
      <c r="F95" s="93">
        <v>391246</v>
      </c>
      <c r="G95" s="32">
        <v>418.82</v>
      </c>
      <c r="H95" s="32" t="s">
        <v>578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45121</v>
      </c>
      <c r="B96" s="32" t="s">
        <v>1234</v>
      </c>
      <c r="C96" s="31" t="s">
        <v>1235</v>
      </c>
      <c r="D96" s="31" t="s">
        <v>579</v>
      </c>
      <c r="E96" s="31" t="s">
        <v>576</v>
      </c>
      <c r="F96" s="93">
        <v>453431</v>
      </c>
      <c r="G96" s="32">
        <v>416.8</v>
      </c>
      <c r="H96" s="32" t="s">
        <v>578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45121</v>
      </c>
      <c r="B97" s="32" t="s">
        <v>1234</v>
      </c>
      <c r="C97" s="31" t="s">
        <v>1235</v>
      </c>
      <c r="D97" s="31" t="s">
        <v>1237</v>
      </c>
      <c r="E97" s="31" t="s">
        <v>576</v>
      </c>
      <c r="F97" s="93">
        <v>670907</v>
      </c>
      <c r="G97" s="32">
        <v>411.89</v>
      </c>
      <c r="H97" s="32" t="s">
        <v>578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45121</v>
      </c>
      <c r="B98" s="32" t="s">
        <v>1238</v>
      </c>
      <c r="C98" s="31" t="s">
        <v>1239</v>
      </c>
      <c r="D98" s="31" t="s">
        <v>1130</v>
      </c>
      <c r="E98" s="31" t="s">
        <v>576</v>
      </c>
      <c r="F98" s="93">
        <v>2900010</v>
      </c>
      <c r="G98" s="32">
        <v>33.56</v>
      </c>
      <c r="H98" s="32" t="s">
        <v>578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45121</v>
      </c>
      <c r="B99" s="32" t="s">
        <v>1121</v>
      </c>
      <c r="C99" s="31" t="s">
        <v>1122</v>
      </c>
      <c r="D99" s="31" t="s">
        <v>1123</v>
      </c>
      <c r="E99" s="31" t="s">
        <v>576</v>
      </c>
      <c r="F99" s="93">
        <v>63000</v>
      </c>
      <c r="G99" s="32">
        <v>215.51</v>
      </c>
      <c r="H99" s="32" t="s">
        <v>578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45121</v>
      </c>
      <c r="B100" s="32" t="s">
        <v>1121</v>
      </c>
      <c r="C100" s="31" t="s">
        <v>1122</v>
      </c>
      <c r="D100" s="31" t="s">
        <v>999</v>
      </c>
      <c r="E100" s="31" t="s">
        <v>576</v>
      </c>
      <c r="F100" s="93">
        <v>57600</v>
      </c>
      <c r="G100" s="32">
        <v>216.5</v>
      </c>
      <c r="H100" s="32" t="s">
        <v>578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45121</v>
      </c>
      <c r="B101" s="32" t="s">
        <v>1124</v>
      </c>
      <c r="C101" s="31" t="s">
        <v>1125</v>
      </c>
      <c r="D101" s="31" t="s">
        <v>1127</v>
      </c>
      <c r="E101" s="31" t="s">
        <v>576</v>
      </c>
      <c r="F101" s="93">
        <v>183000</v>
      </c>
      <c r="G101" s="32">
        <v>43.3</v>
      </c>
      <c r="H101" s="32" t="s">
        <v>578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45121</v>
      </c>
      <c r="B102" s="32" t="s">
        <v>1128</v>
      </c>
      <c r="C102" s="31" t="s">
        <v>1129</v>
      </c>
      <c r="D102" s="31" t="s">
        <v>579</v>
      </c>
      <c r="E102" s="31" t="s">
        <v>576</v>
      </c>
      <c r="F102" s="93">
        <v>444021</v>
      </c>
      <c r="G102" s="32">
        <v>132.24</v>
      </c>
      <c r="H102" s="32" t="s">
        <v>578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45121</v>
      </c>
      <c r="B103" s="32" t="s">
        <v>1128</v>
      </c>
      <c r="C103" s="31" t="s">
        <v>1129</v>
      </c>
      <c r="D103" s="31" t="s">
        <v>1076</v>
      </c>
      <c r="E103" s="31" t="s">
        <v>576</v>
      </c>
      <c r="F103" s="93">
        <v>156567</v>
      </c>
      <c r="G103" s="32">
        <v>132.78</v>
      </c>
      <c r="H103" s="32" t="s">
        <v>578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45121</v>
      </c>
      <c r="B104" s="32" t="s">
        <v>1210</v>
      </c>
      <c r="C104" s="31" t="s">
        <v>1211</v>
      </c>
      <c r="D104" s="31" t="s">
        <v>1212</v>
      </c>
      <c r="E104" s="31" t="s">
        <v>577</v>
      </c>
      <c r="F104" s="93">
        <v>283248</v>
      </c>
      <c r="G104" s="32">
        <v>325.98</v>
      </c>
      <c r="H104" s="32" t="s">
        <v>578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45121</v>
      </c>
      <c r="B105" s="32" t="s">
        <v>1213</v>
      </c>
      <c r="C105" s="31" t="s">
        <v>1214</v>
      </c>
      <c r="D105" s="31" t="s">
        <v>1240</v>
      </c>
      <c r="E105" s="31" t="s">
        <v>577</v>
      </c>
      <c r="F105" s="93">
        <v>112085</v>
      </c>
      <c r="G105" s="32">
        <v>40.85</v>
      </c>
      <c r="H105" s="32" t="s">
        <v>578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45121</v>
      </c>
      <c r="B106" s="32" t="s">
        <v>997</v>
      </c>
      <c r="C106" s="31" t="s">
        <v>998</v>
      </c>
      <c r="D106" s="31" t="s">
        <v>999</v>
      </c>
      <c r="E106" s="31" t="s">
        <v>577</v>
      </c>
      <c r="F106" s="93">
        <v>205200</v>
      </c>
      <c r="G106" s="32">
        <v>50.66</v>
      </c>
      <c r="H106" s="32" t="s">
        <v>578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45121</v>
      </c>
      <c r="B107" s="32" t="s">
        <v>997</v>
      </c>
      <c r="C107" s="31" t="s">
        <v>998</v>
      </c>
      <c r="D107" s="31" t="s">
        <v>1118</v>
      </c>
      <c r="E107" s="31" t="s">
        <v>577</v>
      </c>
      <c r="F107" s="93">
        <v>126000</v>
      </c>
      <c r="G107" s="32">
        <v>49.92</v>
      </c>
      <c r="H107" s="32" t="s">
        <v>578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45121</v>
      </c>
      <c r="B108" s="32" t="s">
        <v>997</v>
      </c>
      <c r="C108" s="31" t="s">
        <v>998</v>
      </c>
      <c r="D108" s="31" t="s">
        <v>1216</v>
      </c>
      <c r="E108" s="31" t="s">
        <v>577</v>
      </c>
      <c r="F108" s="93">
        <v>184800</v>
      </c>
      <c r="G108" s="32">
        <v>50.62</v>
      </c>
      <c r="H108" s="32" t="s">
        <v>578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45121</v>
      </c>
      <c r="B109" s="32" t="s">
        <v>1217</v>
      </c>
      <c r="C109" s="31" t="s">
        <v>1218</v>
      </c>
      <c r="D109" s="31" t="s">
        <v>1219</v>
      </c>
      <c r="E109" s="31" t="s">
        <v>577</v>
      </c>
      <c r="F109" s="93">
        <v>367917</v>
      </c>
      <c r="G109" s="32">
        <v>12.7</v>
      </c>
      <c r="H109" s="32" t="s">
        <v>578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45121</v>
      </c>
      <c r="B110" s="32" t="s">
        <v>1217</v>
      </c>
      <c r="C110" s="31" t="s">
        <v>1218</v>
      </c>
      <c r="D110" s="31" t="s">
        <v>1220</v>
      </c>
      <c r="E110" s="31" t="s">
        <v>577</v>
      </c>
      <c r="F110" s="93">
        <v>941965</v>
      </c>
      <c r="G110" s="32">
        <v>12.65</v>
      </c>
      <c r="H110" s="32" t="s">
        <v>578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45121</v>
      </c>
      <c r="B111" s="32" t="s">
        <v>1217</v>
      </c>
      <c r="C111" s="31" t="s">
        <v>1218</v>
      </c>
      <c r="D111" s="31" t="s">
        <v>1241</v>
      </c>
      <c r="E111" s="31" t="s">
        <v>577</v>
      </c>
      <c r="F111" s="93">
        <v>601105</v>
      </c>
      <c r="G111" s="32">
        <v>12.4</v>
      </c>
      <c r="H111" s="32" t="s">
        <v>578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45121</v>
      </c>
      <c r="B112" s="32" t="s">
        <v>1221</v>
      </c>
      <c r="C112" s="31" t="s">
        <v>1222</v>
      </c>
      <c r="D112" s="31" t="s">
        <v>579</v>
      </c>
      <c r="E112" s="31" t="s">
        <v>577</v>
      </c>
      <c r="F112" s="93">
        <v>232762</v>
      </c>
      <c r="G112" s="32">
        <v>281.06</v>
      </c>
      <c r="H112" s="32" t="s">
        <v>578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45121</v>
      </c>
      <c r="B113" s="32" t="s">
        <v>1223</v>
      </c>
      <c r="C113" s="31" t="s">
        <v>1224</v>
      </c>
      <c r="D113" s="31" t="s">
        <v>1242</v>
      </c>
      <c r="E113" s="31" t="s">
        <v>577</v>
      </c>
      <c r="F113" s="93">
        <v>170000</v>
      </c>
      <c r="G113" s="32">
        <v>113.81</v>
      </c>
      <c r="H113" s="32" t="s">
        <v>578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45121</v>
      </c>
      <c r="B114" s="32" t="s">
        <v>1243</v>
      </c>
      <c r="C114" s="31" t="s">
        <v>1244</v>
      </c>
      <c r="D114" s="31" t="s">
        <v>1245</v>
      </c>
      <c r="E114" s="31" t="s">
        <v>577</v>
      </c>
      <c r="F114" s="93">
        <v>217452</v>
      </c>
      <c r="G114" s="32">
        <v>196.09</v>
      </c>
      <c r="H114" s="32" t="s">
        <v>578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45121</v>
      </c>
      <c r="B115" s="32" t="s">
        <v>1246</v>
      </c>
      <c r="C115" s="31" t="s">
        <v>1247</v>
      </c>
      <c r="D115" s="31" t="s">
        <v>1248</v>
      </c>
      <c r="E115" s="31" t="s">
        <v>577</v>
      </c>
      <c r="F115" s="93">
        <v>165394</v>
      </c>
      <c r="G115" s="32">
        <v>588.28</v>
      </c>
      <c r="H115" s="32" t="s">
        <v>578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45121</v>
      </c>
      <c r="B116" s="32" t="s">
        <v>1119</v>
      </c>
      <c r="C116" s="31" t="s">
        <v>1120</v>
      </c>
      <c r="D116" s="31" t="s">
        <v>579</v>
      </c>
      <c r="E116" s="31" t="s">
        <v>577</v>
      </c>
      <c r="F116" s="93">
        <v>589816</v>
      </c>
      <c r="G116" s="32">
        <v>85.46</v>
      </c>
      <c r="H116" s="32" t="s">
        <v>578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45121</v>
      </c>
      <c r="B117" s="32" t="s">
        <v>1226</v>
      </c>
      <c r="C117" s="31" t="s">
        <v>1227</v>
      </c>
      <c r="D117" s="31" t="s">
        <v>1249</v>
      </c>
      <c r="E117" s="31" t="s">
        <v>577</v>
      </c>
      <c r="F117" s="93">
        <v>2012258</v>
      </c>
      <c r="G117" s="32">
        <v>18.96</v>
      </c>
      <c r="H117" s="32" t="s">
        <v>578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45121</v>
      </c>
      <c r="B118" s="32" t="s">
        <v>1074</v>
      </c>
      <c r="C118" s="31" t="s">
        <v>1075</v>
      </c>
      <c r="D118" s="31" t="s">
        <v>1250</v>
      </c>
      <c r="E118" s="31" t="s">
        <v>577</v>
      </c>
      <c r="F118" s="93">
        <v>75000</v>
      </c>
      <c r="G118" s="32">
        <v>797</v>
      </c>
      <c r="H118" s="32" t="s">
        <v>578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45121</v>
      </c>
      <c r="B119" s="32" t="s">
        <v>1251</v>
      </c>
      <c r="C119" s="31" t="s">
        <v>1252</v>
      </c>
      <c r="D119" s="31" t="s">
        <v>1253</v>
      </c>
      <c r="E119" s="31" t="s">
        <v>577</v>
      </c>
      <c r="F119" s="93">
        <v>2500000</v>
      </c>
      <c r="G119" s="32">
        <v>34.9</v>
      </c>
      <c r="H119" s="32" t="s">
        <v>578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45121</v>
      </c>
      <c r="B120" s="32" t="s">
        <v>1228</v>
      </c>
      <c r="C120" s="31" t="s">
        <v>1229</v>
      </c>
      <c r="D120" s="31" t="s">
        <v>1230</v>
      </c>
      <c r="E120" s="31" t="s">
        <v>577</v>
      </c>
      <c r="F120" s="93">
        <v>45000</v>
      </c>
      <c r="G120" s="32">
        <v>264.68</v>
      </c>
      <c r="H120" s="32" t="s">
        <v>578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45121</v>
      </c>
      <c r="B121" s="32" t="s">
        <v>1228</v>
      </c>
      <c r="C121" s="31" t="s">
        <v>1229</v>
      </c>
      <c r="D121" s="31" t="s">
        <v>1073</v>
      </c>
      <c r="E121" s="31" t="s">
        <v>577</v>
      </c>
      <c r="F121" s="93">
        <v>11396</v>
      </c>
      <c r="G121" s="32">
        <v>244.36</v>
      </c>
      <c r="H121" s="32" t="s">
        <v>578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45121</v>
      </c>
      <c r="B122" s="32" t="s">
        <v>1232</v>
      </c>
      <c r="C122" s="31" t="s">
        <v>1233</v>
      </c>
      <c r="D122" s="31" t="s">
        <v>1254</v>
      </c>
      <c r="E122" s="31" t="s">
        <v>577</v>
      </c>
      <c r="F122" s="93">
        <v>1889579</v>
      </c>
      <c r="G122" s="32">
        <v>178</v>
      </c>
      <c r="H122" s="32" t="s">
        <v>578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45121</v>
      </c>
      <c r="B123" s="32" t="s">
        <v>1232</v>
      </c>
      <c r="C123" s="31" t="s">
        <v>1233</v>
      </c>
      <c r="D123" s="31" t="s">
        <v>579</v>
      </c>
      <c r="E123" s="31" t="s">
        <v>577</v>
      </c>
      <c r="F123" s="93">
        <v>739001</v>
      </c>
      <c r="G123" s="32">
        <v>190.61</v>
      </c>
      <c r="H123" s="32" t="s">
        <v>578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45121</v>
      </c>
      <c r="B124" s="32" t="s">
        <v>1234</v>
      </c>
      <c r="C124" s="31" t="s">
        <v>1235</v>
      </c>
      <c r="D124" s="31" t="s">
        <v>953</v>
      </c>
      <c r="E124" s="31" t="s">
        <v>577</v>
      </c>
      <c r="F124" s="93">
        <v>991923</v>
      </c>
      <c r="G124" s="32">
        <v>425.21</v>
      </c>
      <c r="H124" s="32" t="s">
        <v>578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45121</v>
      </c>
      <c r="B125" s="32" t="s">
        <v>1234</v>
      </c>
      <c r="C125" s="31" t="s">
        <v>1235</v>
      </c>
      <c r="D125" s="31" t="s">
        <v>579</v>
      </c>
      <c r="E125" s="31" t="s">
        <v>577</v>
      </c>
      <c r="F125" s="93">
        <v>453431</v>
      </c>
      <c r="G125" s="32">
        <v>417.66</v>
      </c>
      <c r="H125" s="32" t="s">
        <v>578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45121</v>
      </c>
      <c r="B126" s="32" t="s">
        <v>1234</v>
      </c>
      <c r="C126" s="31" t="s">
        <v>1235</v>
      </c>
      <c r="D126" s="31" t="s">
        <v>1236</v>
      </c>
      <c r="E126" s="31" t="s">
        <v>577</v>
      </c>
      <c r="F126" s="93">
        <v>3235</v>
      </c>
      <c r="G126" s="32">
        <v>430</v>
      </c>
      <c r="H126" s="32" t="s">
        <v>578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45121</v>
      </c>
      <c r="B127" s="32" t="s">
        <v>1234</v>
      </c>
      <c r="C127" s="31" t="s">
        <v>1235</v>
      </c>
      <c r="D127" s="31" t="s">
        <v>1237</v>
      </c>
      <c r="E127" s="31" t="s">
        <v>577</v>
      </c>
      <c r="F127" s="93">
        <v>670907</v>
      </c>
      <c r="G127" s="32">
        <v>412.71</v>
      </c>
      <c r="H127" s="32" t="s">
        <v>578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45121</v>
      </c>
      <c r="B128" s="32" t="s">
        <v>1238</v>
      </c>
      <c r="C128" s="31" t="s">
        <v>1239</v>
      </c>
      <c r="D128" s="31" t="s">
        <v>1130</v>
      </c>
      <c r="E128" s="31" t="s">
        <v>577</v>
      </c>
      <c r="F128" s="93">
        <v>2000011</v>
      </c>
      <c r="G128" s="32">
        <v>33.9</v>
      </c>
      <c r="H128" s="32" t="s">
        <v>578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45121</v>
      </c>
      <c r="B129" s="32" t="s">
        <v>1121</v>
      </c>
      <c r="C129" s="31" t="s">
        <v>1122</v>
      </c>
      <c r="D129" s="31" t="s">
        <v>999</v>
      </c>
      <c r="E129" s="31" t="s">
        <v>577</v>
      </c>
      <c r="F129" s="93">
        <v>36600</v>
      </c>
      <c r="G129" s="32">
        <v>216.64</v>
      </c>
      <c r="H129" s="32" t="s">
        <v>578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45121</v>
      </c>
      <c r="B130" s="32" t="s">
        <v>1121</v>
      </c>
      <c r="C130" s="31" t="s">
        <v>1122</v>
      </c>
      <c r="D130" s="31" t="s">
        <v>1123</v>
      </c>
      <c r="E130" s="31" t="s">
        <v>577</v>
      </c>
      <c r="F130" s="93">
        <v>6000</v>
      </c>
      <c r="G130" s="32">
        <v>224.75</v>
      </c>
      <c r="H130" s="32" t="s">
        <v>578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45121</v>
      </c>
      <c r="B131" s="32" t="s">
        <v>1255</v>
      </c>
      <c r="C131" s="31" t="s">
        <v>1256</v>
      </c>
      <c r="D131" s="31" t="s">
        <v>1257</v>
      </c>
      <c r="E131" s="31" t="s">
        <v>577</v>
      </c>
      <c r="F131" s="93">
        <v>562920</v>
      </c>
      <c r="G131" s="32">
        <v>7.1</v>
      </c>
      <c r="H131" s="32" t="s">
        <v>578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45121</v>
      </c>
      <c r="B132" s="32" t="s">
        <v>1124</v>
      </c>
      <c r="C132" s="31" t="s">
        <v>1125</v>
      </c>
      <c r="D132" s="31" t="s">
        <v>1126</v>
      </c>
      <c r="E132" s="31" t="s">
        <v>577</v>
      </c>
      <c r="F132" s="93">
        <v>216000</v>
      </c>
      <c r="G132" s="32">
        <v>44.04</v>
      </c>
      <c r="H132" s="32" t="s">
        <v>578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45121</v>
      </c>
      <c r="B133" s="32" t="s">
        <v>1128</v>
      </c>
      <c r="C133" s="31" t="s">
        <v>1129</v>
      </c>
      <c r="D133" s="31" t="s">
        <v>1076</v>
      </c>
      <c r="E133" s="31" t="s">
        <v>577</v>
      </c>
      <c r="F133" s="93">
        <v>156567</v>
      </c>
      <c r="G133" s="32">
        <v>132.88999999999999</v>
      </c>
      <c r="H133" s="32" t="s">
        <v>578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45121</v>
      </c>
      <c r="B134" s="32" t="s">
        <v>1128</v>
      </c>
      <c r="C134" s="31" t="s">
        <v>1129</v>
      </c>
      <c r="D134" s="31" t="s">
        <v>579</v>
      </c>
      <c r="E134" s="31" t="s">
        <v>577</v>
      </c>
      <c r="F134" s="93">
        <v>444021</v>
      </c>
      <c r="G134" s="32">
        <v>132.46</v>
      </c>
      <c r="H134" s="32" t="s">
        <v>578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/>
      <c r="B135" s="32"/>
      <c r="C135" s="31"/>
      <c r="D135" s="31"/>
      <c r="E135" s="31"/>
      <c r="F135" s="93"/>
      <c r="G135" s="32"/>
      <c r="H135" s="32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/>
      <c r="B136" s="32"/>
      <c r="C136" s="31"/>
      <c r="D136" s="31"/>
      <c r="E136" s="31"/>
      <c r="F136" s="93"/>
      <c r="G136" s="32"/>
      <c r="H136" s="32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/>
      <c r="B137" s="32"/>
      <c r="C137" s="31"/>
      <c r="D137" s="31"/>
      <c r="E137" s="31"/>
      <c r="F137" s="93"/>
      <c r="G137" s="32"/>
      <c r="H137" s="32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/>
      <c r="B138" s="32"/>
      <c r="C138" s="31"/>
      <c r="D138" s="31"/>
      <c r="E138" s="31"/>
      <c r="F138" s="93"/>
      <c r="G138" s="32"/>
      <c r="H138" s="32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/>
      <c r="B139" s="32"/>
      <c r="C139" s="31"/>
      <c r="D139" s="31"/>
      <c r="E139" s="31"/>
      <c r="F139" s="93"/>
      <c r="G139" s="32"/>
      <c r="H139" s="32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/>
      <c r="B140" s="32"/>
      <c r="C140" s="31"/>
      <c r="D140" s="31"/>
      <c r="E140" s="31"/>
      <c r="F140" s="93"/>
      <c r="G140" s="32"/>
      <c r="H140" s="32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/>
      <c r="B141" s="32"/>
      <c r="C141" s="31"/>
      <c r="D141" s="31"/>
      <c r="E141" s="31"/>
      <c r="F141" s="93"/>
      <c r="G141" s="32"/>
      <c r="H141" s="32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/>
      <c r="B142" s="32"/>
      <c r="C142" s="31"/>
      <c r="D142" s="31"/>
      <c r="E142" s="31"/>
      <c r="F142" s="93"/>
      <c r="G142" s="32"/>
      <c r="H142" s="32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/>
      <c r="B143" s="32"/>
      <c r="C143" s="31"/>
      <c r="D143" s="31"/>
      <c r="E143" s="31"/>
      <c r="F143" s="93"/>
      <c r="G143" s="32"/>
      <c r="H143" s="32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/>
      <c r="B144" s="32"/>
      <c r="C144" s="31"/>
      <c r="D144" s="31"/>
      <c r="E144" s="31"/>
      <c r="F144" s="93"/>
      <c r="G144" s="32"/>
      <c r="H144" s="32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/>
      <c r="B145" s="32"/>
      <c r="C145" s="31"/>
      <c r="D145" s="31"/>
      <c r="E145" s="31"/>
      <c r="F145" s="93"/>
      <c r="G145" s="32"/>
      <c r="H145" s="32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/>
      <c r="B146" s="32"/>
      <c r="C146" s="31"/>
      <c r="D146" s="31"/>
      <c r="E146" s="31"/>
      <c r="F146" s="93"/>
      <c r="G146" s="32"/>
      <c r="H146" s="32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/>
      <c r="B147" s="32"/>
      <c r="C147" s="31"/>
      <c r="D147" s="31"/>
      <c r="E147" s="31"/>
      <c r="F147" s="93"/>
      <c r="G147" s="32"/>
      <c r="H147" s="32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/>
      <c r="B148" s="32"/>
      <c r="C148" s="31"/>
      <c r="D148" s="31"/>
      <c r="E148" s="31"/>
      <c r="F148" s="93"/>
      <c r="G148" s="32"/>
      <c r="H148" s="32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/>
      <c r="B149" s="32"/>
      <c r="C149" s="31"/>
      <c r="D149" s="31"/>
      <c r="E149" s="31"/>
      <c r="F149" s="93"/>
      <c r="G149" s="32"/>
      <c r="H149" s="32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/>
      <c r="B150" s="32"/>
      <c r="C150" s="31"/>
      <c r="D150" s="31"/>
      <c r="E150" s="31"/>
      <c r="F150" s="93"/>
      <c r="G150" s="32"/>
      <c r="H150" s="32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/>
      <c r="B151" s="32"/>
      <c r="C151" s="31"/>
      <c r="D151" s="31"/>
      <c r="E151" s="31"/>
      <c r="F151" s="93"/>
      <c r="G151" s="32"/>
      <c r="H151" s="32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/>
      <c r="B152" s="32"/>
      <c r="C152" s="31"/>
      <c r="D152" s="31"/>
      <c r="E152" s="31"/>
      <c r="F152" s="93"/>
      <c r="G152" s="32"/>
      <c r="H152" s="32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/>
      <c r="B153" s="32"/>
      <c r="C153" s="31"/>
      <c r="D153" s="31"/>
      <c r="E153" s="31"/>
      <c r="F153" s="93"/>
      <c r="G153" s="32"/>
      <c r="H153" s="32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/>
      <c r="B154" s="32"/>
      <c r="C154" s="31"/>
      <c r="D154" s="31"/>
      <c r="E154" s="31"/>
      <c r="F154" s="93"/>
      <c r="G154" s="32"/>
      <c r="H154" s="32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/>
      <c r="B155" s="32"/>
      <c r="C155" s="31"/>
      <c r="D155" s="31"/>
      <c r="E155" s="31"/>
      <c r="F155" s="93"/>
      <c r="G155" s="32"/>
      <c r="H155" s="32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/>
      <c r="B156" s="32"/>
      <c r="C156" s="31"/>
      <c r="D156" s="31"/>
      <c r="E156" s="31"/>
      <c r="F156" s="93"/>
      <c r="G156" s="32"/>
      <c r="H156" s="32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/>
      <c r="B157" s="32"/>
      <c r="C157" s="31"/>
      <c r="D157" s="31"/>
      <c r="E157" s="31"/>
      <c r="F157" s="93"/>
      <c r="G157" s="32"/>
      <c r="H157" s="32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/>
      <c r="B158" s="32"/>
      <c r="C158" s="31"/>
      <c r="D158" s="31"/>
      <c r="E158" s="31"/>
      <c r="F158" s="93"/>
      <c r="G158" s="32"/>
      <c r="H158" s="32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/>
      <c r="B159" s="32"/>
      <c r="C159" s="31"/>
      <c r="D159" s="31"/>
      <c r="E159" s="31"/>
      <c r="F159" s="93"/>
      <c r="G159" s="32"/>
      <c r="H159" s="32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/>
      <c r="B160" s="32"/>
      <c r="C160" s="31"/>
      <c r="D160" s="31"/>
      <c r="E160" s="31"/>
      <c r="F160" s="93"/>
      <c r="G160" s="32"/>
      <c r="H160" s="32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/>
      <c r="B161" s="32"/>
      <c r="C161" s="31"/>
      <c r="D161" s="31"/>
      <c r="E161" s="31"/>
      <c r="F161" s="93"/>
      <c r="G161" s="32"/>
      <c r="H161" s="32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/>
      <c r="B162" s="32"/>
      <c r="C162" s="31"/>
      <c r="D162" s="31"/>
      <c r="E162" s="31"/>
      <c r="F162" s="93"/>
      <c r="G162" s="32"/>
      <c r="H162" s="32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/>
      <c r="B163" s="32"/>
      <c r="C163" s="31"/>
      <c r="D163" s="31"/>
      <c r="E163" s="31"/>
      <c r="F163" s="93"/>
      <c r="G163" s="32"/>
      <c r="H163" s="32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/>
      <c r="B164" s="32"/>
      <c r="C164" s="31"/>
      <c r="D164" s="31"/>
      <c r="E164" s="31"/>
      <c r="F164" s="93"/>
      <c r="G164" s="32"/>
      <c r="H164" s="32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/>
      <c r="B165" s="32"/>
      <c r="C165" s="31"/>
      <c r="D165" s="31"/>
      <c r="E165" s="31"/>
      <c r="F165" s="93"/>
      <c r="G165" s="32"/>
      <c r="H165" s="32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/>
      <c r="B166" s="32"/>
      <c r="C166" s="31"/>
      <c r="D166" s="31"/>
      <c r="E166" s="31"/>
      <c r="F166" s="93"/>
      <c r="G166" s="32"/>
      <c r="H166" s="32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/>
      <c r="B167" s="32"/>
      <c r="C167" s="31"/>
      <c r="D167" s="31"/>
      <c r="E167" s="31"/>
      <c r="F167" s="93"/>
      <c r="G167" s="32"/>
      <c r="H167" s="32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/>
      <c r="B168" s="32"/>
      <c r="C168" s="31"/>
      <c r="D168" s="31"/>
      <c r="E168" s="31"/>
      <c r="F168" s="93"/>
      <c r="G168" s="32"/>
      <c r="H168" s="32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/>
      <c r="B169" s="32"/>
      <c r="C169" s="31"/>
      <c r="D169" s="31"/>
      <c r="E169" s="31"/>
      <c r="F169" s="93"/>
      <c r="G169" s="32"/>
      <c r="H169" s="32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/>
      <c r="B170" s="32"/>
      <c r="C170" s="31"/>
      <c r="D170" s="31"/>
      <c r="E170" s="31"/>
      <c r="F170" s="93"/>
      <c r="G170" s="32"/>
      <c r="H170" s="32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/>
      <c r="B171" s="32"/>
      <c r="C171" s="31"/>
      <c r="D171" s="31"/>
      <c r="E171" s="31"/>
      <c r="F171" s="93"/>
      <c r="G171" s="32"/>
      <c r="H171" s="32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32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32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32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32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32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32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32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32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32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32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32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32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/>
      <c r="B184" s="32"/>
      <c r="C184" s="31"/>
      <c r="D184" s="31"/>
      <c r="E184" s="31"/>
      <c r="F184" s="93"/>
      <c r="G184" s="32"/>
      <c r="H184" s="32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/>
      <c r="B185" s="32"/>
      <c r="C185" s="31"/>
      <c r="D185" s="31"/>
      <c r="E185" s="31"/>
      <c r="F185" s="93"/>
      <c r="G185" s="32"/>
      <c r="H185" s="32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32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32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32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32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32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32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32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32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32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32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32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32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32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32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32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32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32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32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32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32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32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32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32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32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32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32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32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32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32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32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32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32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  <row r="218" spans="1:28" ht="12.75" customHeight="1">
      <c r="A218" s="92"/>
      <c r="B218" s="32"/>
      <c r="C218" s="31"/>
      <c r="D218" s="31"/>
      <c r="E218" s="31"/>
      <c r="F218" s="93"/>
      <c r="G218" s="32"/>
      <c r="H218" s="32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1:28" ht="12.75" customHeight="1">
      <c r="A219" s="92"/>
      <c r="B219" s="32"/>
      <c r="C219" s="31"/>
      <c r="D219" s="31"/>
      <c r="E219" s="31"/>
      <c r="F219" s="93"/>
      <c r="G219" s="32"/>
      <c r="H219" s="32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</row>
    <row r="220" spans="1:28" ht="12.75" customHeight="1">
      <c r="A220" s="92"/>
      <c r="B220" s="32"/>
      <c r="C220" s="31"/>
      <c r="D220" s="31"/>
      <c r="E220" s="31"/>
      <c r="F220" s="93"/>
      <c r="G220" s="32"/>
      <c r="H220" s="32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</row>
    <row r="221" spans="1:28" ht="12.75" customHeight="1">
      <c r="A221" s="92"/>
      <c r="B221" s="32"/>
      <c r="C221" s="31"/>
      <c r="D221" s="31"/>
      <c r="E221" s="31"/>
      <c r="F221" s="93"/>
      <c r="G221" s="32"/>
      <c r="H221" s="32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</row>
    <row r="222" spans="1:28" ht="12.75" customHeight="1">
      <c r="A222" s="92"/>
      <c r="B222" s="32"/>
      <c r="C222" s="31"/>
      <c r="D222" s="31"/>
      <c r="E222" s="31"/>
      <c r="F222" s="93"/>
      <c r="G222" s="32"/>
      <c r="H222" s="32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</row>
    <row r="223" spans="1:28" ht="12.75" customHeight="1">
      <c r="A223" s="92"/>
      <c r="B223" s="32"/>
      <c r="C223" s="31"/>
      <c r="D223" s="31"/>
      <c r="E223" s="31"/>
      <c r="F223" s="93"/>
      <c r="G223" s="32"/>
      <c r="H223" s="32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</row>
    <row r="224" spans="1:28" ht="12.75" customHeight="1">
      <c r="A224" s="92"/>
      <c r="B224" s="32"/>
      <c r="C224" s="31"/>
      <c r="D224" s="31"/>
      <c r="E224" s="31"/>
      <c r="F224" s="93"/>
      <c r="G224" s="32"/>
      <c r="H224" s="32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</row>
    <row r="225" spans="1:28" ht="12.75" customHeight="1">
      <c r="A225" s="92"/>
      <c r="B225" s="32"/>
      <c r="C225" s="31"/>
      <c r="D225" s="31"/>
      <c r="E225" s="31"/>
      <c r="F225" s="93"/>
      <c r="G225" s="32"/>
      <c r="H225" s="32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</row>
    <row r="226" spans="1:28" ht="12.75" customHeight="1">
      <c r="A226" s="92"/>
      <c r="B226" s="32"/>
      <c r="C226" s="31"/>
      <c r="D226" s="31"/>
      <c r="E226" s="31"/>
      <c r="F226" s="93"/>
      <c r="G226" s="32"/>
      <c r="H226" s="32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</row>
    <row r="227" spans="1:28" ht="12.75" customHeight="1">
      <c r="A227" s="92"/>
      <c r="B227" s="32"/>
      <c r="C227" s="31"/>
      <c r="D227" s="31"/>
      <c r="E227" s="31"/>
      <c r="F227" s="93"/>
      <c r="G227" s="32"/>
      <c r="H227" s="32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</row>
    <row r="228" spans="1:28" ht="12.75" customHeight="1">
      <c r="A228" s="92"/>
      <c r="B228" s="32"/>
      <c r="C228" s="31"/>
      <c r="D228" s="31"/>
      <c r="E228" s="31"/>
      <c r="F228" s="93"/>
      <c r="G228" s="32"/>
      <c r="H228" s="32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</row>
    <row r="229" spans="1:28" ht="12.75" customHeight="1">
      <c r="A229" s="92"/>
      <c r="B229" s="32"/>
      <c r="C229" s="31"/>
      <c r="D229" s="31"/>
      <c r="E229" s="31"/>
      <c r="F229" s="93"/>
      <c r="G229" s="32"/>
      <c r="H229" s="32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</row>
    <row r="230" spans="1:28" ht="12.75" customHeight="1">
      <c r="A230" s="92"/>
      <c r="B230" s="32"/>
      <c r="C230" s="31"/>
      <c r="D230" s="31"/>
      <c r="E230" s="31"/>
      <c r="F230" s="93"/>
      <c r="G230" s="32"/>
      <c r="H230" s="32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</row>
    <row r="231" spans="1:28" ht="12.75" customHeight="1">
      <c r="A231" s="92"/>
      <c r="B231" s="32"/>
      <c r="C231" s="31"/>
      <c r="D231" s="31"/>
      <c r="E231" s="31"/>
      <c r="F231" s="93"/>
      <c r="G231" s="32"/>
      <c r="H231" s="32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</row>
    <row r="232" spans="1:28" ht="12.75" customHeight="1">
      <c r="A232" s="92"/>
      <c r="B232" s="32"/>
      <c r="C232" s="31"/>
      <c r="D232" s="31"/>
      <c r="E232" s="31"/>
      <c r="F232" s="93"/>
      <c r="G232" s="32"/>
      <c r="H232" s="32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</row>
    <row r="233" spans="1:28" ht="12.75" customHeight="1">
      <c r="A233" s="92"/>
      <c r="B233" s="32"/>
      <c r="C233" s="31"/>
      <c r="D233" s="31"/>
      <c r="E233" s="31"/>
      <c r="F233" s="93"/>
      <c r="G233" s="32"/>
      <c r="H233" s="32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</row>
    <row r="234" spans="1:28" ht="12.75" customHeight="1">
      <c r="A234" s="92"/>
      <c r="B234" s="32"/>
      <c r="C234" s="31"/>
      <c r="D234" s="31"/>
      <c r="E234" s="31"/>
      <c r="F234" s="93"/>
      <c r="G234" s="32"/>
      <c r="H234" s="32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</row>
    <row r="235" spans="1:28" ht="12.75" customHeight="1">
      <c r="A235" s="92"/>
      <c r="B235" s="32"/>
      <c r="C235" s="31"/>
      <c r="D235" s="31"/>
      <c r="E235" s="31"/>
      <c r="F235" s="93"/>
      <c r="G235" s="32"/>
      <c r="H235" s="32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</row>
    <row r="236" spans="1:28" ht="12.75" customHeight="1">
      <c r="A236" s="92"/>
      <c r="B236" s="32"/>
      <c r="C236" s="31"/>
      <c r="D236" s="31"/>
      <c r="E236" s="31"/>
      <c r="F236" s="93"/>
      <c r="G236" s="32"/>
      <c r="H236" s="32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</row>
    <row r="237" spans="1:28" ht="12.75" customHeight="1">
      <c r="A237" s="92"/>
      <c r="B237" s="32"/>
      <c r="C237" s="31"/>
      <c r="D237" s="31"/>
      <c r="E237" s="31"/>
      <c r="F237" s="93"/>
      <c r="G237" s="32"/>
      <c r="H237" s="32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</row>
    <row r="238" spans="1:28" ht="12.75" customHeight="1">
      <c r="A238" s="92"/>
      <c r="B238" s="32"/>
      <c r="C238" s="31"/>
      <c r="D238" s="31"/>
      <c r="E238" s="31"/>
      <c r="F238" s="93"/>
      <c r="G238" s="32"/>
      <c r="H238" s="32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</row>
    <row r="239" spans="1:28" ht="12.75" customHeight="1">
      <c r="A239" s="92"/>
      <c r="B239" s="32"/>
      <c r="C239" s="31"/>
      <c r="D239" s="31"/>
      <c r="E239" s="31"/>
      <c r="F239" s="93"/>
      <c r="G239" s="32"/>
      <c r="H239" s="32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</row>
    <row r="240" spans="1:28" ht="12.75" customHeight="1">
      <c r="A240" s="92"/>
      <c r="B240" s="32"/>
      <c r="C240" s="31"/>
      <c r="D240" s="31"/>
      <c r="E240" s="31"/>
      <c r="F240" s="93"/>
      <c r="G240" s="32"/>
      <c r="H240" s="32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</row>
    <row r="241" spans="1:28" ht="12.75" customHeight="1">
      <c r="A241" s="92"/>
      <c r="B241" s="32"/>
      <c r="C241" s="31"/>
      <c r="D241" s="31"/>
      <c r="E241" s="31"/>
      <c r="F241" s="93"/>
      <c r="G241" s="32"/>
      <c r="H241" s="32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</row>
    <row r="242" spans="1:28" ht="12.75" customHeight="1">
      <c r="A242" s="92"/>
      <c r="B242" s="32"/>
      <c r="C242" s="31"/>
      <c r="D242" s="31"/>
      <c r="E242" s="31"/>
      <c r="F242" s="93"/>
      <c r="G242" s="32"/>
      <c r="H242" s="32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</row>
    <row r="243" spans="1:28" ht="12.75" customHeight="1">
      <c r="A243" s="92"/>
      <c r="B243" s="32"/>
      <c r="C243" s="31"/>
      <c r="D243" s="31"/>
      <c r="E243" s="31"/>
      <c r="F243" s="93"/>
      <c r="G243" s="32"/>
      <c r="H243" s="32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</row>
    <row r="244" spans="1:28" ht="12.75" customHeight="1">
      <c r="A244" s="92"/>
      <c r="B244" s="32"/>
      <c r="C244" s="31"/>
      <c r="D244" s="31"/>
      <c r="E244" s="31"/>
      <c r="F244" s="93"/>
      <c r="G244" s="32"/>
      <c r="H244" s="32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</row>
    <row r="245" spans="1:28" ht="12.75" customHeight="1">
      <c r="A245" s="92"/>
      <c r="B245" s="32"/>
      <c r="C245" s="31"/>
      <c r="D245" s="31"/>
      <c r="E245" s="31"/>
      <c r="F245" s="93"/>
      <c r="G245" s="32"/>
      <c r="H245" s="32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</row>
    <row r="246" spans="1:28" ht="12.75" customHeight="1">
      <c r="A246" s="92"/>
      <c r="B246" s="32"/>
      <c r="C246" s="31"/>
      <c r="D246" s="31"/>
      <c r="E246" s="31"/>
      <c r="F246" s="93"/>
      <c r="G246" s="32"/>
      <c r="H246" s="32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</row>
    <row r="247" spans="1:28" ht="12.75" customHeight="1">
      <c r="A247" s="92"/>
      <c r="B247" s="32"/>
      <c r="C247" s="31"/>
      <c r="D247" s="31"/>
      <c r="E247" s="31"/>
      <c r="F247" s="93"/>
      <c r="G247" s="32"/>
      <c r="H247" s="32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</row>
    <row r="248" spans="1:28" ht="12.75" customHeight="1">
      <c r="A248" s="92"/>
      <c r="B248" s="32"/>
      <c r="C248" s="31"/>
      <c r="D248" s="31"/>
      <c r="E248" s="31"/>
      <c r="F248" s="93"/>
      <c r="G248" s="32"/>
      <c r="H248" s="32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</row>
    <row r="249" spans="1:28" ht="12.75" customHeight="1">
      <c r="A249" s="92"/>
      <c r="B249" s="32"/>
      <c r="C249" s="31"/>
      <c r="D249" s="31"/>
      <c r="E249" s="31"/>
      <c r="F249" s="93"/>
      <c r="G249" s="32"/>
      <c r="H249" s="32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</row>
    <row r="250" spans="1:28" ht="12.75" customHeight="1">
      <c r="A250" s="92"/>
      <c r="B250" s="32"/>
      <c r="C250" s="31"/>
      <c r="D250" s="31"/>
      <c r="E250" s="31"/>
      <c r="F250" s="93"/>
      <c r="G250" s="32"/>
      <c r="H250" s="32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</row>
    <row r="251" spans="1:28" ht="12.75" customHeight="1">
      <c r="A251" s="92"/>
      <c r="B251" s="32"/>
      <c r="C251" s="31"/>
      <c r="D251" s="31"/>
      <c r="E251" s="31"/>
      <c r="F251" s="93"/>
      <c r="G251" s="32"/>
      <c r="H251" s="32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</row>
    <row r="252" spans="1:28" ht="12.75" customHeight="1">
      <c r="A252" s="92"/>
      <c r="B252" s="32"/>
      <c r="C252" s="31"/>
      <c r="D252" s="31"/>
      <c r="E252" s="31"/>
      <c r="F252" s="93"/>
      <c r="G252" s="32"/>
      <c r="H252" s="32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</row>
    <row r="253" spans="1:28" ht="12.75" customHeight="1">
      <c r="A253" s="92"/>
      <c r="B253" s="32"/>
      <c r="C253" s="31"/>
      <c r="D253" s="31"/>
      <c r="E253" s="31"/>
      <c r="F253" s="93"/>
      <c r="G253" s="32"/>
      <c r="H253" s="32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</row>
    <row r="254" spans="1:28" ht="12.75" customHeight="1">
      <c r="A254" s="92"/>
      <c r="B254" s="32"/>
      <c r="C254" s="31"/>
      <c r="D254" s="31"/>
      <c r="E254" s="31"/>
      <c r="F254" s="93"/>
      <c r="G254" s="32"/>
      <c r="H254" s="32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</row>
    <row r="255" spans="1:28" ht="12.75" customHeight="1">
      <c r="A255" s="92"/>
      <c r="B255" s="32"/>
      <c r="C255" s="31"/>
      <c r="D255" s="31"/>
      <c r="E255" s="31"/>
      <c r="F255" s="93"/>
      <c r="G255" s="32"/>
      <c r="H255" s="32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</row>
    <row r="256" spans="1:28" ht="12.75" customHeight="1">
      <c r="A256" s="92"/>
      <c r="B256" s="32"/>
      <c r="C256" s="31"/>
      <c r="D256" s="31"/>
      <c r="E256" s="31"/>
      <c r="F256" s="93"/>
      <c r="G256" s="32"/>
      <c r="H256" s="32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</row>
    <row r="257" spans="1:28" ht="12.75" customHeight="1">
      <c r="A257" s="92"/>
      <c r="B257" s="32"/>
      <c r="C257" s="31"/>
      <c r="D257" s="31"/>
      <c r="E257" s="31"/>
      <c r="F257" s="93"/>
      <c r="G257" s="32"/>
      <c r="H257" s="32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</row>
    <row r="258" spans="1:28" ht="12.75" customHeight="1">
      <c r="A258" s="92"/>
      <c r="B258" s="32"/>
      <c r="C258" s="31"/>
      <c r="D258" s="31"/>
      <c r="E258" s="31"/>
      <c r="F258" s="93"/>
      <c r="G258" s="32"/>
      <c r="H258" s="32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</row>
    <row r="259" spans="1:28" ht="12.75" customHeight="1">
      <c r="A259" s="92"/>
      <c r="B259" s="32"/>
      <c r="C259" s="31"/>
      <c r="D259" s="31"/>
      <c r="E259" s="31"/>
      <c r="F259" s="93"/>
      <c r="G259" s="32"/>
      <c r="H259" s="32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</row>
    <row r="260" spans="1:28" ht="12.75" customHeight="1">
      <c r="A260" s="92"/>
      <c r="B260" s="32"/>
      <c r="C260" s="31"/>
      <c r="D260" s="31"/>
      <c r="E260" s="31"/>
      <c r="F260" s="93"/>
      <c r="G260" s="32"/>
      <c r="H260" s="32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</row>
    <row r="261" spans="1:28" ht="12.75" customHeight="1">
      <c r="A261" s="92"/>
      <c r="B261" s="32"/>
      <c r="C261" s="31"/>
      <c r="D261" s="31"/>
      <c r="E261" s="31"/>
      <c r="F261" s="93"/>
      <c r="G261" s="32"/>
      <c r="H261" s="32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</row>
    <row r="262" spans="1:28" ht="12.75" customHeight="1">
      <c r="A262" s="92"/>
      <c r="B262" s="32"/>
      <c r="C262" s="31"/>
      <c r="D262" s="31"/>
      <c r="E262" s="31"/>
      <c r="F262" s="93"/>
      <c r="G262" s="32"/>
      <c r="H262" s="32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</row>
    <row r="263" spans="1:28" ht="12.75" customHeight="1">
      <c r="A263" s="92"/>
      <c r="B263" s="32"/>
      <c r="C263" s="31"/>
      <c r="D263" s="31"/>
      <c r="E263" s="31"/>
      <c r="F263" s="93"/>
      <c r="G263" s="32"/>
      <c r="H263" s="32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</row>
    <row r="264" spans="1:28" ht="12.75" customHeight="1">
      <c r="A264" s="92"/>
      <c r="B264" s="32"/>
      <c r="C264" s="31"/>
      <c r="D264" s="31"/>
      <c r="E264" s="31"/>
      <c r="F264" s="93"/>
      <c r="G264" s="32"/>
      <c r="H264" s="32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</row>
    <row r="265" spans="1:28" ht="12.75" customHeight="1">
      <c r="A265" s="92"/>
      <c r="B265" s="32"/>
      <c r="C265" s="31"/>
      <c r="D265" s="31"/>
      <c r="E265" s="31"/>
      <c r="F265" s="93"/>
      <c r="G265" s="32"/>
      <c r="H265" s="32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</row>
    <row r="266" spans="1:28" ht="12.75" customHeight="1">
      <c r="A266" s="92"/>
      <c r="B266" s="32"/>
      <c r="C266" s="31"/>
      <c r="D266" s="31"/>
      <c r="E266" s="31"/>
      <c r="F266" s="93"/>
      <c r="G266" s="32"/>
      <c r="H266" s="32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</row>
    <row r="267" spans="1:28" ht="12.75" customHeight="1">
      <c r="A267" s="92"/>
      <c r="B267" s="32"/>
      <c r="C267" s="31"/>
      <c r="D267" s="31"/>
      <c r="E267" s="31"/>
      <c r="F267" s="93"/>
      <c r="G267" s="32"/>
      <c r="H267" s="32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</row>
    <row r="268" spans="1:28" ht="12.75" customHeight="1">
      <c r="A268" s="92"/>
      <c r="B268" s="32"/>
      <c r="C268" s="31"/>
      <c r="D268" s="31"/>
      <c r="E268" s="31"/>
      <c r="F268" s="93"/>
      <c r="G268" s="32"/>
      <c r="H268" s="32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</row>
    <row r="269" spans="1:28" ht="12.75" customHeight="1">
      <c r="A269" s="92"/>
      <c r="B269" s="32"/>
      <c r="C269" s="31"/>
      <c r="D269" s="31"/>
      <c r="E269" s="31"/>
      <c r="F269" s="93"/>
      <c r="G269" s="32"/>
      <c r="H269" s="32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</row>
    <row r="270" spans="1:28" ht="12.75" customHeight="1">
      <c r="A270" s="92"/>
      <c r="B270" s="32"/>
      <c r="C270" s="31"/>
      <c r="D270" s="31"/>
      <c r="E270" s="31"/>
      <c r="F270" s="93"/>
      <c r="G270" s="32"/>
      <c r="H270" s="32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</row>
    <row r="271" spans="1:28" ht="12.75" customHeight="1">
      <c r="A271" s="92"/>
      <c r="B271" s="32"/>
      <c r="C271" s="31"/>
      <c r="D271" s="31"/>
      <c r="E271" s="31"/>
      <c r="F271" s="93"/>
      <c r="G271" s="32"/>
      <c r="H271" s="95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</row>
    <row r="272" spans="1:28" ht="12.75" customHeight="1">
      <c r="A272" s="92"/>
      <c r="B272" s="32"/>
      <c r="C272" s="31"/>
      <c r="D272" s="31"/>
      <c r="E272" s="31"/>
      <c r="F272" s="93"/>
      <c r="G272" s="32"/>
      <c r="H272" s="95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</row>
    <row r="273" spans="1:28" ht="12.75" customHeight="1">
      <c r="A273" s="92"/>
      <c r="B273" s="32"/>
      <c r="C273" s="31"/>
      <c r="D273" s="31"/>
      <c r="E273" s="31"/>
      <c r="F273" s="93"/>
      <c r="G273" s="32"/>
      <c r="H273" s="95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</row>
    <row r="274" spans="1:28" ht="12.75" customHeight="1">
      <c r="A274" s="92"/>
      <c r="B274" s="32"/>
      <c r="C274" s="31"/>
      <c r="D274" s="31"/>
      <c r="E274" s="31"/>
      <c r="F274" s="93"/>
      <c r="G274" s="32"/>
      <c r="H274" s="95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</row>
    <row r="275" spans="1:28" ht="12.75" customHeight="1">
      <c r="A275" s="92"/>
      <c r="B275" s="32"/>
      <c r="C275" s="31"/>
      <c r="D275" s="31"/>
      <c r="E275" s="31"/>
      <c r="F275" s="93"/>
      <c r="G275" s="32"/>
      <c r="H275" s="95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</row>
    <row r="276" spans="1:28" ht="12.75" customHeight="1">
      <c r="A276" s="92"/>
      <c r="B276" s="32"/>
      <c r="C276" s="31"/>
      <c r="D276" s="31"/>
      <c r="E276" s="31"/>
      <c r="F276" s="93"/>
      <c r="G276" s="32"/>
      <c r="H276" s="95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</row>
    <row r="277" spans="1:28" ht="12.75" customHeight="1">
      <c r="A277" s="92"/>
      <c r="B277" s="32"/>
      <c r="C277" s="31"/>
      <c r="D277" s="31"/>
      <c r="E277" s="31"/>
      <c r="F277" s="93"/>
      <c r="G277" s="32"/>
      <c r="H277" s="95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</row>
    <row r="278" spans="1:28" ht="12.75" customHeight="1">
      <c r="A278" s="92"/>
      <c r="B278" s="32"/>
      <c r="C278" s="31"/>
      <c r="D278" s="31"/>
      <c r="E278" s="31"/>
      <c r="F278" s="93"/>
      <c r="G278" s="32"/>
      <c r="H278" s="95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</row>
    <row r="279" spans="1:28" ht="12.75" customHeight="1">
      <c r="A279" s="92"/>
      <c r="B279" s="32"/>
      <c r="C279" s="31"/>
      <c r="D279" s="31"/>
      <c r="E279" s="31"/>
      <c r="F279" s="93"/>
      <c r="G279" s="32"/>
      <c r="H279" s="95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</row>
    <row r="280" spans="1:28" ht="12.75" customHeight="1">
      <c r="A280" s="92"/>
      <c r="B280" s="32"/>
      <c r="C280" s="31"/>
      <c r="D280" s="31"/>
      <c r="E280" s="31"/>
      <c r="F280" s="93"/>
      <c r="G280" s="32"/>
      <c r="H280" s="95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</row>
    <row r="281" spans="1:28" ht="12.75" customHeight="1">
      <c r="A281" s="92"/>
      <c r="B281" s="32"/>
      <c r="C281" s="31"/>
      <c r="D281" s="31"/>
      <c r="E281" s="31"/>
      <c r="F281" s="93"/>
      <c r="G281" s="32"/>
      <c r="H281" s="95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</row>
    <row r="282" spans="1:28" ht="12.75" customHeight="1">
      <c r="A282" s="92"/>
      <c r="B282" s="32"/>
      <c r="C282" s="31"/>
      <c r="D282" s="31"/>
      <c r="E282" s="31"/>
      <c r="F282" s="93"/>
      <c r="G282" s="32"/>
      <c r="H282" s="95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</row>
    <row r="283" spans="1:28" ht="12.75" customHeight="1">
      <c r="A283" s="92"/>
      <c r="B283" s="32"/>
      <c r="C283" s="31"/>
      <c r="D283" s="31"/>
      <c r="E283" s="31"/>
      <c r="F283" s="93"/>
      <c r="G283" s="32"/>
      <c r="H283" s="95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</row>
    <row r="284" spans="1:28" ht="12.75" customHeight="1">
      <c r="A284" s="92"/>
      <c r="B284" s="32"/>
      <c r="C284" s="31"/>
      <c r="D284" s="31"/>
      <c r="E284" s="31"/>
      <c r="F284" s="93"/>
      <c r="G284" s="32"/>
      <c r="H284" s="95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</row>
    <row r="285" spans="1:28" ht="12.75" customHeight="1">
      <c r="A285" s="92"/>
      <c r="B285" s="32"/>
      <c r="C285" s="31"/>
      <c r="D285" s="31"/>
      <c r="E285" s="31"/>
      <c r="F285" s="93"/>
      <c r="G285" s="32"/>
      <c r="H285" s="95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</row>
    <row r="286" spans="1:28" ht="12.75" customHeight="1">
      <c r="A286" s="92"/>
      <c r="B286" s="32"/>
      <c r="C286" s="31"/>
      <c r="D286" s="31"/>
      <c r="E286" s="31"/>
      <c r="F286" s="93"/>
      <c r="G286" s="32"/>
      <c r="H286" s="95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</row>
    <row r="287" spans="1:28" ht="12.75" customHeight="1">
      <c r="A287" s="92"/>
      <c r="B287" s="32"/>
      <c r="C287" s="31"/>
      <c r="D287" s="31"/>
      <c r="E287" s="31"/>
      <c r="F287" s="93"/>
      <c r="G287" s="32"/>
      <c r="H287" s="95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</row>
    <row r="288" spans="1:28" ht="12.75" customHeight="1">
      <c r="A288" s="92"/>
      <c r="B288" s="32"/>
      <c r="C288" s="31"/>
      <c r="D288" s="31"/>
      <c r="E288" s="31"/>
      <c r="F288" s="93"/>
      <c r="G288" s="32"/>
      <c r="H288" s="95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</row>
    <row r="289" spans="1:28" ht="12.75" customHeight="1">
      <c r="A289" s="92"/>
      <c r="B289" s="32"/>
      <c r="C289" s="31"/>
      <c r="D289" s="31"/>
      <c r="E289" s="31"/>
      <c r="F289" s="93"/>
      <c r="G289" s="32"/>
      <c r="H289" s="95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</row>
    <row r="290" spans="1:28" ht="12.75" customHeight="1">
      <c r="A290" s="92"/>
      <c r="B290" s="32"/>
      <c r="C290" s="31"/>
      <c r="D290" s="31"/>
      <c r="E290" s="31"/>
      <c r="F290" s="93"/>
      <c r="G290" s="32"/>
      <c r="H290" s="95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</row>
    <row r="291" spans="1:28" ht="12.75" customHeight="1">
      <c r="A291" s="92"/>
      <c r="B291" s="32"/>
      <c r="C291" s="31"/>
      <c r="D291" s="31"/>
      <c r="E291" s="31"/>
      <c r="F291" s="93"/>
      <c r="G291" s="32"/>
      <c r="H291" s="95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</row>
    <row r="292" spans="1:28" ht="12.75" customHeight="1">
      <c r="A292" s="92"/>
      <c r="B292" s="32"/>
      <c r="C292" s="31"/>
      <c r="D292" s="31"/>
      <c r="E292" s="31"/>
      <c r="F292" s="93"/>
      <c r="G292" s="32"/>
      <c r="H292" s="95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</row>
    <row r="293" spans="1:28" ht="12.75" customHeight="1">
      <c r="A293" s="92"/>
      <c r="B293" s="32"/>
      <c r="C293" s="31"/>
      <c r="D293" s="31"/>
      <c r="E293" s="31"/>
      <c r="F293" s="93"/>
      <c r="G293" s="32"/>
      <c r="H293" s="95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</row>
    <row r="294" spans="1:28" ht="12.75" customHeight="1">
      <c r="A294" s="92"/>
      <c r="B294" s="32"/>
      <c r="C294" s="31"/>
      <c r="D294" s="31"/>
      <c r="E294" s="31"/>
      <c r="F294" s="93"/>
      <c r="G294" s="32"/>
      <c r="H294" s="95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</row>
    <row r="295" spans="1:28" ht="12.75" customHeight="1">
      <c r="A295" s="92"/>
      <c r="B295" s="32"/>
      <c r="C295" s="31"/>
      <c r="D295" s="31"/>
      <c r="E295" s="31"/>
      <c r="F295" s="93"/>
      <c r="G295" s="32"/>
      <c r="H295" s="95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</row>
    <row r="296" spans="1:28" ht="12.75" customHeight="1">
      <c r="A296" s="92"/>
      <c r="B296" s="32"/>
      <c r="C296" s="31"/>
      <c r="D296" s="31"/>
      <c r="E296" s="31"/>
      <c r="F296" s="93"/>
      <c r="G296" s="32"/>
      <c r="H296" s="95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</row>
    <row r="297" spans="1:28" ht="12.75" customHeight="1">
      <c r="A297" s="92"/>
      <c r="B297" s="32"/>
      <c r="C297" s="31"/>
      <c r="D297" s="31"/>
      <c r="E297" s="31"/>
      <c r="F297" s="93"/>
      <c r="G297" s="32"/>
      <c r="H297" s="95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</row>
    <row r="298" spans="1:28" ht="12.75" customHeight="1">
      <c r="A298" s="92"/>
      <c r="B298" s="32"/>
      <c r="C298" s="31"/>
      <c r="D298" s="31"/>
      <c r="E298" s="31"/>
      <c r="F298" s="93"/>
      <c r="G298" s="32"/>
      <c r="H298" s="95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</row>
    <row r="299" spans="1:28" ht="12.75" customHeight="1">
      <c r="A299" s="92"/>
      <c r="B299" s="32"/>
      <c r="C299" s="31"/>
      <c r="D299" s="31"/>
      <c r="E299" s="31"/>
      <c r="F299" s="93"/>
      <c r="G299" s="32"/>
      <c r="H299" s="95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</row>
    <row r="300" spans="1:28" ht="12.75" customHeight="1">
      <c r="A300" s="92"/>
      <c r="B300" s="32"/>
      <c r="C300" s="31"/>
      <c r="D300" s="31"/>
      <c r="E300" s="31"/>
      <c r="F300" s="93"/>
      <c r="G300" s="32"/>
      <c r="H300" s="95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</row>
    <row r="301" spans="1:28" ht="12.75" customHeight="1">
      <c r="A301" s="92"/>
      <c r="B301" s="32"/>
      <c r="C301" s="31"/>
      <c r="D301" s="31"/>
      <c r="E301" s="31"/>
      <c r="F301" s="93"/>
      <c r="G301" s="32"/>
      <c r="H301" s="95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</row>
    <row r="302" spans="1:28" ht="12.75" customHeight="1">
      <c r="A302" s="92"/>
      <c r="B302" s="32"/>
      <c r="C302" s="31"/>
      <c r="D302" s="31"/>
      <c r="E302" s="31"/>
      <c r="F302" s="93"/>
      <c r="G302" s="32"/>
      <c r="H302" s="95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</row>
    <row r="303" spans="1:28" ht="12.75" customHeight="1">
      <c r="A303" s="92"/>
      <c r="B303" s="32"/>
      <c r="C303" s="31"/>
      <c r="D303" s="31"/>
      <c r="E303" s="31"/>
      <c r="F303" s="93"/>
      <c r="G303" s="32"/>
      <c r="H303" s="95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</row>
    <row r="304" spans="1:28" ht="12.75" customHeight="1">
      <c r="A304" s="92"/>
      <c r="B304" s="32"/>
      <c r="C304" s="31"/>
      <c r="D304" s="31"/>
      <c r="E304" s="31"/>
      <c r="F304" s="93"/>
      <c r="G304" s="32"/>
      <c r="H304" s="95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</row>
    <row r="305" spans="1:28" ht="12.75" customHeight="1">
      <c r="A305" s="92"/>
      <c r="B305" s="32"/>
      <c r="C305" s="31"/>
      <c r="D305" s="31"/>
      <c r="E305" s="31"/>
      <c r="F305" s="93"/>
      <c r="G305" s="32"/>
      <c r="H305" s="95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</row>
    <row r="306" spans="1:28" ht="12.75" customHeight="1">
      <c r="A306" s="92"/>
      <c r="B306" s="32"/>
      <c r="C306" s="31"/>
      <c r="D306" s="31"/>
      <c r="E306" s="31"/>
      <c r="F306" s="93"/>
      <c r="G306" s="32"/>
      <c r="H306" s="95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</row>
    <row r="307" spans="1:28" ht="12.75" customHeight="1">
      <c r="A307" s="92"/>
      <c r="B307" s="32"/>
      <c r="C307" s="31"/>
      <c r="D307" s="31"/>
      <c r="E307" s="31"/>
      <c r="F307" s="93"/>
      <c r="G307" s="32"/>
      <c r="H307" s="95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</row>
    <row r="308" spans="1:28" ht="12.75" customHeight="1">
      <c r="A308" s="92"/>
      <c r="B308" s="32"/>
      <c r="C308" s="31"/>
      <c r="D308" s="31"/>
      <c r="E308" s="31"/>
      <c r="F308" s="93"/>
      <c r="G308" s="32"/>
      <c r="H308" s="95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</row>
    <row r="309" spans="1:28" ht="12.75" customHeight="1">
      <c r="A309" s="92"/>
      <c r="B309" s="32"/>
      <c r="C309" s="31"/>
      <c r="D309" s="31"/>
      <c r="E309" s="31"/>
      <c r="F309" s="93"/>
      <c r="G309" s="32"/>
      <c r="H309" s="95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</row>
    <row r="310" spans="1:28" ht="12.75" customHeight="1">
      <c r="A310" s="92"/>
      <c r="B310" s="32"/>
      <c r="C310" s="31"/>
      <c r="D310" s="31"/>
      <c r="E310" s="31"/>
      <c r="F310" s="93"/>
      <c r="G310" s="32"/>
      <c r="H310" s="95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</row>
    <row r="311" spans="1:28" ht="12.75" customHeight="1">
      <c r="A311" s="92"/>
      <c r="B311" s="32"/>
      <c r="C311" s="31"/>
      <c r="D311" s="31"/>
      <c r="E311" s="31"/>
      <c r="F311" s="93"/>
      <c r="G311" s="32"/>
      <c r="H311" s="95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</row>
    <row r="312" spans="1:28" ht="12.75" customHeight="1">
      <c r="A312" s="92"/>
      <c r="B312" s="32"/>
      <c r="C312" s="31"/>
      <c r="D312" s="31"/>
      <c r="E312" s="31"/>
      <c r="F312" s="93"/>
      <c r="G312" s="32"/>
      <c r="H312" s="95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</row>
    <row r="313" spans="1:28" ht="12.75" customHeight="1">
      <c r="A313" s="92"/>
      <c r="B313" s="32"/>
      <c r="C313" s="31"/>
      <c r="D313" s="31"/>
      <c r="E313" s="31"/>
      <c r="F313" s="93"/>
      <c r="G313" s="32"/>
      <c r="H313" s="95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</row>
    <row r="314" spans="1:28" ht="12.75" customHeight="1">
      <c r="A314" s="92"/>
      <c r="B314" s="32"/>
      <c r="C314" s="31"/>
      <c r="D314" s="31"/>
      <c r="E314" s="31"/>
      <c r="F314" s="93"/>
      <c r="G314" s="32"/>
      <c r="H314" s="95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</row>
    <row r="315" spans="1:28" ht="12.75" customHeight="1">
      <c r="A315" s="92"/>
      <c r="B315" s="32"/>
      <c r="C315" s="31"/>
      <c r="D315" s="31"/>
      <c r="E315" s="31"/>
      <c r="F315" s="93"/>
      <c r="G315" s="32"/>
      <c r="H315" s="95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</row>
    <row r="316" spans="1:28" ht="12.75" customHeight="1">
      <c r="A316" s="92"/>
      <c r="B316" s="32"/>
      <c r="C316" s="31"/>
      <c r="D316" s="31"/>
      <c r="E316" s="31"/>
      <c r="F316" s="93"/>
      <c r="G316" s="32"/>
      <c r="H316" s="95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</row>
    <row r="317" spans="1:28" ht="12.75" customHeight="1">
      <c r="A317" s="92"/>
      <c r="B317" s="32"/>
      <c r="C317" s="31"/>
      <c r="D317" s="31"/>
      <c r="E317" s="31"/>
      <c r="F317" s="93"/>
      <c r="G317" s="32"/>
      <c r="H317" s="95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</row>
    <row r="318" spans="1:28" ht="12.75" customHeight="1">
      <c r="A318" s="92"/>
      <c r="B318" s="32"/>
      <c r="C318" s="31"/>
      <c r="D318" s="31"/>
      <c r="E318" s="31"/>
      <c r="F318" s="93"/>
      <c r="G318" s="32"/>
      <c r="H318" s="95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</row>
    <row r="319" spans="1:28" ht="12.75" customHeight="1">
      <c r="A319" s="92"/>
      <c r="B319" s="32"/>
      <c r="C319" s="31"/>
      <c r="D319" s="31"/>
      <c r="E319" s="31"/>
      <c r="F319" s="93"/>
      <c r="G319" s="32"/>
      <c r="H319" s="95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</row>
    <row r="320" spans="1:28" ht="12.75" customHeight="1">
      <c r="A320" s="92"/>
      <c r="B320" s="32"/>
      <c r="C320" s="31"/>
      <c r="D320" s="31"/>
      <c r="E320" s="31"/>
      <c r="F320" s="93"/>
      <c r="G320" s="32"/>
      <c r="H320" s="95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</row>
    <row r="321" spans="1:28" ht="12.75" customHeight="1">
      <c r="A321" s="92"/>
      <c r="B321" s="32"/>
      <c r="C321" s="31"/>
      <c r="D321" s="31"/>
      <c r="E321" s="31"/>
      <c r="F321" s="93"/>
      <c r="G321" s="32"/>
      <c r="H321" s="95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</row>
    <row r="322" spans="1:28" ht="12.75" customHeight="1">
      <c r="A322" s="92"/>
      <c r="B322" s="32"/>
      <c r="C322" s="31"/>
      <c r="D322" s="31"/>
      <c r="E322" s="31"/>
      <c r="F322" s="93"/>
      <c r="G322" s="32"/>
      <c r="H322" s="95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14"/>
  <sheetViews>
    <sheetView zoomScale="90" zoomScaleNormal="90" workbookViewId="0">
      <selection activeCell="K33" sqref="K33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954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45124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580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581</v>
      </c>
      <c r="E9" s="104" t="s">
        <v>582</v>
      </c>
      <c r="F9" s="104" t="s">
        <v>583</v>
      </c>
      <c r="G9" s="104" t="s">
        <v>584</v>
      </c>
      <c r="H9" s="104" t="s">
        <v>585</v>
      </c>
      <c r="I9" s="104" t="s">
        <v>586</v>
      </c>
      <c r="J9" s="103" t="s">
        <v>587</v>
      </c>
      <c r="K9" s="104" t="s">
        <v>588</v>
      </c>
      <c r="L9" s="106" t="s">
        <v>589</v>
      </c>
      <c r="M9" s="106" t="s">
        <v>590</v>
      </c>
      <c r="N9" s="104" t="s">
        <v>591</v>
      </c>
      <c r="O9" s="105" t="s">
        <v>592</v>
      </c>
      <c r="P9" s="104" t="s">
        <v>593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264">
        <v>1</v>
      </c>
      <c r="B10" s="268">
        <v>45058</v>
      </c>
      <c r="C10" s="275"/>
      <c r="D10" s="282" t="s">
        <v>215</v>
      </c>
      <c r="E10" s="279" t="s">
        <v>594</v>
      </c>
      <c r="F10" s="264">
        <v>568</v>
      </c>
      <c r="G10" s="264">
        <v>538</v>
      </c>
      <c r="H10" s="264">
        <v>599</v>
      </c>
      <c r="I10" s="283" t="s">
        <v>595</v>
      </c>
      <c r="J10" s="118" t="s">
        <v>1000</v>
      </c>
      <c r="K10" s="118">
        <f>H10-F10</f>
        <v>31</v>
      </c>
      <c r="L10" s="119">
        <f>(F10*-0.7)/100</f>
        <v>-3.9759999999999995</v>
      </c>
      <c r="M10" s="120">
        <f>(K10+L10)/F10</f>
        <v>4.7577464788732399E-2</v>
      </c>
      <c r="N10" s="330" t="s">
        <v>598</v>
      </c>
      <c r="O10" s="336">
        <v>45117</v>
      </c>
      <c r="P10" s="335" t="s">
        <v>312</v>
      </c>
      <c r="Q10" s="41"/>
      <c r="R10" s="41" t="s">
        <v>597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3.5" customHeight="1">
      <c r="A11" s="107">
        <v>2</v>
      </c>
      <c r="B11" s="108">
        <v>45084</v>
      </c>
      <c r="C11" s="109"/>
      <c r="D11" s="110" t="s">
        <v>235</v>
      </c>
      <c r="E11" s="111" t="s">
        <v>594</v>
      </c>
      <c r="F11" s="107" t="s">
        <v>599</v>
      </c>
      <c r="G11" s="107">
        <v>1385</v>
      </c>
      <c r="H11" s="107"/>
      <c r="I11" s="112" t="s">
        <v>600</v>
      </c>
      <c r="J11" s="113" t="s">
        <v>596</v>
      </c>
      <c r="K11" s="113"/>
      <c r="L11" s="114"/>
      <c r="M11" s="115"/>
      <c r="N11" s="113"/>
      <c r="O11" s="302"/>
      <c r="P11" s="122">
        <f>VLOOKUP(D11,'MidCap Intra'!B43:C542,2,0)</f>
        <v>1510.35</v>
      </c>
      <c r="Q11" s="41"/>
      <c r="R11" s="41" t="s">
        <v>597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64">
        <v>3</v>
      </c>
      <c r="B12" s="268">
        <v>45090</v>
      </c>
      <c r="C12" s="275"/>
      <c r="D12" s="282" t="s">
        <v>338</v>
      </c>
      <c r="E12" s="279" t="s">
        <v>594</v>
      </c>
      <c r="F12" s="264">
        <v>4215</v>
      </c>
      <c r="G12" s="264">
        <v>3900</v>
      </c>
      <c r="H12" s="264">
        <v>4515</v>
      </c>
      <c r="I12" s="283" t="s">
        <v>601</v>
      </c>
      <c r="J12" s="118" t="s">
        <v>952</v>
      </c>
      <c r="K12" s="118">
        <f>H12-F12</f>
        <v>300</v>
      </c>
      <c r="L12" s="119">
        <f>(F12*-0.7)/100</f>
        <v>-29.504999999999999</v>
      </c>
      <c r="M12" s="120">
        <f>(K12+L12)/F12</f>
        <v>6.4174377224199289E-2</v>
      </c>
      <c r="N12" s="118" t="s">
        <v>598</v>
      </c>
      <c r="O12" s="121">
        <v>45111</v>
      </c>
      <c r="P12" s="118"/>
      <c r="Q12" s="41"/>
      <c r="R12" s="41" t="s">
        <v>597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123">
        <v>4</v>
      </c>
      <c r="B13" s="124">
        <v>45092</v>
      </c>
      <c r="C13" s="125"/>
      <c r="D13" s="273" t="s">
        <v>62</v>
      </c>
      <c r="E13" s="270" t="s">
        <v>594</v>
      </c>
      <c r="F13" s="107" t="s">
        <v>865</v>
      </c>
      <c r="G13" s="113">
        <v>6400</v>
      </c>
      <c r="H13" s="126"/>
      <c r="I13" s="271" t="s">
        <v>866</v>
      </c>
      <c r="J13" s="272" t="s">
        <v>596</v>
      </c>
      <c r="K13" s="127"/>
      <c r="L13" s="128"/>
      <c r="M13" s="129"/>
      <c r="N13" s="130"/>
      <c r="O13" s="131"/>
      <c r="P13" s="122">
        <f>VLOOKUP(D13,'MidCap Intra'!B47:C546,2,0)</f>
        <v>6561.7</v>
      </c>
      <c r="Q13" s="41"/>
      <c r="R13" s="41" t="s">
        <v>597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123">
        <v>5</v>
      </c>
      <c r="B14" s="124">
        <v>45092</v>
      </c>
      <c r="C14" s="125"/>
      <c r="D14" s="274" t="s">
        <v>192</v>
      </c>
      <c r="E14" s="270" t="s">
        <v>594</v>
      </c>
      <c r="F14" s="107" t="s">
        <v>867</v>
      </c>
      <c r="G14" s="113">
        <v>930</v>
      </c>
      <c r="H14" s="126"/>
      <c r="I14" s="271" t="s">
        <v>868</v>
      </c>
      <c r="J14" s="272" t="s">
        <v>596</v>
      </c>
      <c r="K14" s="127"/>
      <c r="L14" s="128"/>
      <c r="M14" s="129"/>
      <c r="N14" s="130"/>
      <c r="O14" s="131"/>
      <c r="P14" s="122">
        <f>VLOOKUP(D14,'MidCap Intra'!B48:C547,2,0)</f>
        <v>1060.25</v>
      </c>
      <c r="Q14" s="41"/>
      <c r="R14" s="41" t="s">
        <v>597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4">
        <v>6</v>
      </c>
      <c r="B15" s="268">
        <v>45096</v>
      </c>
      <c r="C15" s="275"/>
      <c r="D15" s="282" t="s">
        <v>510</v>
      </c>
      <c r="E15" s="279" t="s">
        <v>594</v>
      </c>
      <c r="F15" s="264">
        <v>537.5</v>
      </c>
      <c r="G15" s="264">
        <v>489</v>
      </c>
      <c r="H15" s="264">
        <v>569.5</v>
      </c>
      <c r="I15" s="283" t="s">
        <v>870</v>
      </c>
      <c r="J15" s="118" t="s">
        <v>962</v>
      </c>
      <c r="K15" s="118">
        <f>H15-F15</f>
        <v>32</v>
      </c>
      <c r="L15" s="119">
        <f>(F15*-0.7)/100</f>
        <v>-3.7625000000000002</v>
      </c>
      <c r="M15" s="120">
        <f>(K15+L15)/F15</f>
        <v>5.2534883720930237E-2</v>
      </c>
      <c r="N15" s="118" t="s">
        <v>598</v>
      </c>
      <c r="O15" s="121">
        <v>45110</v>
      </c>
      <c r="P15" s="118"/>
      <c r="Q15" s="41"/>
      <c r="R15" s="41" t="s">
        <v>597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264">
        <v>7</v>
      </c>
      <c r="B16" s="268">
        <v>45098</v>
      </c>
      <c r="C16" s="275"/>
      <c r="D16" s="282" t="s">
        <v>431</v>
      </c>
      <c r="E16" s="279" t="s">
        <v>594</v>
      </c>
      <c r="F16" s="264">
        <v>102</v>
      </c>
      <c r="G16" s="264">
        <v>94</v>
      </c>
      <c r="H16" s="264">
        <v>107.5</v>
      </c>
      <c r="I16" s="283" t="s">
        <v>871</v>
      </c>
      <c r="J16" s="118" t="s">
        <v>965</v>
      </c>
      <c r="K16" s="118">
        <f>H16-F16</f>
        <v>5.5</v>
      </c>
      <c r="L16" s="119">
        <f>(F16*-0.7)/100</f>
        <v>-0.71399999999999997</v>
      </c>
      <c r="M16" s="120">
        <f>(K16+L16)/F16</f>
        <v>4.6921568627450977E-2</v>
      </c>
      <c r="N16" s="118" t="s">
        <v>598</v>
      </c>
      <c r="O16" s="121">
        <v>45113</v>
      </c>
      <c r="P16" s="118"/>
      <c r="Q16" s="41"/>
      <c r="R16" s="41" t="s">
        <v>597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337">
        <v>8</v>
      </c>
      <c r="B17" s="338">
        <v>45099</v>
      </c>
      <c r="C17" s="339"/>
      <c r="D17" s="340" t="s">
        <v>403</v>
      </c>
      <c r="E17" s="341" t="s">
        <v>594</v>
      </c>
      <c r="F17" s="260">
        <v>3050</v>
      </c>
      <c r="G17" s="261">
        <v>2840</v>
      </c>
      <c r="H17" s="261">
        <v>2800</v>
      </c>
      <c r="I17" s="342" t="s">
        <v>873</v>
      </c>
      <c r="J17" s="343" t="s">
        <v>1001</v>
      </c>
      <c r="K17" s="343">
        <f>H17-F17</f>
        <v>-250</v>
      </c>
      <c r="L17" s="344">
        <f>(F17*-0.7)/100</f>
        <v>-21.35</v>
      </c>
      <c r="M17" s="345">
        <f>(K17+L17)/F17</f>
        <v>-8.8967213114754112E-2</v>
      </c>
      <c r="N17" s="346" t="s">
        <v>612</v>
      </c>
      <c r="O17" s="347">
        <v>45117</v>
      </c>
      <c r="P17" s="348"/>
      <c r="Q17" s="41"/>
      <c r="R17" s="41" t="s">
        <v>597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4">
        <v>9</v>
      </c>
      <c r="B18" s="268">
        <v>45105</v>
      </c>
      <c r="C18" s="275"/>
      <c r="D18" s="282" t="s">
        <v>130</v>
      </c>
      <c r="E18" s="279" t="s">
        <v>594</v>
      </c>
      <c r="F18" s="264">
        <v>640</v>
      </c>
      <c r="G18" s="264">
        <v>597</v>
      </c>
      <c r="H18" s="264">
        <v>689.5</v>
      </c>
      <c r="I18" s="283" t="s">
        <v>894</v>
      </c>
      <c r="J18" s="118" t="s">
        <v>1089</v>
      </c>
      <c r="K18" s="118">
        <f>H18-F18</f>
        <v>49.5</v>
      </c>
      <c r="L18" s="119">
        <f>(F18*-0.7)/100</f>
        <v>-4.4800000000000004</v>
      </c>
      <c r="M18" s="120">
        <f>(K18+L18)/F18</f>
        <v>7.0343749999999997E-2</v>
      </c>
      <c r="N18" s="118" t="s">
        <v>598</v>
      </c>
      <c r="O18" s="121">
        <v>45120</v>
      </c>
      <c r="P18" s="118"/>
      <c r="Q18" s="41"/>
      <c r="R18" s="41" t="s">
        <v>597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337">
        <v>10</v>
      </c>
      <c r="B19" s="338">
        <v>45110</v>
      </c>
      <c r="C19" s="339"/>
      <c r="D19" s="340" t="s">
        <v>127</v>
      </c>
      <c r="E19" s="341" t="s">
        <v>594</v>
      </c>
      <c r="F19" s="260">
        <v>1152.5</v>
      </c>
      <c r="G19" s="261">
        <v>1095</v>
      </c>
      <c r="H19" s="261">
        <v>1100</v>
      </c>
      <c r="I19" s="342" t="s">
        <v>920</v>
      </c>
      <c r="J19" s="343" t="s">
        <v>1082</v>
      </c>
      <c r="K19" s="343">
        <f>H19-F19</f>
        <v>-52.5</v>
      </c>
      <c r="L19" s="344">
        <f>(F19*-0.7)/100</f>
        <v>-8.0675000000000008</v>
      </c>
      <c r="M19" s="345">
        <f>(K19+L19)/F19</f>
        <v>-5.2553145336225598E-2</v>
      </c>
      <c r="N19" s="346" t="s">
        <v>612</v>
      </c>
      <c r="O19" s="347">
        <v>45120</v>
      </c>
      <c r="P19" s="348"/>
      <c r="Q19" s="41"/>
      <c r="R19" s="41" t="s">
        <v>597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99">
        <v>11</v>
      </c>
      <c r="B20" s="108">
        <v>45111</v>
      </c>
      <c r="C20" s="300"/>
      <c r="D20" s="301" t="s">
        <v>114</v>
      </c>
      <c r="E20" s="111" t="s">
        <v>594</v>
      </c>
      <c r="F20" s="107" t="s">
        <v>1077</v>
      </c>
      <c r="G20" s="113">
        <v>119</v>
      </c>
      <c r="H20" s="107"/>
      <c r="I20" s="107" t="s">
        <v>938</v>
      </c>
      <c r="J20" s="113" t="s">
        <v>596</v>
      </c>
      <c r="K20" s="113"/>
      <c r="L20" s="259"/>
      <c r="M20" s="326"/>
      <c r="N20" s="269"/>
      <c r="O20" s="323"/>
      <c r="P20" s="122">
        <f>VLOOKUP(D20,'MidCap Intra'!B57:C556,2,0)</f>
        <v>129.30000000000001</v>
      </c>
      <c r="Q20" s="41"/>
      <c r="R20" s="41" t="s">
        <v>597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299">
        <v>12</v>
      </c>
      <c r="B21" s="108">
        <v>45111</v>
      </c>
      <c r="C21" s="300"/>
      <c r="D21" s="301" t="s">
        <v>82</v>
      </c>
      <c r="E21" s="111" t="s">
        <v>594</v>
      </c>
      <c r="F21" s="107" t="s">
        <v>1078</v>
      </c>
      <c r="G21" s="113">
        <v>234</v>
      </c>
      <c r="H21" s="107"/>
      <c r="I21" s="107" t="s">
        <v>941</v>
      </c>
      <c r="J21" s="113" t="s">
        <v>596</v>
      </c>
      <c r="K21" s="113"/>
      <c r="L21" s="114"/>
      <c r="M21" s="115"/>
      <c r="N21" s="113"/>
      <c r="O21" s="323"/>
      <c r="P21" s="122">
        <f>VLOOKUP(D21,'MidCap Intra'!B58:C557,2,0)</f>
        <v>262.2</v>
      </c>
      <c r="Q21" s="41"/>
      <c r="R21" s="41" t="s">
        <v>597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299">
        <v>13</v>
      </c>
      <c r="B22" s="108">
        <v>45112</v>
      </c>
      <c r="C22" s="300"/>
      <c r="D22" s="301" t="s">
        <v>388</v>
      </c>
      <c r="E22" s="111" t="s">
        <v>594</v>
      </c>
      <c r="F22" s="107" t="s">
        <v>1079</v>
      </c>
      <c r="G22" s="113">
        <v>1395</v>
      </c>
      <c r="H22" s="107"/>
      <c r="I22" s="107" t="s">
        <v>959</v>
      </c>
      <c r="J22" s="113" t="s">
        <v>596</v>
      </c>
      <c r="K22" s="113"/>
      <c r="L22" s="114"/>
      <c r="M22" s="115"/>
      <c r="N22" s="113"/>
      <c r="O22" s="323"/>
      <c r="P22" s="122">
        <f>VLOOKUP(D22,'MidCap Intra'!B59:C558,2,0)</f>
        <v>1485.4</v>
      </c>
      <c r="Q22" s="41"/>
      <c r="R22" s="41" t="s">
        <v>613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299">
        <v>14</v>
      </c>
      <c r="B23" s="108">
        <v>45113</v>
      </c>
      <c r="C23" s="300"/>
      <c r="D23" s="329" t="s">
        <v>322</v>
      </c>
      <c r="E23" s="111" t="s">
        <v>594</v>
      </c>
      <c r="F23" s="107" t="s">
        <v>1080</v>
      </c>
      <c r="G23" s="113">
        <v>1295</v>
      </c>
      <c r="H23" s="107"/>
      <c r="I23" s="107" t="s">
        <v>968</v>
      </c>
      <c r="J23" s="113" t="s">
        <v>596</v>
      </c>
      <c r="K23" s="113"/>
      <c r="L23" s="114"/>
      <c r="M23" s="115"/>
      <c r="N23" s="113"/>
      <c r="O23" s="323"/>
      <c r="P23" s="122" t="e">
        <f>VLOOKUP(D23,'MidCap Intra'!B60:C559,2,0)</f>
        <v>#N/A</v>
      </c>
      <c r="Q23" s="41"/>
      <c r="R23" s="41" t="s">
        <v>597</v>
      </c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337">
        <v>15</v>
      </c>
      <c r="B24" s="338">
        <v>45113</v>
      </c>
      <c r="C24" s="339"/>
      <c r="D24" s="340" t="s">
        <v>104</v>
      </c>
      <c r="E24" s="341" t="s">
        <v>594</v>
      </c>
      <c r="F24" s="260">
        <v>2095</v>
      </c>
      <c r="G24" s="261">
        <v>1990</v>
      </c>
      <c r="H24" s="261">
        <v>1970</v>
      </c>
      <c r="I24" s="342" t="s">
        <v>969</v>
      </c>
      <c r="J24" s="343" t="s">
        <v>1044</v>
      </c>
      <c r="K24" s="343">
        <f>H24-F24</f>
        <v>-125</v>
      </c>
      <c r="L24" s="344">
        <f>(F24*-0.7)/100</f>
        <v>-14.664999999999999</v>
      </c>
      <c r="M24" s="345">
        <f>(K24+L24)/F24</f>
        <v>-6.6665871121718373E-2</v>
      </c>
      <c r="N24" s="346" t="s">
        <v>612</v>
      </c>
      <c r="O24" s="347">
        <v>45118</v>
      </c>
      <c r="P24" s="348"/>
      <c r="Q24" s="41"/>
      <c r="R24" s="41" t="s">
        <v>597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349">
        <v>16</v>
      </c>
      <c r="B25" s="350">
        <v>45117</v>
      </c>
      <c r="C25" s="351"/>
      <c r="D25" s="352" t="s">
        <v>218</v>
      </c>
      <c r="E25" s="353" t="s">
        <v>594</v>
      </c>
      <c r="F25" s="354" t="s">
        <v>1023</v>
      </c>
      <c r="G25" s="325">
        <v>1980</v>
      </c>
      <c r="H25" s="354"/>
      <c r="I25" s="354" t="s">
        <v>1024</v>
      </c>
      <c r="J25" s="325" t="s">
        <v>596</v>
      </c>
      <c r="K25" s="328"/>
      <c r="L25" s="328"/>
      <c r="M25" s="328"/>
      <c r="N25" s="328"/>
      <c r="O25" s="328"/>
      <c r="P25" s="122">
        <f>VLOOKUP(D25,'MidCap Intra'!B62:C561,2,0)</f>
        <v>2187.5</v>
      </c>
      <c r="Q25" s="41"/>
      <c r="R25" s="41" t="s">
        <v>597</v>
      </c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355">
        <v>17</v>
      </c>
      <c r="B26" s="293">
        <v>45119</v>
      </c>
      <c r="C26" s="356"/>
      <c r="D26" s="357" t="s">
        <v>129</v>
      </c>
      <c r="E26" s="358" t="s">
        <v>594</v>
      </c>
      <c r="F26" s="292" t="s">
        <v>1081</v>
      </c>
      <c r="G26" s="294">
        <v>1540</v>
      </c>
      <c r="H26" s="292"/>
      <c r="I26" s="292" t="s">
        <v>1049</v>
      </c>
      <c r="J26" s="294" t="s">
        <v>596</v>
      </c>
      <c r="K26" s="294"/>
      <c r="L26" s="327"/>
      <c r="M26" s="359"/>
      <c r="N26" s="294"/>
      <c r="O26" s="360"/>
      <c r="P26" s="122">
        <f>VLOOKUP(D26,'MidCap Intra'!B63:C562,2,0)</f>
        <v>1644.5</v>
      </c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355">
        <v>18</v>
      </c>
      <c r="B27" s="293">
        <v>45120</v>
      </c>
      <c r="C27" s="356"/>
      <c r="D27" s="386" t="s">
        <v>431</v>
      </c>
      <c r="E27" s="358" t="s">
        <v>594</v>
      </c>
      <c r="F27" s="292" t="s">
        <v>1091</v>
      </c>
      <c r="G27" s="294">
        <v>102</v>
      </c>
      <c r="H27" s="292"/>
      <c r="I27" s="292" t="s">
        <v>1092</v>
      </c>
      <c r="J27" s="294" t="s">
        <v>596</v>
      </c>
      <c r="K27" s="294"/>
      <c r="L27" s="327"/>
      <c r="M27" s="359"/>
      <c r="N27" s="294"/>
      <c r="O27" s="360"/>
      <c r="P27" s="122">
        <f>VLOOKUP(D27,'MidCap Intra'!B64:C563,2,0)</f>
        <v>112.25</v>
      </c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4.25" customHeight="1">
      <c r="A28" s="355">
        <v>19</v>
      </c>
      <c r="B28" s="293">
        <v>45120</v>
      </c>
      <c r="C28" s="356"/>
      <c r="D28" s="386" t="s">
        <v>518</v>
      </c>
      <c r="E28" s="358" t="s">
        <v>594</v>
      </c>
      <c r="F28" s="292" t="s">
        <v>1096</v>
      </c>
      <c r="G28" s="294">
        <v>255</v>
      </c>
      <c r="H28" s="292"/>
      <c r="I28" s="292" t="s">
        <v>1097</v>
      </c>
      <c r="J28" s="294" t="s">
        <v>596</v>
      </c>
      <c r="K28" s="294"/>
      <c r="L28" s="327"/>
      <c r="M28" s="359"/>
      <c r="N28" s="294"/>
      <c r="O28" s="360"/>
      <c r="P28" s="122">
        <f>VLOOKUP(D28,'MidCap Intra'!B65:C564,2,0)</f>
        <v>288.35000000000002</v>
      </c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4.25" customHeight="1">
      <c r="A29" s="355"/>
      <c r="B29" s="293"/>
      <c r="C29" s="356"/>
      <c r="D29" s="357"/>
      <c r="E29" s="358"/>
      <c r="F29" s="292"/>
      <c r="G29" s="294"/>
      <c r="H29" s="292"/>
      <c r="I29" s="292"/>
      <c r="J29" s="294"/>
      <c r="K29" s="294"/>
      <c r="L29" s="327"/>
      <c r="M29" s="359"/>
      <c r="N29" s="294"/>
      <c r="O29" s="360"/>
      <c r="P29" s="327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4.25" customHeight="1">
      <c r="A30" s="355"/>
      <c r="B30" s="293"/>
      <c r="C30" s="356"/>
      <c r="D30" s="357"/>
      <c r="E30" s="358"/>
      <c r="F30" s="292"/>
      <c r="G30" s="294"/>
      <c r="H30" s="292"/>
      <c r="I30" s="292"/>
      <c r="J30" s="294"/>
      <c r="K30" s="294"/>
      <c r="L30" s="327"/>
      <c r="M30" s="359"/>
      <c r="N30" s="294"/>
      <c r="O30" s="360"/>
      <c r="P30" s="327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7" spans="1:38" ht="14.25" customHeight="1">
      <c r="A37" s="132"/>
      <c r="B37" s="133"/>
      <c r="C37" s="134"/>
      <c r="D37" s="135"/>
      <c r="E37" s="136"/>
      <c r="F37" s="136"/>
      <c r="G37" s="132"/>
      <c r="H37" s="136"/>
      <c r="I37" s="137"/>
      <c r="J37" s="138"/>
      <c r="K37" s="138"/>
      <c r="L37" s="139"/>
      <c r="M37" s="140"/>
      <c r="N37" s="141"/>
      <c r="O37" s="142"/>
      <c r="P37" s="143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" customHeight="1">
      <c r="A38" s="144" t="s">
        <v>602</v>
      </c>
      <c r="B38" s="145"/>
      <c r="C38" s="146"/>
      <c r="E38" s="147"/>
      <c r="F38" s="147"/>
      <c r="G38" s="147"/>
      <c r="H38" s="147"/>
      <c r="I38" s="147"/>
      <c r="J38" s="148"/>
      <c r="K38" s="147"/>
      <c r="L38" s="149"/>
      <c r="M38" s="62"/>
      <c r="N38" s="148"/>
      <c r="O38" s="146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" customHeight="1">
      <c r="A39" s="150" t="s">
        <v>603</v>
      </c>
      <c r="B39" s="144"/>
      <c r="C39" s="144"/>
      <c r="D39" s="144"/>
      <c r="E39" s="41"/>
      <c r="F39" s="151" t="s">
        <v>604</v>
      </c>
      <c r="G39" s="6"/>
      <c r="H39" s="6"/>
      <c r="I39" s="6"/>
      <c r="J39" s="152"/>
      <c r="K39" s="153"/>
      <c r="L39" s="153"/>
      <c r="M39" s="154"/>
      <c r="N39" s="1"/>
      <c r="O39" s="155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" customHeight="1">
      <c r="A40" s="144" t="s">
        <v>605</v>
      </c>
      <c r="B40" s="144"/>
      <c r="C40" s="144"/>
      <c r="D40" s="144" t="s">
        <v>606</v>
      </c>
      <c r="E40" s="6"/>
      <c r="F40" s="151" t="s">
        <v>607</v>
      </c>
      <c r="G40" s="6"/>
      <c r="H40" s="6"/>
      <c r="I40" s="6"/>
      <c r="J40" s="152"/>
      <c r="K40" s="153"/>
      <c r="L40" s="153"/>
      <c r="M40" s="154"/>
      <c r="N40" s="1"/>
      <c r="O40" s="155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" customHeight="1">
      <c r="A41" s="144"/>
      <c r="B41" s="144"/>
      <c r="C41" s="144"/>
      <c r="D41" s="144"/>
      <c r="E41" s="6"/>
      <c r="F41" s="6"/>
      <c r="G41" s="6"/>
      <c r="H41" s="6"/>
      <c r="I41" s="6"/>
      <c r="J41" s="156"/>
      <c r="K41" s="153"/>
      <c r="L41" s="153"/>
      <c r="M41" s="6"/>
      <c r="N41" s="157"/>
      <c r="O41" s="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.75" customHeight="1">
      <c r="A42" s="1"/>
      <c r="B42" s="158" t="s">
        <v>608</v>
      </c>
      <c r="C42" s="158"/>
      <c r="D42" s="158"/>
      <c r="E42" s="158"/>
      <c r="F42" s="159"/>
      <c r="G42" s="6"/>
      <c r="H42" s="6"/>
      <c r="I42" s="160"/>
      <c r="J42" s="161"/>
      <c r="K42" s="162"/>
      <c r="L42" s="161"/>
      <c r="M42" s="6"/>
      <c r="N42" s="1"/>
      <c r="O42" s="1"/>
      <c r="P42" s="41"/>
      <c r="R42" s="62"/>
      <c r="S42" s="1"/>
      <c r="T42" s="1"/>
      <c r="U42" s="1"/>
      <c r="V42" s="1"/>
      <c r="W42" s="1"/>
      <c r="X42" s="1"/>
      <c r="Y42" s="1"/>
      <c r="Z42" s="1"/>
    </row>
    <row r="43" spans="1:38" ht="38.25" customHeight="1">
      <c r="A43" s="163" t="s">
        <v>16</v>
      </c>
      <c r="B43" s="163" t="s">
        <v>568</v>
      </c>
      <c r="C43" s="163"/>
      <c r="D43" s="91" t="s">
        <v>581</v>
      </c>
      <c r="E43" s="163" t="s">
        <v>582</v>
      </c>
      <c r="F43" s="163" t="s">
        <v>583</v>
      </c>
      <c r="G43" s="163" t="s">
        <v>609</v>
      </c>
      <c r="H43" s="163" t="s">
        <v>585</v>
      </c>
      <c r="I43" s="163" t="s">
        <v>586</v>
      </c>
      <c r="J43" s="106" t="s">
        <v>587</v>
      </c>
      <c r="K43" s="104" t="s">
        <v>610</v>
      </c>
      <c r="L43" s="164" t="s">
        <v>589</v>
      </c>
      <c r="M43" s="106" t="s">
        <v>590</v>
      </c>
      <c r="N43" s="103" t="s">
        <v>591</v>
      </c>
      <c r="O43" s="91" t="s">
        <v>592</v>
      </c>
      <c r="P43" s="41"/>
      <c r="Q43" s="1"/>
      <c r="R43" s="62"/>
      <c r="S43" s="62"/>
      <c r="T43" s="62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3.5" customHeight="1">
      <c r="A44" s="264">
        <v>1</v>
      </c>
      <c r="B44" s="265">
        <v>45110</v>
      </c>
      <c r="C44" s="266"/>
      <c r="D44" s="266" t="s">
        <v>220</v>
      </c>
      <c r="E44" s="264" t="s">
        <v>611</v>
      </c>
      <c r="F44" s="264">
        <v>1032.5</v>
      </c>
      <c r="G44" s="264">
        <v>999</v>
      </c>
      <c r="H44" s="267">
        <v>1060.5</v>
      </c>
      <c r="I44" s="267" t="s">
        <v>926</v>
      </c>
      <c r="J44" s="118" t="s">
        <v>1045</v>
      </c>
      <c r="K44" s="118">
        <f t="shared" ref="K44:K49" si="0">H44-F44</f>
        <v>28</v>
      </c>
      <c r="L44" s="119">
        <f>(F44*-0.7)/100</f>
        <v>-7.2275</v>
      </c>
      <c r="M44" s="120">
        <f t="shared" ref="M44:M49" si="1">(K44+L44)/F44</f>
        <v>2.011864406779661E-2</v>
      </c>
      <c r="N44" s="330" t="s">
        <v>598</v>
      </c>
      <c r="O44" s="331">
        <v>45118</v>
      </c>
      <c r="P44" s="41"/>
      <c r="Q44" s="311"/>
      <c r="R44" s="41" t="s">
        <v>597</v>
      </c>
      <c r="S44" s="41"/>
      <c r="T44" s="312"/>
      <c r="U44" s="312"/>
      <c r="V44" s="312"/>
      <c r="W44" s="312"/>
      <c r="X44" s="312"/>
      <c r="Y44" s="312"/>
      <c r="Z44" s="312"/>
      <c r="AA44" s="312"/>
      <c r="AB44" s="312"/>
      <c r="AC44" s="312"/>
      <c r="AD44" s="312"/>
      <c r="AE44" s="312"/>
      <c r="AF44" s="312"/>
      <c r="AG44" s="312"/>
      <c r="AH44" s="312"/>
      <c r="AI44" s="312"/>
      <c r="AJ44" s="312"/>
      <c r="AK44" s="312"/>
      <c r="AL44" s="312"/>
    </row>
    <row r="45" spans="1:38" ht="13.5" customHeight="1">
      <c r="A45" s="264">
        <v>2</v>
      </c>
      <c r="B45" s="265">
        <v>45110</v>
      </c>
      <c r="C45" s="266"/>
      <c r="D45" s="266" t="s">
        <v>490</v>
      </c>
      <c r="E45" s="264" t="s">
        <v>611</v>
      </c>
      <c r="F45" s="264">
        <v>369.5</v>
      </c>
      <c r="G45" s="264">
        <v>358</v>
      </c>
      <c r="H45" s="267">
        <v>378.5</v>
      </c>
      <c r="I45" s="267" t="s">
        <v>923</v>
      </c>
      <c r="J45" s="118" t="s">
        <v>824</v>
      </c>
      <c r="K45" s="118">
        <f t="shared" si="0"/>
        <v>9</v>
      </c>
      <c r="L45" s="119">
        <f>(F45*-0.7)/100</f>
        <v>-2.5864999999999996</v>
      </c>
      <c r="M45" s="120">
        <f t="shared" si="1"/>
        <v>1.7357239512855213E-2</v>
      </c>
      <c r="N45" s="330" t="s">
        <v>598</v>
      </c>
      <c r="O45" s="331">
        <v>45114</v>
      </c>
      <c r="P45" s="41"/>
      <c r="Q45" s="311"/>
      <c r="R45" s="41" t="s">
        <v>597</v>
      </c>
      <c r="S45" s="41"/>
      <c r="T45" s="312"/>
      <c r="U45" s="312"/>
      <c r="V45" s="312"/>
      <c r="W45" s="312"/>
      <c r="X45" s="312"/>
      <c r="Y45" s="312"/>
      <c r="Z45" s="312"/>
      <c r="AA45" s="312"/>
      <c r="AB45" s="312"/>
      <c r="AC45" s="312"/>
      <c r="AD45" s="312"/>
      <c r="AE45" s="312"/>
      <c r="AF45" s="312"/>
      <c r="AG45" s="312"/>
      <c r="AH45" s="312"/>
      <c r="AI45" s="312"/>
      <c r="AJ45" s="312"/>
      <c r="AK45" s="312"/>
      <c r="AL45" s="312"/>
    </row>
    <row r="46" spans="1:38" ht="13.5" customHeight="1">
      <c r="A46" s="337">
        <v>3</v>
      </c>
      <c r="B46" s="338">
        <v>45114</v>
      </c>
      <c r="C46" s="339"/>
      <c r="D46" s="340" t="s">
        <v>1046</v>
      </c>
      <c r="E46" s="341" t="s">
        <v>611</v>
      </c>
      <c r="F46" s="260">
        <v>5010</v>
      </c>
      <c r="G46" s="261">
        <v>4900</v>
      </c>
      <c r="H46" s="261">
        <v>4850</v>
      </c>
      <c r="I46" s="342" t="s">
        <v>995</v>
      </c>
      <c r="J46" s="343" t="s">
        <v>1067</v>
      </c>
      <c r="K46" s="343">
        <f t="shared" si="0"/>
        <v>-160</v>
      </c>
      <c r="L46" s="344">
        <f>(F46*-0.7)/100</f>
        <v>-35.07</v>
      </c>
      <c r="M46" s="345">
        <f t="shared" si="1"/>
        <v>-3.8936127744510975E-2</v>
      </c>
      <c r="N46" s="346" t="s">
        <v>612</v>
      </c>
      <c r="O46" s="347">
        <v>45119</v>
      </c>
      <c r="P46" s="41"/>
      <c r="Q46" s="311"/>
      <c r="R46" s="41" t="s">
        <v>597</v>
      </c>
      <c r="S46" s="41"/>
      <c r="T46" s="361"/>
      <c r="U46" s="361"/>
      <c r="V46" s="361"/>
      <c r="W46" s="361"/>
      <c r="X46" s="361"/>
      <c r="Y46" s="361"/>
      <c r="Z46" s="361"/>
      <c r="AA46" s="361"/>
      <c r="AB46" s="361"/>
      <c r="AC46" s="361"/>
      <c r="AD46" s="361"/>
      <c r="AE46" s="361"/>
      <c r="AF46" s="361"/>
      <c r="AG46" s="361"/>
      <c r="AH46" s="361"/>
      <c r="AI46" s="361"/>
      <c r="AJ46" s="361"/>
      <c r="AK46" s="361"/>
      <c r="AL46" s="361"/>
    </row>
    <row r="47" spans="1:38" ht="13.5" customHeight="1">
      <c r="A47" s="337">
        <v>4</v>
      </c>
      <c r="B47" s="338">
        <v>45117</v>
      </c>
      <c r="C47" s="339"/>
      <c r="D47" s="340" t="s">
        <v>122</v>
      </c>
      <c r="E47" s="341" t="s">
        <v>611</v>
      </c>
      <c r="F47" s="260">
        <v>313.5</v>
      </c>
      <c r="G47" s="261">
        <v>304</v>
      </c>
      <c r="H47" s="261">
        <v>304</v>
      </c>
      <c r="I47" s="342" t="s">
        <v>1012</v>
      </c>
      <c r="J47" s="343" t="s">
        <v>956</v>
      </c>
      <c r="K47" s="343">
        <f t="shared" si="0"/>
        <v>-9.5</v>
      </c>
      <c r="L47" s="344">
        <f>(F47*-0.7)/100</f>
        <v>-2.1944999999999997</v>
      </c>
      <c r="M47" s="345">
        <f t="shared" si="1"/>
        <v>-3.7303030303030303E-2</v>
      </c>
      <c r="N47" s="346" t="s">
        <v>612</v>
      </c>
      <c r="O47" s="347">
        <v>45120</v>
      </c>
      <c r="P47" s="41"/>
      <c r="Q47" s="311"/>
      <c r="R47" s="41" t="s">
        <v>597</v>
      </c>
      <c r="S47" s="41"/>
      <c r="T47" s="361"/>
      <c r="U47" s="361"/>
      <c r="V47" s="361"/>
      <c r="W47" s="361"/>
      <c r="X47" s="361"/>
      <c r="Y47" s="361"/>
      <c r="Z47" s="361"/>
      <c r="AA47" s="361"/>
      <c r="AB47" s="361"/>
      <c r="AC47" s="361"/>
      <c r="AD47" s="361"/>
      <c r="AE47" s="361"/>
      <c r="AF47" s="361"/>
      <c r="AG47" s="361"/>
      <c r="AH47" s="361"/>
      <c r="AI47" s="361"/>
      <c r="AJ47" s="361"/>
      <c r="AK47" s="361"/>
      <c r="AL47" s="361"/>
    </row>
    <row r="48" spans="1:38" ht="13.5" customHeight="1">
      <c r="A48" s="264">
        <v>5</v>
      </c>
      <c r="B48" s="265">
        <v>45117</v>
      </c>
      <c r="C48" s="266"/>
      <c r="D48" s="266" t="s">
        <v>303</v>
      </c>
      <c r="E48" s="264" t="s">
        <v>611</v>
      </c>
      <c r="F48" s="264">
        <v>81</v>
      </c>
      <c r="G48" s="264">
        <v>78.5</v>
      </c>
      <c r="H48" s="267">
        <v>83.1</v>
      </c>
      <c r="I48" s="267" t="s">
        <v>1013</v>
      </c>
      <c r="J48" s="118" t="s">
        <v>1056</v>
      </c>
      <c r="K48" s="118">
        <f t="shared" si="0"/>
        <v>2.0999999999999943</v>
      </c>
      <c r="L48" s="119">
        <f>(F48*-0.7)/100</f>
        <v>-0.56699999999999995</v>
      </c>
      <c r="M48" s="120">
        <f t="shared" si="1"/>
        <v>1.8925925925925857E-2</v>
      </c>
      <c r="N48" s="330" t="s">
        <v>598</v>
      </c>
      <c r="O48" s="336">
        <v>45119</v>
      </c>
      <c r="P48" s="41"/>
      <c r="Q48" s="311"/>
      <c r="R48" s="41" t="s">
        <v>597</v>
      </c>
      <c r="S48" s="41"/>
      <c r="T48" s="361"/>
      <c r="U48" s="361"/>
      <c r="V48" s="361"/>
      <c r="W48" s="361"/>
      <c r="X48" s="361"/>
      <c r="Y48" s="361"/>
      <c r="Z48" s="361"/>
      <c r="AA48" s="361"/>
      <c r="AB48" s="361"/>
      <c r="AC48" s="361"/>
      <c r="AD48" s="361"/>
      <c r="AE48" s="361"/>
      <c r="AF48" s="361"/>
      <c r="AG48" s="361"/>
      <c r="AH48" s="361"/>
      <c r="AI48" s="361"/>
      <c r="AJ48" s="361"/>
      <c r="AK48" s="361"/>
      <c r="AL48" s="361"/>
    </row>
    <row r="49" spans="1:38" ht="13.5" customHeight="1">
      <c r="A49" s="380">
        <v>6</v>
      </c>
      <c r="B49" s="268">
        <v>45117</v>
      </c>
      <c r="C49" s="381"/>
      <c r="D49" s="382" t="s">
        <v>241</v>
      </c>
      <c r="E49" s="279" t="s">
        <v>611</v>
      </c>
      <c r="F49" s="264">
        <v>200.5</v>
      </c>
      <c r="G49" s="267">
        <v>194</v>
      </c>
      <c r="H49" s="264">
        <v>205</v>
      </c>
      <c r="I49" s="264" t="s">
        <v>1018</v>
      </c>
      <c r="J49" s="118" t="s">
        <v>1022</v>
      </c>
      <c r="K49" s="118">
        <f t="shared" si="0"/>
        <v>4.5</v>
      </c>
      <c r="L49" s="119">
        <f>(F49*-0.07)/100</f>
        <v>-0.14035000000000003</v>
      </c>
      <c r="M49" s="120">
        <f t="shared" si="1"/>
        <v>2.1743890274314216E-2</v>
      </c>
      <c r="N49" s="330" t="s">
        <v>598</v>
      </c>
      <c r="O49" s="336">
        <v>45117</v>
      </c>
      <c r="P49" s="41"/>
      <c r="Q49" s="311"/>
      <c r="R49" s="41" t="s">
        <v>597</v>
      </c>
      <c r="S49" s="41"/>
      <c r="T49" s="312"/>
      <c r="U49" s="312"/>
      <c r="V49" s="312"/>
      <c r="W49" s="312"/>
      <c r="X49" s="312"/>
      <c r="Y49" s="312"/>
      <c r="Z49" s="312"/>
      <c r="AA49" s="312"/>
      <c r="AB49" s="312"/>
      <c r="AC49" s="312"/>
      <c r="AD49" s="312"/>
      <c r="AE49" s="312"/>
      <c r="AF49" s="312"/>
      <c r="AG49" s="312"/>
      <c r="AH49" s="312"/>
      <c r="AI49" s="312"/>
      <c r="AJ49" s="312"/>
      <c r="AK49" s="312"/>
      <c r="AL49" s="312"/>
    </row>
    <row r="50" spans="1:38" ht="13.5" customHeight="1">
      <c r="A50" s="299">
        <v>7</v>
      </c>
      <c r="B50" s="108">
        <v>45118</v>
      </c>
      <c r="C50" s="300"/>
      <c r="D50" s="301" t="s">
        <v>470</v>
      </c>
      <c r="E50" s="111" t="s">
        <v>611</v>
      </c>
      <c r="F50" s="107" t="s">
        <v>1035</v>
      </c>
      <c r="G50" s="113">
        <v>203</v>
      </c>
      <c r="H50" s="107"/>
      <c r="I50" s="107" t="s">
        <v>679</v>
      </c>
      <c r="J50" s="113" t="s">
        <v>596</v>
      </c>
      <c r="K50" s="113"/>
      <c r="L50" s="114"/>
      <c r="M50" s="115"/>
      <c r="N50" s="324"/>
      <c r="O50" s="360"/>
      <c r="P50" s="41"/>
      <c r="Q50" s="311"/>
      <c r="R50" s="41"/>
      <c r="S50" s="41"/>
      <c r="T50" s="361"/>
      <c r="U50" s="361"/>
      <c r="V50" s="361"/>
      <c r="W50" s="361"/>
      <c r="X50" s="361"/>
      <c r="Y50" s="361"/>
      <c r="Z50" s="361"/>
      <c r="AA50" s="361"/>
      <c r="AB50" s="361"/>
      <c r="AC50" s="361"/>
      <c r="AD50" s="361"/>
      <c r="AE50" s="361"/>
      <c r="AF50" s="361"/>
      <c r="AG50" s="361"/>
      <c r="AH50" s="361"/>
      <c r="AI50" s="361"/>
      <c r="AJ50" s="361"/>
      <c r="AK50" s="361"/>
      <c r="AL50" s="361"/>
    </row>
    <row r="51" spans="1:38" ht="13.5" customHeight="1">
      <c r="A51" s="299">
        <v>8</v>
      </c>
      <c r="B51" s="108">
        <v>45119</v>
      </c>
      <c r="C51" s="300"/>
      <c r="D51" s="301" t="s">
        <v>89</v>
      </c>
      <c r="E51" s="111" t="s">
        <v>611</v>
      </c>
      <c r="F51" s="107" t="s">
        <v>1059</v>
      </c>
      <c r="G51" s="113">
        <v>319</v>
      </c>
      <c r="H51" s="107"/>
      <c r="I51" s="107" t="s">
        <v>1060</v>
      </c>
      <c r="J51" s="113" t="s">
        <v>596</v>
      </c>
      <c r="K51" s="113"/>
      <c r="L51" s="114"/>
      <c r="M51" s="115"/>
      <c r="N51" s="324"/>
      <c r="O51" s="360"/>
      <c r="P51" s="41"/>
      <c r="Q51" s="311"/>
      <c r="R51" s="41"/>
      <c r="S51" s="41"/>
      <c r="T51" s="361"/>
      <c r="U51" s="361"/>
      <c r="V51" s="361"/>
      <c r="W51" s="361"/>
      <c r="X51" s="361"/>
      <c r="Y51" s="361"/>
      <c r="Z51" s="361"/>
      <c r="AA51" s="361"/>
      <c r="AB51" s="361"/>
      <c r="AC51" s="361"/>
      <c r="AD51" s="361"/>
      <c r="AE51" s="361"/>
      <c r="AF51" s="361"/>
      <c r="AG51" s="361"/>
      <c r="AH51" s="361"/>
      <c r="AI51" s="361"/>
      <c r="AJ51" s="361"/>
      <c r="AK51" s="361"/>
      <c r="AL51" s="361"/>
    </row>
    <row r="52" spans="1:38" ht="13.5" customHeight="1">
      <c r="A52" s="299">
        <v>9</v>
      </c>
      <c r="B52" s="108">
        <v>45121</v>
      </c>
      <c r="C52" s="300"/>
      <c r="D52" s="301" t="s">
        <v>840</v>
      </c>
      <c r="E52" s="111" t="s">
        <v>611</v>
      </c>
      <c r="F52" s="107" t="s">
        <v>1140</v>
      </c>
      <c r="G52" s="113">
        <v>303</v>
      </c>
      <c r="H52" s="107"/>
      <c r="I52" s="107" t="s">
        <v>1141</v>
      </c>
      <c r="J52" s="113" t="s">
        <v>596</v>
      </c>
      <c r="K52" s="113"/>
      <c r="L52" s="114"/>
      <c r="M52" s="115"/>
      <c r="N52" s="324"/>
      <c r="O52" s="360"/>
      <c r="P52" s="41"/>
      <c r="Q52" s="311"/>
      <c r="R52" s="41"/>
      <c r="S52" s="41"/>
      <c r="T52" s="361"/>
      <c r="U52" s="361"/>
      <c r="V52" s="361"/>
      <c r="W52" s="361"/>
      <c r="X52" s="361"/>
      <c r="Y52" s="361"/>
      <c r="Z52" s="361"/>
      <c r="AA52" s="361"/>
      <c r="AB52" s="361"/>
      <c r="AC52" s="361"/>
      <c r="AD52" s="361"/>
      <c r="AE52" s="361"/>
      <c r="AF52" s="361"/>
      <c r="AG52" s="361"/>
      <c r="AH52" s="361"/>
      <c r="AI52" s="361"/>
      <c r="AJ52" s="361"/>
      <c r="AK52" s="361"/>
      <c r="AL52" s="361"/>
    </row>
    <row r="53" spans="1:38" ht="13.5" customHeight="1">
      <c r="A53" s="299"/>
      <c r="B53" s="108"/>
      <c r="C53" s="300"/>
      <c r="D53" s="301"/>
      <c r="E53" s="111"/>
      <c r="F53" s="107"/>
      <c r="G53" s="113"/>
      <c r="H53" s="107"/>
      <c r="I53" s="107"/>
      <c r="J53" s="113"/>
      <c r="K53" s="113"/>
      <c r="L53" s="114"/>
      <c r="M53" s="115"/>
      <c r="N53" s="324"/>
      <c r="O53" s="360"/>
      <c r="P53" s="41"/>
      <c r="Q53" s="311"/>
      <c r="R53" s="41"/>
      <c r="S53" s="41"/>
      <c r="T53" s="361"/>
      <c r="U53" s="361"/>
      <c r="V53" s="361"/>
      <c r="W53" s="361"/>
      <c r="X53" s="361"/>
      <c r="Y53" s="361"/>
      <c r="Z53" s="361"/>
      <c r="AA53" s="361"/>
      <c r="AB53" s="361"/>
      <c r="AC53" s="361"/>
      <c r="AD53" s="361"/>
      <c r="AE53" s="361"/>
      <c r="AF53" s="361"/>
      <c r="AG53" s="361"/>
      <c r="AH53" s="361"/>
      <c r="AI53" s="361"/>
      <c r="AJ53" s="361"/>
      <c r="AK53" s="361"/>
      <c r="AL53" s="361"/>
    </row>
    <row r="54" spans="1:38" ht="13.5" customHeight="1">
      <c r="A54" s="299"/>
      <c r="B54" s="108"/>
      <c r="C54" s="300"/>
      <c r="D54" s="301"/>
      <c r="E54" s="111"/>
      <c r="F54" s="107"/>
      <c r="G54" s="113"/>
      <c r="H54" s="107"/>
      <c r="I54" s="107"/>
      <c r="J54" s="113"/>
      <c r="K54" s="113"/>
      <c r="L54" s="114"/>
      <c r="M54" s="115"/>
      <c r="N54" s="324"/>
      <c r="O54" s="360"/>
      <c r="P54" s="41"/>
      <c r="Q54" s="311"/>
      <c r="R54" s="41"/>
      <c r="S54" s="41"/>
      <c r="T54" s="361"/>
      <c r="U54" s="361"/>
      <c r="V54" s="361"/>
      <c r="W54" s="361"/>
      <c r="X54" s="361"/>
      <c r="Y54" s="361"/>
      <c r="Z54" s="361"/>
      <c r="AA54" s="361"/>
      <c r="AB54" s="361"/>
      <c r="AC54" s="361"/>
      <c r="AD54" s="361"/>
      <c r="AE54" s="361"/>
      <c r="AF54" s="361"/>
      <c r="AG54" s="361"/>
      <c r="AH54" s="361"/>
      <c r="AI54" s="361"/>
      <c r="AJ54" s="361"/>
      <c r="AK54" s="361"/>
      <c r="AL54" s="361"/>
    </row>
    <row r="56" spans="1:38" ht="44.25" customHeight="1">
      <c r="A56" s="144" t="s">
        <v>602</v>
      </c>
      <c r="B56" s="165"/>
      <c r="C56" s="165"/>
      <c r="D56" s="1"/>
      <c r="E56" s="6"/>
      <c r="F56" s="6"/>
      <c r="G56" s="6"/>
      <c r="H56" s="6" t="s">
        <v>614</v>
      </c>
      <c r="I56" s="6"/>
      <c r="J56" s="6"/>
      <c r="K56" s="140"/>
      <c r="L56" s="166"/>
      <c r="M56" s="140"/>
      <c r="N56" s="141"/>
      <c r="O56" s="140"/>
      <c r="P56" s="41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38" ht="12.75" customHeight="1">
      <c r="A57" s="150" t="s">
        <v>603</v>
      </c>
      <c r="B57" s="144"/>
      <c r="C57" s="144"/>
      <c r="D57" s="144"/>
      <c r="E57" s="41"/>
      <c r="F57" s="151" t="s">
        <v>604</v>
      </c>
      <c r="G57" s="62"/>
      <c r="H57" s="41"/>
      <c r="I57" s="62"/>
      <c r="J57" s="6"/>
      <c r="K57" s="167"/>
      <c r="L57" s="168"/>
      <c r="M57" s="6"/>
      <c r="N57" s="134"/>
      <c r="O57" s="169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50"/>
      <c r="B58" s="144"/>
      <c r="C58" s="144"/>
      <c r="D58" s="144"/>
      <c r="E58" s="6"/>
      <c r="F58" s="151" t="s">
        <v>607</v>
      </c>
      <c r="G58" s="62"/>
      <c r="H58" s="41"/>
      <c r="I58" s="62"/>
      <c r="J58" s="6"/>
      <c r="K58" s="167"/>
      <c r="L58" s="168"/>
      <c r="M58" s="6"/>
      <c r="N58" s="134"/>
      <c r="O58" s="169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4.25" customHeight="1">
      <c r="A59" s="144"/>
      <c r="B59" s="144"/>
      <c r="C59" s="144"/>
      <c r="D59" s="144"/>
      <c r="E59" s="6"/>
      <c r="F59" s="6"/>
      <c r="G59" s="6"/>
      <c r="H59" s="6"/>
      <c r="I59" s="6"/>
      <c r="J59" s="156"/>
      <c r="K59" s="153"/>
      <c r="L59" s="154"/>
      <c r="M59" s="6"/>
      <c r="N59" s="157"/>
      <c r="O59" s="1"/>
      <c r="P59" s="4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2.75" customHeight="1">
      <c r="A60" s="170" t="s">
        <v>615</v>
      </c>
      <c r="B60" s="170"/>
      <c r="C60" s="170"/>
      <c r="D60" s="170"/>
      <c r="E60" s="6"/>
      <c r="F60" s="6"/>
      <c r="G60" s="6"/>
      <c r="H60" s="6"/>
      <c r="I60" s="6"/>
      <c r="J60" s="6"/>
      <c r="K60" s="6"/>
      <c r="L60" s="6"/>
      <c r="M60" s="6"/>
      <c r="N60" s="6"/>
      <c r="O60" s="24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38.25" customHeight="1">
      <c r="A61" s="104" t="s">
        <v>16</v>
      </c>
      <c r="B61" s="104" t="s">
        <v>568</v>
      </c>
      <c r="C61" s="104"/>
      <c r="D61" s="105" t="s">
        <v>581</v>
      </c>
      <c r="E61" s="104" t="s">
        <v>582</v>
      </c>
      <c r="F61" s="104" t="s">
        <v>583</v>
      </c>
      <c r="G61" s="104" t="s">
        <v>609</v>
      </c>
      <c r="H61" s="104" t="s">
        <v>585</v>
      </c>
      <c r="I61" s="104" t="s">
        <v>586</v>
      </c>
      <c r="J61" s="103" t="s">
        <v>587</v>
      </c>
      <c r="K61" s="171" t="s">
        <v>616</v>
      </c>
      <c r="L61" s="106" t="s">
        <v>589</v>
      </c>
      <c r="M61" s="171" t="s">
        <v>617</v>
      </c>
      <c r="N61" s="104" t="s">
        <v>618</v>
      </c>
      <c r="O61" s="103" t="s">
        <v>591</v>
      </c>
      <c r="P61" s="105" t="s">
        <v>592</v>
      </c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2.75" customHeight="1">
      <c r="A62" s="264">
        <v>1</v>
      </c>
      <c r="B62" s="265">
        <v>45105</v>
      </c>
      <c r="C62" s="266"/>
      <c r="D62" s="266" t="s">
        <v>895</v>
      </c>
      <c r="E62" s="264" t="s">
        <v>611</v>
      </c>
      <c r="F62" s="264">
        <v>1687</v>
      </c>
      <c r="G62" s="264">
        <v>1645</v>
      </c>
      <c r="H62" s="267">
        <v>1713.5</v>
      </c>
      <c r="I62" s="267" t="s">
        <v>896</v>
      </c>
      <c r="J62" s="118" t="s">
        <v>949</v>
      </c>
      <c r="K62" s="116">
        <f>H62-F62</f>
        <v>26.5</v>
      </c>
      <c r="L62" s="119">
        <f t="shared" ref="L62" si="2">(H62*N62)*0.07%</f>
        <v>419.80750000000006</v>
      </c>
      <c r="M62" s="172">
        <f t="shared" ref="M62" si="3">(K62*N62)-L62</f>
        <v>8855.1924999999992</v>
      </c>
      <c r="N62" s="116">
        <v>350</v>
      </c>
      <c r="O62" s="118" t="s">
        <v>598</v>
      </c>
      <c r="P62" s="117">
        <v>45111</v>
      </c>
      <c r="Q62" s="173"/>
      <c r="R62" s="62" t="s">
        <v>613</v>
      </c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174"/>
      <c r="AG62" s="175"/>
      <c r="AH62" s="173"/>
      <c r="AI62" s="173"/>
      <c r="AJ62" s="174"/>
      <c r="AK62" s="174"/>
      <c r="AL62" s="174"/>
    </row>
    <row r="63" spans="1:38" ht="12.75" customHeight="1">
      <c r="A63" s="264">
        <v>2</v>
      </c>
      <c r="B63" s="265">
        <v>45105</v>
      </c>
      <c r="C63" s="266"/>
      <c r="D63" s="266" t="s">
        <v>897</v>
      </c>
      <c r="E63" s="264" t="s">
        <v>611</v>
      </c>
      <c r="F63" s="264">
        <v>2680</v>
      </c>
      <c r="G63" s="264">
        <v>2635</v>
      </c>
      <c r="H63" s="267">
        <v>2715</v>
      </c>
      <c r="I63" s="267" t="s">
        <v>898</v>
      </c>
      <c r="J63" s="118" t="s">
        <v>927</v>
      </c>
      <c r="K63" s="116">
        <f>H63-F63</f>
        <v>35</v>
      </c>
      <c r="L63" s="119">
        <f t="shared" ref="L63" si="4">(H63*N63)*0.07%</f>
        <v>570.15000000000009</v>
      </c>
      <c r="M63" s="172">
        <f t="shared" ref="M63" si="5">(K63*N63)-L63</f>
        <v>9929.85</v>
      </c>
      <c r="N63" s="116">
        <v>300</v>
      </c>
      <c r="O63" s="118" t="s">
        <v>598</v>
      </c>
      <c r="P63" s="117">
        <v>45110</v>
      </c>
      <c r="Q63" s="173"/>
      <c r="R63" s="62" t="s">
        <v>613</v>
      </c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174"/>
      <c r="AG63" s="175"/>
      <c r="AH63" s="173"/>
      <c r="AI63" s="173"/>
      <c r="AJ63" s="174"/>
      <c r="AK63" s="174"/>
      <c r="AL63" s="174"/>
    </row>
    <row r="64" spans="1:38" ht="15" customHeight="1">
      <c r="A64" s="264">
        <v>3</v>
      </c>
      <c r="B64" s="265">
        <v>45105</v>
      </c>
      <c r="C64" s="266"/>
      <c r="D64" s="266" t="s">
        <v>899</v>
      </c>
      <c r="E64" s="264" t="s">
        <v>611</v>
      </c>
      <c r="F64" s="264" t="s">
        <v>912</v>
      </c>
      <c r="G64" s="264">
        <v>564</v>
      </c>
      <c r="H64" s="267">
        <v>578.5</v>
      </c>
      <c r="I64" s="267" t="s">
        <v>900</v>
      </c>
      <c r="J64" s="118" t="s">
        <v>624</v>
      </c>
      <c r="K64" s="116">
        <f>H64-F64</f>
        <v>6</v>
      </c>
      <c r="L64" s="119">
        <f t="shared" ref="L64" si="6">(H64*N64)*0.07%</f>
        <v>607.42500000000007</v>
      </c>
      <c r="M64" s="172">
        <f t="shared" ref="M64" si="7">(K64*N64)-L64</f>
        <v>8392.5750000000007</v>
      </c>
      <c r="N64" s="116">
        <v>1500</v>
      </c>
      <c r="O64" s="118" t="s">
        <v>598</v>
      </c>
      <c r="P64" s="117">
        <v>45110</v>
      </c>
      <c r="Q64" s="174"/>
      <c r="R64" s="174" t="s">
        <v>597</v>
      </c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</row>
    <row r="65" spans="1:38" ht="12.75" customHeight="1">
      <c r="A65" s="264">
        <v>4</v>
      </c>
      <c r="B65" s="265">
        <v>45110</v>
      </c>
      <c r="C65" s="266"/>
      <c r="D65" s="266" t="s">
        <v>913</v>
      </c>
      <c r="E65" s="264" t="s">
        <v>611</v>
      </c>
      <c r="F65" s="264">
        <v>231.25</v>
      </c>
      <c r="G65" s="264">
        <v>228</v>
      </c>
      <c r="H65" s="267">
        <v>233.75</v>
      </c>
      <c r="I65" s="267" t="s">
        <v>914</v>
      </c>
      <c r="J65" s="118" t="s">
        <v>918</v>
      </c>
      <c r="K65" s="116">
        <f>H65-F65</f>
        <v>2.5</v>
      </c>
      <c r="L65" s="119">
        <f t="shared" ref="L65" si="8">(H65*N65)*0.07%</f>
        <v>687.22500000000014</v>
      </c>
      <c r="M65" s="172">
        <f t="shared" ref="M65" si="9">(K65*N65)-L65</f>
        <v>9812.7749999999996</v>
      </c>
      <c r="N65" s="116">
        <v>4200</v>
      </c>
      <c r="O65" s="118" t="s">
        <v>598</v>
      </c>
      <c r="P65" s="117">
        <v>45110</v>
      </c>
      <c r="Q65" s="173"/>
      <c r="R65" s="174" t="s">
        <v>597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174"/>
      <c r="AG65" s="175"/>
      <c r="AH65" s="173"/>
      <c r="AI65" s="173"/>
      <c r="AJ65" s="174"/>
      <c r="AK65" s="174"/>
      <c r="AL65" s="174"/>
    </row>
    <row r="66" spans="1:38" ht="12.75" customHeight="1">
      <c r="A66" s="264">
        <v>5</v>
      </c>
      <c r="B66" s="265">
        <v>45110</v>
      </c>
      <c r="C66" s="266"/>
      <c r="D66" s="266" t="s">
        <v>915</v>
      </c>
      <c r="E66" s="264" t="s">
        <v>619</v>
      </c>
      <c r="F66" s="264">
        <v>19400</v>
      </c>
      <c r="G66" s="264">
        <v>19530</v>
      </c>
      <c r="H66" s="267">
        <v>19350</v>
      </c>
      <c r="I66" s="267" t="s">
        <v>916</v>
      </c>
      <c r="J66" s="118" t="s">
        <v>626</v>
      </c>
      <c r="K66" s="116">
        <f>F66-H66</f>
        <v>50</v>
      </c>
      <c r="L66" s="119">
        <f t="shared" ref="L66" si="10">(H66*N66)*0.07%</f>
        <v>677.25000000000011</v>
      </c>
      <c r="M66" s="172">
        <f t="shared" ref="M66" si="11">(K66*N66)-L66</f>
        <v>1822.75</v>
      </c>
      <c r="N66" s="116">
        <v>50</v>
      </c>
      <c r="O66" s="118" t="s">
        <v>598</v>
      </c>
      <c r="P66" s="117">
        <v>45110</v>
      </c>
      <c r="Q66" s="173"/>
      <c r="R66" s="174" t="s">
        <v>597</v>
      </c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174"/>
      <c r="AG66" s="175"/>
      <c r="AH66" s="173"/>
      <c r="AI66" s="173"/>
      <c r="AJ66" s="174"/>
      <c r="AK66" s="174"/>
      <c r="AL66" s="174"/>
    </row>
    <row r="67" spans="1:38" ht="12.75" customHeight="1">
      <c r="A67" s="264">
        <v>6</v>
      </c>
      <c r="B67" s="265">
        <v>45110</v>
      </c>
      <c r="C67" s="266"/>
      <c r="D67" s="266" t="s">
        <v>921</v>
      </c>
      <c r="E67" s="264" t="s">
        <v>611</v>
      </c>
      <c r="F67" s="264">
        <v>3289</v>
      </c>
      <c r="G67" s="264">
        <v>3230</v>
      </c>
      <c r="H67" s="267">
        <v>3342.5</v>
      </c>
      <c r="I67" s="267">
        <v>3400</v>
      </c>
      <c r="J67" s="118" t="s">
        <v>955</v>
      </c>
      <c r="K67" s="116">
        <f>H67-F67</f>
        <v>53.5</v>
      </c>
      <c r="L67" s="119">
        <f t="shared" ref="L67:L68" si="12">(H67*N67)*0.07%</f>
        <v>409.45625000000007</v>
      </c>
      <c r="M67" s="172">
        <f t="shared" ref="M67:M68" si="13">(K67*N67)-L67</f>
        <v>8953.0437500000007</v>
      </c>
      <c r="N67" s="116">
        <v>175</v>
      </c>
      <c r="O67" s="118" t="s">
        <v>598</v>
      </c>
      <c r="P67" s="117">
        <v>45112</v>
      </c>
      <c r="Q67" s="173"/>
      <c r="R67" s="174" t="s">
        <v>597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174"/>
      <c r="AG67" s="175"/>
      <c r="AH67" s="173"/>
      <c r="AI67" s="173"/>
      <c r="AJ67" s="174"/>
      <c r="AK67" s="174"/>
      <c r="AL67" s="174"/>
    </row>
    <row r="68" spans="1:38" ht="12.75" customHeight="1">
      <c r="A68" s="260">
        <v>7</v>
      </c>
      <c r="B68" s="375">
        <v>45110</v>
      </c>
      <c r="C68" s="376"/>
      <c r="D68" s="376" t="s">
        <v>924</v>
      </c>
      <c r="E68" s="260" t="s">
        <v>611</v>
      </c>
      <c r="F68" s="260">
        <v>681.5</v>
      </c>
      <c r="G68" s="260">
        <v>672</v>
      </c>
      <c r="H68" s="261">
        <v>672</v>
      </c>
      <c r="I68" s="261" t="s">
        <v>925</v>
      </c>
      <c r="J68" s="343" t="s">
        <v>956</v>
      </c>
      <c r="K68" s="377">
        <f>H68-F68</f>
        <v>-9.5</v>
      </c>
      <c r="L68" s="344">
        <f t="shared" si="12"/>
        <v>611.5200000000001</v>
      </c>
      <c r="M68" s="378">
        <f t="shared" si="13"/>
        <v>-12961.52</v>
      </c>
      <c r="N68" s="377">
        <v>1300</v>
      </c>
      <c r="O68" s="343" t="s">
        <v>612</v>
      </c>
      <c r="P68" s="379">
        <v>45112</v>
      </c>
      <c r="Q68" s="173"/>
      <c r="R68" s="62" t="s">
        <v>597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174"/>
      <c r="AG68" s="175"/>
      <c r="AH68" s="173"/>
      <c r="AI68" s="173"/>
      <c r="AJ68" s="174"/>
      <c r="AK68" s="174"/>
      <c r="AL68" s="174"/>
    </row>
    <row r="69" spans="1:38" ht="12.75" customHeight="1">
      <c r="A69" s="260">
        <v>8</v>
      </c>
      <c r="B69" s="375">
        <v>45110</v>
      </c>
      <c r="C69" s="376"/>
      <c r="D69" s="376" t="s">
        <v>928</v>
      </c>
      <c r="E69" s="260" t="s">
        <v>611</v>
      </c>
      <c r="F69" s="260">
        <v>762.5</v>
      </c>
      <c r="G69" s="260">
        <v>750</v>
      </c>
      <c r="H69" s="261">
        <v>750</v>
      </c>
      <c r="I69" s="261" t="s">
        <v>929</v>
      </c>
      <c r="J69" s="343" t="s">
        <v>950</v>
      </c>
      <c r="K69" s="377">
        <f>H69-F69</f>
        <v>-12.5</v>
      </c>
      <c r="L69" s="344">
        <f t="shared" ref="L69:L72" si="14">(H69*N69)*0.07%</f>
        <v>525.00000000000011</v>
      </c>
      <c r="M69" s="378">
        <f t="shared" ref="M69:M72" si="15">(K69*N69)-L69</f>
        <v>-13025</v>
      </c>
      <c r="N69" s="377">
        <v>1000</v>
      </c>
      <c r="O69" s="343" t="s">
        <v>612</v>
      </c>
      <c r="P69" s="379">
        <v>45111</v>
      </c>
      <c r="Q69" s="173"/>
      <c r="R69" s="62" t="s">
        <v>613</v>
      </c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174"/>
      <c r="AG69" s="175"/>
      <c r="AH69" s="173"/>
      <c r="AI69" s="173"/>
      <c r="AJ69" s="174"/>
      <c r="AK69" s="174"/>
      <c r="AL69" s="174"/>
    </row>
    <row r="70" spans="1:38" ht="12.75" customHeight="1">
      <c r="A70" s="264">
        <v>9</v>
      </c>
      <c r="B70" s="265">
        <v>45113</v>
      </c>
      <c r="C70" s="266"/>
      <c r="D70" s="266" t="s">
        <v>963</v>
      </c>
      <c r="E70" s="264" t="s">
        <v>611</v>
      </c>
      <c r="F70" s="264">
        <v>4720</v>
      </c>
      <c r="G70" s="264">
        <v>4640</v>
      </c>
      <c r="H70" s="267">
        <v>4775</v>
      </c>
      <c r="I70" s="267" t="s">
        <v>964</v>
      </c>
      <c r="J70" s="118" t="s">
        <v>747</v>
      </c>
      <c r="K70" s="116">
        <f>H70-F70</f>
        <v>55</v>
      </c>
      <c r="L70" s="119">
        <f t="shared" si="14"/>
        <v>501.37500000000006</v>
      </c>
      <c r="M70" s="172">
        <f t="shared" si="15"/>
        <v>7748.625</v>
      </c>
      <c r="N70" s="116">
        <v>150</v>
      </c>
      <c r="O70" s="118" t="s">
        <v>598</v>
      </c>
      <c r="P70" s="117">
        <v>45113</v>
      </c>
      <c r="Q70" s="173"/>
      <c r="R70" s="62" t="s">
        <v>613</v>
      </c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174"/>
      <c r="AG70" s="175"/>
      <c r="AH70" s="173"/>
      <c r="AI70" s="173"/>
      <c r="AJ70" s="174"/>
      <c r="AK70" s="174"/>
      <c r="AL70" s="174"/>
    </row>
    <row r="71" spans="1:38" ht="12.75" customHeight="1">
      <c r="A71" s="260">
        <v>10</v>
      </c>
      <c r="B71" s="375">
        <v>45114</v>
      </c>
      <c r="C71" s="376"/>
      <c r="D71" s="376" t="s">
        <v>963</v>
      </c>
      <c r="E71" s="260" t="s">
        <v>611</v>
      </c>
      <c r="F71" s="260">
        <v>4695</v>
      </c>
      <c r="G71" s="260">
        <v>4615</v>
      </c>
      <c r="H71" s="261">
        <v>4615</v>
      </c>
      <c r="I71" s="261" t="s">
        <v>993</v>
      </c>
      <c r="J71" s="343" t="s">
        <v>1043</v>
      </c>
      <c r="K71" s="377">
        <f t="shared" ref="K71:K72" si="16">H71-F71</f>
        <v>-80</v>
      </c>
      <c r="L71" s="344">
        <f t="shared" si="14"/>
        <v>484.57500000000005</v>
      </c>
      <c r="M71" s="378">
        <f t="shared" si="15"/>
        <v>-12484.575000000001</v>
      </c>
      <c r="N71" s="377">
        <v>150</v>
      </c>
      <c r="O71" s="343" t="s">
        <v>612</v>
      </c>
      <c r="P71" s="379">
        <v>45117</v>
      </c>
      <c r="Q71" s="173"/>
      <c r="R71" s="62" t="s">
        <v>613</v>
      </c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74"/>
      <c r="AG71" s="175"/>
      <c r="AH71" s="173"/>
      <c r="AI71" s="173"/>
      <c r="AJ71" s="174"/>
      <c r="AK71" s="174"/>
      <c r="AL71" s="174"/>
    </row>
    <row r="72" spans="1:38" ht="12.75" customHeight="1">
      <c r="A72" s="260">
        <v>11</v>
      </c>
      <c r="B72" s="375">
        <v>45114</v>
      </c>
      <c r="C72" s="376"/>
      <c r="D72" s="376" t="s">
        <v>897</v>
      </c>
      <c r="E72" s="260" t="s">
        <v>611</v>
      </c>
      <c r="F72" s="260">
        <v>2727.5</v>
      </c>
      <c r="G72" s="260">
        <v>2685</v>
      </c>
      <c r="H72" s="261">
        <v>2685</v>
      </c>
      <c r="I72" s="261" t="s">
        <v>994</v>
      </c>
      <c r="J72" s="343" t="s">
        <v>1021</v>
      </c>
      <c r="K72" s="377">
        <f t="shared" si="16"/>
        <v>-42.5</v>
      </c>
      <c r="L72" s="344">
        <f t="shared" si="14"/>
        <v>563.85000000000014</v>
      </c>
      <c r="M72" s="378">
        <f t="shared" si="15"/>
        <v>-13313.85</v>
      </c>
      <c r="N72" s="377">
        <v>300</v>
      </c>
      <c r="O72" s="343" t="s">
        <v>612</v>
      </c>
      <c r="P72" s="379">
        <v>45117</v>
      </c>
      <c r="Q72" s="173"/>
      <c r="R72" s="62" t="s">
        <v>613</v>
      </c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174"/>
      <c r="AG72" s="175"/>
      <c r="AH72" s="173"/>
      <c r="AI72" s="173"/>
      <c r="AJ72" s="174"/>
      <c r="AK72" s="174"/>
      <c r="AL72" s="174"/>
    </row>
    <row r="73" spans="1:38" ht="12.75" customHeight="1">
      <c r="A73" s="260">
        <v>12</v>
      </c>
      <c r="B73" s="375">
        <v>45117</v>
      </c>
      <c r="C73" s="376"/>
      <c r="D73" s="376" t="s">
        <v>1019</v>
      </c>
      <c r="E73" s="260" t="s">
        <v>611</v>
      </c>
      <c r="F73" s="260">
        <v>809</v>
      </c>
      <c r="G73" s="260">
        <v>799</v>
      </c>
      <c r="H73" s="261">
        <v>799</v>
      </c>
      <c r="I73" s="261" t="s">
        <v>1020</v>
      </c>
      <c r="J73" s="343" t="s">
        <v>1038</v>
      </c>
      <c r="K73" s="377">
        <f t="shared" ref="K73" si="17">H73-F73</f>
        <v>-10</v>
      </c>
      <c r="L73" s="344">
        <f t="shared" ref="L73" si="18">(H73*N73)*0.07%</f>
        <v>755.05500000000006</v>
      </c>
      <c r="M73" s="378">
        <f t="shared" ref="M73" si="19">(K73*N73)-L73</f>
        <v>-14255.055</v>
      </c>
      <c r="N73" s="377">
        <v>1350</v>
      </c>
      <c r="O73" s="343" t="s">
        <v>612</v>
      </c>
      <c r="P73" s="379">
        <v>45118</v>
      </c>
      <c r="Q73" s="173"/>
      <c r="R73" s="62" t="s">
        <v>597</v>
      </c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74"/>
      <c r="AG73" s="175"/>
      <c r="AH73" s="173"/>
      <c r="AI73" s="173"/>
      <c r="AJ73" s="174"/>
      <c r="AK73" s="174"/>
      <c r="AL73" s="174"/>
    </row>
    <row r="74" spans="1:38" ht="15" customHeight="1">
      <c r="A74" s="364">
        <v>13</v>
      </c>
      <c r="B74" s="365">
        <v>45121</v>
      </c>
      <c r="C74" s="366"/>
      <c r="D74" s="367" t="s">
        <v>924</v>
      </c>
      <c r="E74" s="366" t="s">
        <v>611</v>
      </c>
      <c r="F74" s="368" t="s">
        <v>1138</v>
      </c>
      <c r="G74" s="366">
        <v>624</v>
      </c>
      <c r="H74" s="366"/>
      <c r="I74" s="366" t="s">
        <v>1139</v>
      </c>
      <c r="J74" s="366" t="s">
        <v>596</v>
      </c>
      <c r="K74" s="369"/>
      <c r="L74" s="370"/>
      <c r="M74" s="371"/>
      <c r="N74" s="372"/>
      <c r="O74" s="373"/>
      <c r="P74" s="3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  <c r="AL74" s="174"/>
    </row>
    <row r="75" spans="1:38" ht="12.75" customHeight="1">
      <c r="A75" s="107">
        <v>14</v>
      </c>
      <c r="B75" s="176">
        <v>45121</v>
      </c>
      <c r="C75" s="177"/>
      <c r="D75" s="177" t="s">
        <v>1144</v>
      </c>
      <c r="E75" s="107" t="s">
        <v>611</v>
      </c>
      <c r="F75" s="107" t="s">
        <v>1145</v>
      </c>
      <c r="G75" s="107">
        <v>181</v>
      </c>
      <c r="H75" s="113"/>
      <c r="I75" s="113" t="s">
        <v>1146</v>
      </c>
      <c r="J75" s="269" t="s">
        <v>596</v>
      </c>
      <c r="K75" s="107"/>
      <c r="L75" s="114"/>
      <c r="M75" s="179"/>
      <c r="N75" s="107"/>
      <c r="O75" s="113"/>
      <c r="P75" s="108"/>
      <c r="Q75" s="173"/>
      <c r="R75" s="62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174"/>
      <c r="AG75" s="175"/>
      <c r="AH75" s="173"/>
      <c r="AI75" s="173"/>
      <c r="AJ75" s="174"/>
      <c r="AK75" s="174"/>
      <c r="AL75" s="174"/>
    </row>
    <row r="76" spans="1:38" ht="12.75" customHeight="1">
      <c r="A76" s="107"/>
      <c r="B76" s="176"/>
      <c r="C76" s="177"/>
      <c r="D76" s="177"/>
      <c r="E76" s="107"/>
      <c r="F76" s="107"/>
      <c r="G76" s="107"/>
      <c r="H76" s="113"/>
      <c r="I76" s="113"/>
      <c r="J76" s="269"/>
      <c r="K76" s="107"/>
      <c r="L76" s="114"/>
      <c r="M76" s="179"/>
      <c r="N76" s="107"/>
      <c r="O76" s="113"/>
      <c r="P76" s="108"/>
      <c r="Q76" s="173"/>
      <c r="R76" s="62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174"/>
      <c r="AG76" s="175"/>
      <c r="AH76" s="173"/>
      <c r="AI76" s="173"/>
      <c r="AJ76" s="174"/>
      <c r="AK76" s="174"/>
      <c r="AL76" s="174"/>
    </row>
    <row r="77" spans="1:38" ht="12.75" customHeight="1">
      <c r="A77" s="107"/>
      <c r="B77" s="176"/>
      <c r="C77" s="177"/>
      <c r="D77" s="177"/>
      <c r="E77" s="107"/>
      <c r="F77" s="107"/>
      <c r="G77" s="107"/>
      <c r="H77" s="113"/>
      <c r="I77" s="113"/>
      <c r="J77" s="269"/>
      <c r="K77" s="107"/>
      <c r="L77" s="114"/>
      <c r="M77" s="179"/>
      <c r="N77" s="107"/>
      <c r="O77" s="113"/>
      <c r="P77" s="108"/>
      <c r="Q77" s="173"/>
      <c r="R77" s="62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174"/>
      <c r="AG77" s="175"/>
      <c r="AH77" s="173"/>
      <c r="AI77" s="173"/>
      <c r="AJ77" s="174"/>
      <c r="AK77" s="174"/>
      <c r="AL77" s="174"/>
    </row>
    <row r="78" spans="1:38" ht="12.75" customHeight="1">
      <c r="A78" s="174"/>
      <c r="B78" s="180"/>
      <c r="C78" s="173"/>
      <c r="D78" s="173"/>
      <c r="E78" s="174"/>
      <c r="F78" s="174"/>
      <c r="G78" s="174"/>
      <c r="H78" s="181"/>
      <c r="I78" s="181"/>
      <c r="J78" s="181"/>
      <c r="K78" s="173"/>
      <c r="L78" s="174"/>
      <c r="M78" s="174"/>
      <c r="N78" s="174"/>
      <c r="O78" s="181"/>
      <c r="P78" s="181"/>
      <c r="Q78" s="173"/>
      <c r="R78" s="62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174"/>
      <c r="AG78" s="175"/>
      <c r="AH78" s="173"/>
      <c r="AI78" s="173"/>
      <c r="AJ78" s="174"/>
      <c r="AK78" s="174"/>
      <c r="AL78" s="174"/>
    </row>
    <row r="79" spans="1:38">
      <c r="A79" s="182" t="s">
        <v>620</v>
      </c>
      <c r="B79" s="182"/>
      <c r="C79" s="182"/>
      <c r="D79" s="182"/>
      <c r="E79" s="183"/>
      <c r="F79" s="137"/>
      <c r="G79" s="137"/>
      <c r="H79" s="137"/>
      <c r="I79" s="137"/>
      <c r="J79" s="1"/>
      <c r="K79" s="6"/>
      <c r="L79" s="6"/>
      <c r="M79" s="6"/>
      <c r="N79" s="1"/>
      <c r="O79" s="1"/>
      <c r="P79" s="41"/>
      <c r="Q79" s="41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1"/>
      <c r="AG79" s="41"/>
      <c r="AH79" s="41"/>
      <c r="AI79" s="41"/>
      <c r="AJ79" s="41"/>
      <c r="AK79" s="41"/>
      <c r="AL79" s="41"/>
    </row>
    <row r="80" spans="1:38" ht="38.25">
      <c r="A80" s="104" t="s">
        <v>16</v>
      </c>
      <c r="B80" s="104" t="s">
        <v>568</v>
      </c>
      <c r="C80" s="104"/>
      <c r="D80" s="105" t="s">
        <v>581</v>
      </c>
      <c r="E80" s="104" t="s">
        <v>582</v>
      </c>
      <c r="F80" s="104" t="s">
        <v>583</v>
      </c>
      <c r="G80" s="104" t="s">
        <v>609</v>
      </c>
      <c r="H80" s="104" t="s">
        <v>585</v>
      </c>
      <c r="I80" s="104" t="s">
        <v>586</v>
      </c>
      <c r="J80" s="103" t="s">
        <v>587</v>
      </c>
      <c r="K80" s="103" t="s">
        <v>621</v>
      </c>
      <c r="L80" s="106" t="s">
        <v>589</v>
      </c>
      <c r="M80" s="171" t="s">
        <v>617</v>
      </c>
      <c r="N80" s="104" t="s">
        <v>618</v>
      </c>
      <c r="O80" s="104" t="s">
        <v>591</v>
      </c>
      <c r="P80" s="105" t="s">
        <v>592</v>
      </c>
      <c r="Q80" s="4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41"/>
      <c r="AH80" s="41"/>
      <c r="AI80" s="41"/>
      <c r="AJ80" s="41"/>
      <c r="AK80" s="41"/>
      <c r="AL80" s="41"/>
    </row>
    <row r="81" spans="1:38" ht="15" customHeight="1">
      <c r="A81" s="410">
        <v>1</v>
      </c>
      <c r="B81" s="412">
        <v>45107</v>
      </c>
      <c r="C81" s="262"/>
      <c r="D81" s="263" t="s">
        <v>906</v>
      </c>
      <c r="E81" s="262" t="s">
        <v>611</v>
      </c>
      <c r="F81" s="280" t="s">
        <v>1003</v>
      </c>
      <c r="G81" s="262"/>
      <c r="H81" s="262">
        <v>31</v>
      </c>
      <c r="I81" s="262"/>
      <c r="J81" s="414" t="s">
        <v>1041</v>
      </c>
      <c r="K81" s="288">
        <f t="shared" ref="K81" si="20">H81-F81</f>
        <v>7</v>
      </c>
      <c r="L81" s="289">
        <v>100</v>
      </c>
      <c r="M81" s="383">
        <f t="shared" ref="M81" si="21">(K81*N81)-100</f>
        <v>4800</v>
      </c>
      <c r="N81" s="385">
        <v>700</v>
      </c>
      <c r="O81" s="406" t="s">
        <v>598</v>
      </c>
      <c r="P81" s="408">
        <v>45118</v>
      </c>
      <c r="Q81" s="174"/>
      <c r="R81" s="174" t="s">
        <v>613</v>
      </c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</row>
    <row r="82" spans="1:38" ht="15" customHeight="1">
      <c r="A82" s="411"/>
      <c r="B82" s="413"/>
      <c r="C82" s="262"/>
      <c r="D82" s="263" t="s">
        <v>907</v>
      </c>
      <c r="E82" s="262" t="s">
        <v>619</v>
      </c>
      <c r="F82" s="280" t="s">
        <v>1027</v>
      </c>
      <c r="G82" s="262"/>
      <c r="H82" s="262">
        <v>22.5</v>
      </c>
      <c r="I82" s="262"/>
      <c r="J82" s="415"/>
      <c r="K82" s="333">
        <f>F82-H82</f>
        <v>-5</v>
      </c>
      <c r="L82" s="289">
        <v>100</v>
      </c>
      <c r="M82" s="383">
        <f t="shared" ref="M82" si="22">(K82*N82)-100</f>
        <v>-3600</v>
      </c>
      <c r="N82" s="385">
        <v>700</v>
      </c>
      <c r="O82" s="407"/>
      <c r="P82" s="409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</row>
    <row r="83" spans="1:38" ht="15" customHeight="1">
      <c r="A83" s="306">
        <v>2</v>
      </c>
      <c r="B83" s="305">
        <v>45107</v>
      </c>
      <c r="C83" s="276"/>
      <c r="D83" s="277" t="s">
        <v>901</v>
      </c>
      <c r="E83" s="276" t="s">
        <v>619</v>
      </c>
      <c r="F83" s="281" t="s">
        <v>909</v>
      </c>
      <c r="G83" s="276">
        <v>115</v>
      </c>
      <c r="H83" s="276">
        <v>115</v>
      </c>
      <c r="I83" s="276" t="s">
        <v>903</v>
      </c>
      <c r="J83" s="261" t="s">
        <v>910</v>
      </c>
      <c r="K83" s="298">
        <f>F83-H83</f>
        <v>-30.5</v>
      </c>
      <c r="L83" s="284">
        <v>100</v>
      </c>
      <c r="M83" s="285">
        <f t="shared" ref="M83" si="23">(K83*N83)-100</f>
        <v>-1625</v>
      </c>
      <c r="N83" s="384">
        <v>50</v>
      </c>
      <c r="O83" s="278" t="s">
        <v>612</v>
      </c>
      <c r="P83" s="286">
        <v>45110</v>
      </c>
      <c r="Q83" s="174"/>
      <c r="R83" s="174" t="s">
        <v>597</v>
      </c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</row>
    <row r="84" spans="1:38" ht="15" customHeight="1">
      <c r="A84" s="306">
        <v>3</v>
      </c>
      <c r="B84" s="305">
        <v>45107</v>
      </c>
      <c r="C84" s="276"/>
      <c r="D84" s="277" t="s">
        <v>902</v>
      </c>
      <c r="E84" s="276" t="s">
        <v>611</v>
      </c>
      <c r="F84" s="281" t="s">
        <v>908</v>
      </c>
      <c r="G84" s="276">
        <v>30</v>
      </c>
      <c r="H84" s="276">
        <v>30</v>
      </c>
      <c r="I84" s="276" t="s">
        <v>904</v>
      </c>
      <c r="J84" s="261" t="s">
        <v>911</v>
      </c>
      <c r="K84" s="260">
        <f t="shared" ref="K84:K85" si="24">H84-F84</f>
        <v>-39</v>
      </c>
      <c r="L84" s="284">
        <v>100</v>
      </c>
      <c r="M84" s="285">
        <f t="shared" ref="M84:M85" si="25">(K84*N84)-100</f>
        <v>-1660</v>
      </c>
      <c r="N84" s="260">
        <v>40</v>
      </c>
      <c r="O84" s="278" t="s">
        <v>612</v>
      </c>
      <c r="P84" s="286">
        <v>45110</v>
      </c>
      <c r="Q84" s="174"/>
      <c r="R84" s="174" t="s">
        <v>613</v>
      </c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</row>
    <row r="85" spans="1:38" ht="15" customHeight="1">
      <c r="A85" s="303">
        <v>4</v>
      </c>
      <c r="B85" s="304">
        <v>45110</v>
      </c>
      <c r="C85" s="262"/>
      <c r="D85" s="263" t="s">
        <v>917</v>
      </c>
      <c r="E85" s="262" t="s">
        <v>611</v>
      </c>
      <c r="F85" s="280" t="s">
        <v>919</v>
      </c>
      <c r="G85" s="262">
        <v>75</v>
      </c>
      <c r="H85" s="262">
        <v>220</v>
      </c>
      <c r="I85" s="262" t="s">
        <v>869</v>
      </c>
      <c r="J85" s="287" t="s">
        <v>626</v>
      </c>
      <c r="K85" s="288">
        <f t="shared" si="24"/>
        <v>50</v>
      </c>
      <c r="L85" s="289">
        <v>100</v>
      </c>
      <c r="M85" s="290">
        <f t="shared" si="25"/>
        <v>1150</v>
      </c>
      <c r="N85" s="288">
        <v>25</v>
      </c>
      <c r="O85" s="287" t="s">
        <v>598</v>
      </c>
      <c r="P85" s="291">
        <v>45110</v>
      </c>
      <c r="Q85" s="174"/>
      <c r="R85" s="174" t="s">
        <v>597</v>
      </c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</row>
    <row r="86" spans="1:38" ht="15" customHeight="1">
      <c r="A86" s="306">
        <v>5</v>
      </c>
      <c r="B86" s="305">
        <v>45110</v>
      </c>
      <c r="C86" s="276"/>
      <c r="D86" s="277" t="s">
        <v>922</v>
      </c>
      <c r="E86" s="276" t="s">
        <v>611</v>
      </c>
      <c r="F86" s="281" t="s">
        <v>933</v>
      </c>
      <c r="G86" s="276">
        <v>40</v>
      </c>
      <c r="H86" s="276">
        <v>40</v>
      </c>
      <c r="I86" s="276" t="s">
        <v>905</v>
      </c>
      <c r="J86" s="318" t="s">
        <v>934</v>
      </c>
      <c r="K86" s="260">
        <f t="shared" ref="K86" si="26">H86-F86</f>
        <v>-30</v>
      </c>
      <c r="L86" s="284">
        <v>100</v>
      </c>
      <c r="M86" s="285">
        <f t="shared" ref="M86" si="27">(K86*N86)-100</f>
        <v>-1300</v>
      </c>
      <c r="N86" s="260">
        <v>40</v>
      </c>
      <c r="O86" s="319" t="s">
        <v>612</v>
      </c>
      <c r="P86" s="320">
        <v>45111</v>
      </c>
      <c r="Q86" s="174"/>
      <c r="R86" s="174" t="s">
        <v>597</v>
      </c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</row>
    <row r="87" spans="1:38" ht="15" customHeight="1">
      <c r="A87" s="313">
        <v>6</v>
      </c>
      <c r="B87" s="314">
        <v>45110</v>
      </c>
      <c r="C87" s="315"/>
      <c r="D87" s="316" t="s">
        <v>917</v>
      </c>
      <c r="E87" s="315" t="s">
        <v>611</v>
      </c>
      <c r="F87" s="317" t="s">
        <v>930</v>
      </c>
      <c r="G87" s="315">
        <v>65</v>
      </c>
      <c r="H87" s="315">
        <v>165</v>
      </c>
      <c r="I87" s="315" t="s">
        <v>869</v>
      </c>
      <c r="J87" s="315" t="s">
        <v>932</v>
      </c>
      <c r="K87" s="313">
        <f t="shared" ref="K87:K88" si="28">H87-F87</f>
        <v>5</v>
      </c>
      <c r="L87" s="321">
        <v>100</v>
      </c>
      <c r="M87" s="322">
        <f t="shared" ref="M87:M88" si="29">(K87*N87)-100</f>
        <v>25</v>
      </c>
      <c r="N87" s="313">
        <v>25</v>
      </c>
      <c r="O87" s="315" t="s">
        <v>622</v>
      </c>
      <c r="P87" s="314">
        <v>45110</v>
      </c>
      <c r="Q87" s="174"/>
      <c r="R87" s="174" t="s">
        <v>597</v>
      </c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</row>
    <row r="88" spans="1:38" ht="15" customHeight="1">
      <c r="A88" s="303">
        <v>7</v>
      </c>
      <c r="B88" s="304">
        <v>45111</v>
      </c>
      <c r="C88" s="262"/>
      <c r="D88" s="263" t="s">
        <v>917</v>
      </c>
      <c r="E88" s="262" t="s">
        <v>611</v>
      </c>
      <c r="F88" s="280" t="s">
        <v>937</v>
      </c>
      <c r="G88" s="262">
        <v>0</v>
      </c>
      <c r="H88" s="262">
        <v>160</v>
      </c>
      <c r="I88" s="262" t="s">
        <v>869</v>
      </c>
      <c r="J88" s="287" t="s">
        <v>652</v>
      </c>
      <c r="K88" s="288">
        <f t="shared" si="28"/>
        <v>40</v>
      </c>
      <c r="L88" s="289">
        <v>100</v>
      </c>
      <c r="M88" s="290">
        <f t="shared" si="29"/>
        <v>900</v>
      </c>
      <c r="N88" s="288">
        <v>25</v>
      </c>
      <c r="O88" s="287" t="s">
        <v>598</v>
      </c>
      <c r="P88" s="291">
        <v>45111</v>
      </c>
      <c r="Q88" s="174"/>
      <c r="R88" s="174" t="s">
        <v>597</v>
      </c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</row>
    <row r="89" spans="1:38" ht="15" customHeight="1">
      <c r="A89" s="303">
        <v>8</v>
      </c>
      <c r="B89" s="304">
        <v>45111</v>
      </c>
      <c r="C89" s="262"/>
      <c r="D89" s="263" t="s">
        <v>935</v>
      </c>
      <c r="E89" s="262" t="s">
        <v>611</v>
      </c>
      <c r="F89" s="280" t="s">
        <v>939</v>
      </c>
      <c r="G89" s="262">
        <v>0</v>
      </c>
      <c r="H89" s="262">
        <v>51</v>
      </c>
      <c r="I89" s="262" t="s">
        <v>936</v>
      </c>
      <c r="J89" s="287" t="s">
        <v>623</v>
      </c>
      <c r="K89" s="288">
        <f t="shared" ref="K89:K90" si="30">H89-F89</f>
        <v>21</v>
      </c>
      <c r="L89" s="289">
        <v>100</v>
      </c>
      <c r="M89" s="290">
        <f t="shared" ref="M89:M90" si="31">(K89*N89)-100</f>
        <v>740</v>
      </c>
      <c r="N89" s="288">
        <v>40</v>
      </c>
      <c r="O89" s="287" t="s">
        <v>598</v>
      </c>
      <c r="P89" s="291">
        <v>45111</v>
      </c>
      <c r="Q89" s="174"/>
      <c r="R89" s="174" t="s">
        <v>613</v>
      </c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  <c r="AL89" s="174"/>
    </row>
    <row r="90" spans="1:38" ht="15" customHeight="1">
      <c r="A90" s="303">
        <v>9</v>
      </c>
      <c r="B90" s="304">
        <v>45111</v>
      </c>
      <c r="C90" s="262"/>
      <c r="D90" s="263" t="s">
        <v>917</v>
      </c>
      <c r="E90" s="262" t="s">
        <v>611</v>
      </c>
      <c r="F90" s="280" t="s">
        <v>946</v>
      </c>
      <c r="G90" s="262">
        <v>0</v>
      </c>
      <c r="H90" s="262">
        <v>122.5</v>
      </c>
      <c r="I90" s="262" t="s">
        <v>940</v>
      </c>
      <c r="J90" s="287" t="s">
        <v>947</v>
      </c>
      <c r="K90" s="288">
        <f t="shared" si="30"/>
        <v>20</v>
      </c>
      <c r="L90" s="289">
        <v>100</v>
      </c>
      <c r="M90" s="290">
        <f t="shared" si="31"/>
        <v>400</v>
      </c>
      <c r="N90" s="288">
        <v>25</v>
      </c>
      <c r="O90" s="287" t="s">
        <v>598</v>
      </c>
      <c r="P90" s="291">
        <v>45111</v>
      </c>
      <c r="Q90" s="174"/>
      <c r="R90" s="174" t="s">
        <v>597</v>
      </c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</row>
    <row r="91" spans="1:38" ht="15" customHeight="1">
      <c r="A91" s="303">
        <v>10</v>
      </c>
      <c r="B91" s="304">
        <v>45111</v>
      </c>
      <c r="C91" s="262"/>
      <c r="D91" s="263" t="s">
        <v>942</v>
      </c>
      <c r="E91" s="262" t="s">
        <v>611</v>
      </c>
      <c r="F91" s="280" t="s">
        <v>944</v>
      </c>
      <c r="G91" s="262">
        <v>0</v>
      </c>
      <c r="H91" s="262">
        <v>51</v>
      </c>
      <c r="I91" s="262" t="s">
        <v>943</v>
      </c>
      <c r="J91" s="287" t="s">
        <v>945</v>
      </c>
      <c r="K91" s="288">
        <f t="shared" ref="K91" si="32">H91-F91</f>
        <v>15</v>
      </c>
      <c r="L91" s="289">
        <v>100</v>
      </c>
      <c r="M91" s="290">
        <f t="shared" ref="M91" si="33">(K91*N91)-100</f>
        <v>500</v>
      </c>
      <c r="N91" s="288">
        <v>40</v>
      </c>
      <c r="O91" s="287" t="s">
        <v>598</v>
      </c>
      <c r="P91" s="291">
        <v>45111</v>
      </c>
      <c r="Q91" s="174"/>
      <c r="R91" s="174" t="s">
        <v>613</v>
      </c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</row>
    <row r="92" spans="1:38" ht="15" customHeight="1">
      <c r="A92" s="303">
        <v>11</v>
      </c>
      <c r="B92" s="304">
        <v>45111</v>
      </c>
      <c r="C92" s="262"/>
      <c r="D92" s="263" t="s">
        <v>935</v>
      </c>
      <c r="E92" s="262" t="s">
        <v>611</v>
      </c>
      <c r="F92" s="280" t="s">
        <v>948</v>
      </c>
      <c r="G92" s="262">
        <v>0</v>
      </c>
      <c r="H92" s="262">
        <v>46.5</v>
      </c>
      <c r="I92" s="262" t="s">
        <v>936</v>
      </c>
      <c r="J92" s="287" t="s">
        <v>951</v>
      </c>
      <c r="K92" s="288">
        <f t="shared" ref="K92:K93" si="34">H92-F92</f>
        <v>19.5</v>
      </c>
      <c r="L92" s="289">
        <v>100</v>
      </c>
      <c r="M92" s="290">
        <f t="shared" ref="M92:M93" si="35">(K92*N92)-100</f>
        <v>680</v>
      </c>
      <c r="N92" s="288">
        <v>40</v>
      </c>
      <c r="O92" s="287" t="s">
        <v>598</v>
      </c>
      <c r="P92" s="291">
        <v>45111</v>
      </c>
      <c r="Q92" s="174"/>
      <c r="R92" s="174" t="s">
        <v>613</v>
      </c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</row>
    <row r="93" spans="1:38" ht="15" customHeight="1">
      <c r="A93" s="306">
        <v>12</v>
      </c>
      <c r="B93" s="305">
        <v>45112</v>
      </c>
      <c r="C93" s="276"/>
      <c r="D93" s="277" t="s">
        <v>957</v>
      </c>
      <c r="E93" s="276" t="s">
        <v>611</v>
      </c>
      <c r="F93" s="281" t="s">
        <v>966</v>
      </c>
      <c r="G93" s="276">
        <v>15</v>
      </c>
      <c r="H93" s="276">
        <v>15</v>
      </c>
      <c r="I93" s="276" t="s">
        <v>958</v>
      </c>
      <c r="J93" s="318" t="s">
        <v>967</v>
      </c>
      <c r="K93" s="260">
        <f t="shared" si="34"/>
        <v>-39.5</v>
      </c>
      <c r="L93" s="284">
        <v>100</v>
      </c>
      <c r="M93" s="285">
        <f t="shared" si="35"/>
        <v>-1680</v>
      </c>
      <c r="N93" s="260">
        <v>40</v>
      </c>
      <c r="O93" s="319" t="s">
        <v>612</v>
      </c>
      <c r="P93" s="320">
        <v>45113</v>
      </c>
      <c r="Q93" s="174"/>
      <c r="R93" s="174" t="s">
        <v>597</v>
      </c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</row>
    <row r="94" spans="1:38" ht="15" customHeight="1">
      <c r="A94" s="410">
        <v>13</v>
      </c>
      <c r="B94" s="412">
        <v>45112</v>
      </c>
      <c r="C94" s="262"/>
      <c r="D94" s="263" t="s">
        <v>960</v>
      </c>
      <c r="E94" s="262" t="s">
        <v>611</v>
      </c>
      <c r="F94" s="280" t="s">
        <v>985</v>
      </c>
      <c r="G94" s="262">
        <v>120</v>
      </c>
      <c r="H94" s="262">
        <v>370</v>
      </c>
      <c r="I94" s="262" t="s">
        <v>961</v>
      </c>
      <c r="J94" s="414" t="s">
        <v>987</v>
      </c>
      <c r="K94" s="288">
        <f t="shared" ref="K94" si="36">H94-F94</f>
        <v>10</v>
      </c>
      <c r="L94" s="289">
        <v>100</v>
      </c>
      <c r="M94" s="290">
        <f t="shared" ref="M94" si="37">(K94*N94)-100</f>
        <v>150</v>
      </c>
      <c r="N94" s="288">
        <v>25</v>
      </c>
      <c r="O94" s="287" t="s">
        <v>598</v>
      </c>
      <c r="P94" s="291">
        <v>45114</v>
      </c>
      <c r="Q94" s="174"/>
      <c r="R94" s="174" t="s">
        <v>597</v>
      </c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</row>
    <row r="95" spans="1:38" ht="15" customHeight="1">
      <c r="A95" s="411"/>
      <c r="B95" s="413"/>
      <c r="C95" s="262"/>
      <c r="D95" s="263" t="s">
        <v>917</v>
      </c>
      <c r="E95" s="262" t="s">
        <v>619</v>
      </c>
      <c r="F95" s="280" t="s">
        <v>986</v>
      </c>
      <c r="G95" s="262"/>
      <c r="H95" s="262">
        <v>0</v>
      </c>
      <c r="I95" s="262">
        <v>0</v>
      </c>
      <c r="J95" s="415"/>
      <c r="K95" s="333">
        <f>F95-H95</f>
        <v>100</v>
      </c>
      <c r="L95" s="289">
        <v>100</v>
      </c>
      <c r="M95" s="290">
        <f t="shared" ref="M95:M96" si="38">(K95*N95)-100</f>
        <v>2400</v>
      </c>
      <c r="N95" s="288">
        <v>25</v>
      </c>
      <c r="O95" s="287" t="s">
        <v>598</v>
      </c>
      <c r="P95" s="291">
        <v>45113</v>
      </c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  <c r="AL95" s="174"/>
    </row>
    <row r="96" spans="1:38" ht="15" customHeight="1">
      <c r="A96" s="306">
        <v>14</v>
      </c>
      <c r="B96" s="305">
        <v>45113</v>
      </c>
      <c r="C96" s="276"/>
      <c r="D96" s="277" t="s">
        <v>970</v>
      </c>
      <c r="E96" s="276" t="s">
        <v>611</v>
      </c>
      <c r="F96" s="281" t="s">
        <v>980</v>
      </c>
      <c r="G96" s="276">
        <v>0</v>
      </c>
      <c r="H96" s="276">
        <v>0</v>
      </c>
      <c r="I96" s="276" t="s">
        <v>971</v>
      </c>
      <c r="J96" s="318" t="s">
        <v>981</v>
      </c>
      <c r="K96" s="260">
        <f t="shared" ref="K96" si="39">H96-F96</f>
        <v>-16</v>
      </c>
      <c r="L96" s="284">
        <v>100</v>
      </c>
      <c r="M96" s="285">
        <f t="shared" si="38"/>
        <v>-740</v>
      </c>
      <c r="N96" s="260">
        <v>40</v>
      </c>
      <c r="O96" s="319" t="s">
        <v>612</v>
      </c>
      <c r="P96" s="320">
        <v>45113</v>
      </c>
      <c r="Q96" s="174"/>
      <c r="R96" s="174" t="s">
        <v>597</v>
      </c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4"/>
    </row>
    <row r="97" spans="1:38" ht="15" customHeight="1">
      <c r="A97" s="313">
        <v>15</v>
      </c>
      <c r="B97" s="314">
        <v>45113</v>
      </c>
      <c r="C97" s="315"/>
      <c r="D97" s="316" t="s">
        <v>972</v>
      </c>
      <c r="E97" s="315" t="s">
        <v>611</v>
      </c>
      <c r="F97" s="317" t="s">
        <v>978</v>
      </c>
      <c r="G97" s="315">
        <v>40</v>
      </c>
      <c r="H97" s="315">
        <v>86.5</v>
      </c>
      <c r="I97" s="315" t="s">
        <v>973</v>
      </c>
      <c r="J97" s="315" t="s">
        <v>979</v>
      </c>
      <c r="K97" s="313">
        <f t="shared" ref="K97:K103" si="40">H97-F97</f>
        <v>4</v>
      </c>
      <c r="L97" s="321">
        <v>100</v>
      </c>
      <c r="M97" s="322">
        <f t="shared" ref="M97:M103" si="41">(K97*N97)-100</f>
        <v>60</v>
      </c>
      <c r="N97" s="313">
        <v>40</v>
      </c>
      <c r="O97" s="315" t="s">
        <v>622</v>
      </c>
      <c r="P97" s="314">
        <v>45113</v>
      </c>
      <c r="Q97" s="174"/>
      <c r="R97" s="174" t="s">
        <v>597</v>
      </c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</row>
    <row r="98" spans="1:38" ht="15" customHeight="1">
      <c r="A98" s="303">
        <v>16</v>
      </c>
      <c r="B98" s="304">
        <v>45113</v>
      </c>
      <c r="C98" s="262"/>
      <c r="D98" s="263" t="s">
        <v>974</v>
      </c>
      <c r="E98" s="262" t="s">
        <v>611</v>
      </c>
      <c r="F98" s="280" t="s">
        <v>982</v>
      </c>
      <c r="G98" s="262">
        <v>19</v>
      </c>
      <c r="H98" s="262">
        <v>41</v>
      </c>
      <c r="I98" s="262" t="s">
        <v>975</v>
      </c>
      <c r="J98" s="262" t="s">
        <v>983</v>
      </c>
      <c r="K98" s="332">
        <f t="shared" si="40"/>
        <v>8</v>
      </c>
      <c r="L98" s="289">
        <v>100</v>
      </c>
      <c r="M98" s="290">
        <f t="shared" si="41"/>
        <v>2300</v>
      </c>
      <c r="N98" s="288">
        <v>300</v>
      </c>
      <c r="O98" s="287" t="s">
        <v>598</v>
      </c>
      <c r="P98" s="291">
        <v>45114</v>
      </c>
      <c r="Q98" s="174"/>
      <c r="R98" s="174" t="s">
        <v>613</v>
      </c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</row>
    <row r="99" spans="1:38" ht="15" customHeight="1">
      <c r="A99" s="362">
        <v>17</v>
      </c>
      <c r="B99" s="363">
        <v>45113</v>
      </c>
      <c r="C99" s="276"/>
      <c r="D99" s="277" t="s">
        <v>976</v>
      </c>
      <c r="E99" s="276" t="s">
        <v>611</v>
      </c>
      <c r="F99" s="281" t="s">
        <v>982</v>
      </c>
      <c r="G99" s="276">
        <v>22</v>
      </c>
      <c r="H99" s="276">
        <v>22</v>
      </c>
      <c r="I99" s="276" t="s">
        <v>977</v>
      </c>
      <c r="J99" s="318" t="s">
        <v>1006</v>
      </c>
      <c r="K99" s="260">
        <f t="shared" si="40"/>
        <v>-11</v>
      </c>
      <c r="L99" s="284">
        <v>100</v>
      </c>
      <c r="M99" s="285">
        <f t="shared" si="41"/>
        <v>-4775</v>
      </c>
      <c r="N99" s="260">
        <v>425</v>
      </c>
      <c r="O99" s="319" t="s">
        <v>612</v>
      </c>
      <c r="P99" s="320">
        <v>45117</v>
      </c>
      <c r="Q99" s="174"/>
      <c r="R99" s="174" t="s">
        <v>613</v>
      </c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</row>
    <row r="100" spans="1:38" ht="15" customHeight="1">
      <c r="A100" s="362">
        <v>18</v>
      </c>
      <c r="B100" s="363">
        <v>45114</v>
      </c>
      <c r="C100" s="276"/>
      <c r="D100" s="277" t="s">
        <v>974</v>
      </c>
      <c r="E100" s="276" t="s">
        <v>611</v>
      </c>
      <c r="F100" s="281" t="s">
        <v>1005</v>
      </c>
      <c r="G100" s="276">
        <v>15</v>
      </c>
      <c r="H100" s="276">
        <v>15</v>
      </c>
      <c r="I100" s="276" t="s">
        <v>984</v>
      </c>
      <c r="J100" s="318" t="s">
        <v>1007</v>
      </c>
      <c r="K100" s="260">
        <f t="shared" si="40"/>
        <v>-13.5</v>
      </c>
      <c r="L100" s="284">
        <v>100</v>
      </c>
      <c r="M100" s="285">
        <f t="shared" si="41"/>
        <v>-4150</v>
      </c>
      <c r="N100" s="260">
        <v>300</v>
      </c>
      <c r="O100" s="319" t="s">
        <v>612</v>
      </c>
      <c r="P100" s="320">
        <v>45117</v>
      </c>
      <c r="Q100" s="174"/>
      <c r="R100" s="174" t="s">
        <v>613</v>
      </c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</row>
    <row r="101" spans="1:38" ht="15" customHeight="1">
      <c r="A101" s="362">
        <v>19</v>
      </c>
      <c r="B101" s="363">
        <v>45114</v>
      </c>
      <c r="C101" s="276"/>
      <c r="D101" s="277" t="s">
        <v>988</v>
      </c>
      <c r="E101" s="276" t="s">
        <v>611</v>
      </c>
      <c r="F101" s="281" t="s">
        <v>1002</v>
      </c>
      <c r="G101" s="276">
        <v>35</v>
      </c>
      <c r="H101" s="276">
        <v>47.5</v>
      </c>
      <c r="I101" s="276" t="s">
        <v>973</v>
      </c>
      <c r="J101" s="318" t="s">
        <v>910</v>
      </c>
      <c r="K101" s="260">
        <f t="shared" si="40"/>
        <v>-30.5</v>
      </c>
      <c r="L101" s="284">
        <v>100</v>
      </c>
      <c r="M101" s="285">
        <f t="shared" si="41"/>
        <v>-1320</v>
      </c>
      <c r="N101" s="260">
        <v>40</v>
      </c>
      <c r="O101" s="319" t="s">
        <v>612</v>
      </c>
      <c r="P101" s="320">
        <v>45117</v>
      </c>
      <c r="Q101" s="174"/>
      <c r="R101" s="174" t="s">
        <v>613</v>
      </c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</row>
    <row r="102" spans="1:38" ht="15" customHeight="1">
      <c r="A102" s="362">
        <v>20</v>
      </c>
      <c r="B102" s="363">
        <v>45114</v>
      </c>
      <c r="C102" s="276"/>
      <c r="D102" s="277" t="s">
        <v>989</v>
      </c>
      <c r="E102" s="276" t="s">
        <v>611</v>
      </c>
      <c r="F102" s="281" t="s">
        <v>1004</v>
      </c>
      <c r="G102" s="276">
        <v>35</v>
      </c>
      <c r="H102" s="276">
        <v>35</v>
      </c>
      <c r="I102" s="276" t="s">
        <v>990</v>
      </c>
      <c r="J102" s="318" t="s">
        <v>981</v>
      </c>
      <c r="K102" s="260">
        <f t="shared" si="40"/>
        <v>-16</v>
      </c>
      <c r="L102" s="284">
        <v>100</v>
      </c>
      <c r="M102" s="285">
        <f t="shared" si="41"/>
        <v>-6100</v>
      </c>
      <c r="N102" s="260">
        <v>375</v>
      </c>
      <c r="O102" s="319" t="s">
        <v>612</v>
      </c>
      <c r="P102" s="320">
        <v>45117</v>
      </c>
      <c r="Q102" s="174"/>
      <c r="R102" s="174" t="s">
        <v>597</v>
      </c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</row>
    <row r="103" spans="1:38" ht="15" customHeight="1">
      <c r="A103" s="362">
        <v>21</v>
      </c>
      <c r="B103" s="363">
        <v>45114</v>
      </c>
      <c r="C103" s="276"/>
      <c r="D103" s="277" t="s">
        <v>991</v>
      </c>
      <c r="E103" s="276" t="s">
        <v>611</v>
      </c>
      <c r="F103" s="281" t="s">
        <v>1003</v>
      </c>
      <c r="G103" s="276">
        <v>14</v>
      </c>
      <c r="H103" s="276">
        <v>17</v>
      </c>
      <c r="I103" s="276" t="s">
        <v>992</v>
      </c>
      <c r="J103" s="318" t="s">
        <v>1009</v>
      </c>
      <c r="K103" s="260">
        <f t="shared" si="40"/>
        <v>-7</v>
      </c>
      <c r="L103" s="284">
        <v>100</v>
      </c>
      <c r="M103" s="285">
        <f t="shared" si="41"/>
        <v>-5000</v>
      </c>
      <c r="N103" s="260">
        <v>700</v>
      </c>
      <c r="O103" s="319" t="s">
        <v>612</v>
      </c>
      <c r="P103" s="320">
        <v>45117</v>
      </c>
      <c r="Q103" s="174"/>
      <c r="R103" s="174" t="s">
        <v>597</v>
      </c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</row>
    <row r="104" spans="1:38" ht="15" customHeight="1">
      <c r="A104" s="334">
        <v>22</v>
      </c>
      <c r="B104" s="268">
        <v>45117</v>
      </c>
      <c r="C104" s="262"/>
      <c r="D104" s="263" t="s">
        <v>1008</v>
      </c>
      <c r="E104" s="262" t="s">
        <v>1011</v>
      </c>
      <c r="F104" s="280" t="s">
        <v>1010</v>
      </c>
      <c r="G104" s="262">
        <v>19</v>
      </c>
      <c r="H104" s="262">
        <v>49</v>
      </c>
      <c r="I104" s="262" t="s">
        <v>936</v>
      </c>
      <c r="J104" s="262" t="s">
        <v>1042</v>
      </c>
      <c r="K104" s="332">
        <f t="shared" ref="K104" si="42">H104-F104</f>
        <v>10</v>
      </c>
      <c r="L104" s="289">
        <v>100</v>
      </c>
      <c r="M104" s="290">
        <f t="shared" ref="M104" si="43">(K104*N104)-100</f>
        <v>2900</v>
      </c>
      <c r="N104" s="288">
        <v>300</v>
      </c>
      <c r="O104" s="287" t="s">
        <v>598</v>
      </c>
      <c r="P104" s="291">
        <v>45117</v>
      </c>
      <c r="Q104" s="174"/>
      <c r="R104" s="174" t="s">
        <v>613</v>
      </c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</row>
    <row r="105" spans="1:38" ht="15" customHeight="1">
      <c r="A105" s="334">
        <v>23</v>
      </c>
      <c r="B105" s="268">
        <v>45117</v>
      </c>
      <c r="C105" s="262"/>
      <c r="D105" s="263" t="s">
        <v>1014</v>
      </c>
      <c r="E105" s="262" t="s">
        <v>611</v>
      </c>
      <c r="F105" s="280" t="s">
        <v>1015</v>
      </c>
      <c r="G105" s="262">
        <v>34</v>
      </c>
      <c r="H105" s="262">
        <v>70</v>
      </c>
      <c r="I105" s="262" t="s">
        <v>1016</v>
      </c>
      <c r="J105" s="262" t="s">
        <v>1017</v>
      </c>
      <c r="K105" s="332">
        <f t="shared" ref="K105" si="44">H105-F105</f>
        <v>12</v>
      </c>
      <c r="L105" s="289">
        <v>100</v>
      </c>
      <c r="M105" s="290">
        <f t="shared" ref="M105" si="45">(K105*N105)-100</f>
        <v>2000</v>
      </c>
      <c r="N105" s="288">
        <v>175</v>
      </c>
      <c r="O105" s="287" t="s">
        <v>598</v>
      </c>
      <c r="P105" s="291">
        <v>45117</v>
      </c>
      <c r="Q105" s="174"/>
      <c r="R105" s="174" t="s">
        <v>597</v>
      </c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</row>
    <row r="106" spans="1:38" ht="15" customHeight="1">
      <c r="A106" s="334">
        <v>24</v>
      </c>
      <c r="B106" s="268">
        <v>45117</v>
      </c>
      <c r="C106" s="262"/>
      <c r="D106" s="263" t="s">
        <v>1025</v>
      </c>
      <c r="E106" s="262" t="s">
        <v>611</v>
      </c>
      <c r="F106" s="280" t="s">
        <v>1028</v>
      </c>
      <c r="G106" s="262">
        <v>0</v>
      </c>
      <c r="H106" s="262">
        <v>68.5</v>
      </c>
      <c r="I106" s="262">
        <v>120</v>
      </c>
      <c r="J106" s="262" t="s">
        <v>1029</v>
      </c>
      <c r="K106" s="332">
        <f t="shared" ref="K106" si="46">H106-F106</f>
        <v>22</v>
      </c>
      <c r="L106" s="289">
        <v>100</v>
      </c>
      <c r="M106" s="290">
        <f t="shared" ref="M106" si="47">(K106*N106)-100</f>
        <v>780</v>
      </c>
      <c r="N106" s="288">
        <v>40</v>
      </c>
      <c r="O106" s="287" t="s">
        <v>598</v>
      </c>
      <c r="P106" s="291">
        <v>45118</v>
      </c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</row>
    <row r="107" spans="1:38" ht="15" customHeight="1">
      <c r="A107" s="334">
        <v>25</v>
      </c>
      <c r="B107" s="268">
        <v>45118</v>
      </c>
      <c r="C107" s="262"/>
      <c r="D107" s="263" t="s">
        <v>1030</v>
      </c>
      <c r="E107" s="262" t="s">
        <v>611</v>
      </c>
      <c r="F107" s="280" t="s">
        <v>1010</v>
      </c>
      <c r="G107" s="262">
        <v>0</v>
      </c>
      <c r="H107" s="262">
        <v>68.5</v>
      </c>
      <c r="I107" s="262" t="s">
        <v>943</v>
      </c>
      <c r="J107" s="262" t="s">
        <v>1037</v>
      </c>
      <c r="K107" s="332">
        <f t="shared" ref="K107:K108" si="48">H107-F107</f>
        <v>29.5</v>
      </c>
      <c r="L107" s="289">
        <v>100</v>
      </c>
      <c r="M107" s="290">
        <f t="shared" ref="M107:M108" si="49">(K107*N107)-100</f>
        <v>1080</v>
      </c>
      <c r="N107" s="288">
        <v>40</v>
      </c>
      <c r="O107" s="287" t="s">
        <v>598</v>
      </c>
      <c r="P107" s="291">
        <v>45118</v>
      </c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  <c r="AL107" s="174"/>
    </row>
    <row r="108" spans="1:38" ht="15" customHeight="1">
      <c r="A108" s="334">
        <v>26</v>
      </c>
      <c r="B108" s="268">
        <v>45118</v>
      </c>
      <c r="C108" s="262"/>
      <c r="D108" s="263" t="s">
        <v>1031</v>
      </c>
      <c r="E108" s="262" t="s">
        <v>611</v>
      </c>
      <c r="F108" s="280" t="s">
        <v>1039</v>
      </c>
      <c r="G108" s="262">
        <v>1</v>
      </c>
      <c r="H108" s="262">
        <v>2.65</v>
      </c>
      <c r="I108" s="262" t="s">
        <v>1034</v>
      </c>
      <c r="J108" s="262" t="s">
        <v>1040</v>
      </c>
      <c r="K108" s="332">
        <f t="shared" si="48"/>
        <v>0.5</v>
      </c>
      <c r="L108" s="289">
        <v>100</v>
      </c>
      <c r="M108" s="290">
        <f t="shared" si="49"/>
        <v>2400</v>
      </c>
      <c r="N108" s="288">
        <v>5000</v>
      </c>
      <c r="O108" s="287" t="s">
        <v>598</v>
      </c>
      <c r="P108" s="291">
        <v>45118</v>
      </c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  <c r="AL108" s="174"/>
    </row>
    <row r="109" spans="1:38" ht="15" customHeight="1">
      <c r="A109" s="334">
        <v>27</v>
      </c>
      <c r="B109" s="268">
        <v>45118</v>
      </c>
      <c r="C109" s="262"/>
      <c r="D109" s="263" t="s">
        <v>1032</v>
      </c>
      <c r="E109" s="262" t="s">
        <v>611</v>
      </c>
      <c r="F109" s="280" t="s">
        <v>1036</v>
      </c>
      <c r="G109" s="262">
        <v>7.5</v>
      </c>
      <c r="H109" s="262">
        <v>16</v>
      </c>
      <c r="I109" s="262" t="s">
        <v>1033</v>
      </c>
      <c r="J109" s="262" t="s">
        <v>918</v>
      </c>
      <c r="K109" s="332">
        <f t="shared" ref="K109" si="50">H109-F109</f>
        <v>2.5</v>
      </c>
      <c r="L109" s="289">
        <v>100</v>
      </c>
      <c r="M109" s="290">
        <f t="shared" ref="M109" si="51">(K109*N109)-100</f>
        <v>2275</v>
      </c>
      <c r="N109" s="288">
        <v>950</v>
      </c>
      <c r="O109" s="287" t="s">
        <v>598</v>
      </c>
      <c r="P109" s="291">
        <v>45118</v>
      </c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74"/>
      <c r="AH109" s="174"/>
      <c r="AI109" s="174"/>
      <c r="AJ109" s="174"/>
      <c r="AK109" s="174"/>
      <c r="AL109" s="174"/>
    </row>
    <row r="110" spans="1:38" ht="15" customHeight="1">
      <c r="A110" s="334">
        <v>28</v>
      </c>
      <c r="B110" s="268">
        <v>45119</v>
      </c>
      <c r="C110" s="262"/>
      <c r="D110" s="263" t="s">
        <v>1047</v>
      </c>
      <c r="E110" s="262" t="s">
        <v>611</v>
      </c>
      <c r="F110" s="280" t="s">
        <v>1064</v>
      </c>
      <c r="G110" s="262">
        <v>90</v>
      </c>
      <c r="H110" s="262">
        <v>142.5</v>
      </c>
      <c r="I110" s="262" t="s">
        <v>1048</v>
      </c>
      <c r="J110" s="262" t="s">
        <v>1065</v>
      </c>
      <c r="K110" s="332">
        <f t="shared" ref="K110" si="52">H110-F110</f>
        <v>16.5</v>
      </c>
      <c r="L110" s="289">
        <v>100</v>
      </c>
      <c r="M110" s="290">
        <f t="shared" ref="M110" si="53">(K110*N110)-100</f>
        <v>2375</v>
      </c>
      <c r="N110" s="288">
        <v>150</v>
      </c>
      <c r="O110" s="287" t="s">
        <v>598</v>
      </c>
      <c r="P110" s="291">
        <v>45119</v>
      </c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4"/>
      <c r="AJ110" s="174"/>
      <c r="AK110" s="174"/>
      <c r="AL110" s="174"/>
    </row>
    <row r="111" spans="1:38" ht="15" customHeight="1">
      <c r="A111" s="404">
        <v>29</v>
      </c>
      <c r="B111" s="402">
        <v>45119</v>
      </c>
      <c r="C111" s="366"/>
      <c r="D111" s="367" t="s">
        <v>1050</v>
      </c>
      <c r="E111" s="294" t="s">
        <v>611</v>
      </c>
      <c r="F111" s="368" t="s">
        <v>1051</v>
      </c>
      <c r="G111" s="366"/>
      <c r="H111" s="366"/>
      <c r="I111" s="366"/>
      <c r="J111" s="400" t="s">
        <v>596</v>
      </c>
      <c r="K111" s="369"/>
      <c r="L111" s="370"/>
      <c r="M111" s="371"/>
      <c r="N111" s="372"/>
      <c r="O111" s="373"/>
      <c r="P111" s="3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174"/>
      <c r="AK111" s="174"/>
      <c r="AL111" s="174"/>
    </row>
    <row r="112" spans="1:38" ht="15" customHeight="1">
      <c r="A112" s="405"/>
      <c r="B112" s="403"/>
      <c r="C112" s="366"/>
      <c r="D112" s="367" t="s">
        <v>1052</v>
      </c>
      <c r="E112" s="366" t="s">
        <v>619</v>
      </c>
      <c r="F112" s="368" t="s">
        <v>1053</v>
      </c>
      <c r="G112" s="366"/>
      <c r="H112" s="366"/>
      <c r="I112" s="366"/>
      <c r="J112" s="401"/>
      <c r="K112" s="369"/>
      <c r="L112" s="370"/>
      <c r="M112" s="371"/>
      <c r="N112" s="372"/>
      <c r="O112" s="373"/>
      <c r="P112" s="3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</row>
    <row r="113" spans="1:38" ht="15" customHeight="1">
      <c r="A113" s="334">
        <v>30</v>
      </c>
      <c r="B113" s="268">
        <v>45119</v>
      </c>
      <c r="C113" s="262"/>
      <c r="D113" s="263" t="s">
        <v>1054</v>
      </c>
      <c r="E113" s="262" t="s">
        <v>611</v>
      </c>
      <c r="F113" s="280" t="s">
        <v>986</v>
      </c>
      <c r="G113" s="262">
        <v>60</v>
      </c>
      <c r="H113" s="262">
        <v>122</v>
      </c>
      <c r="I113" s="262" t="s">
        <v>1055</v>
      </c>
      <c r="J113" s="262" t="s">
        <v>1029</v>
      </c>
      <c r="K113" s="332">
        <f t="shared" ref="K113" si="54">H113-F113</f>
        <v>22</v>
      </c>
      <c r="L113" s="289">
        <v>100</v>
      </c>
      <c r="M113" s="290">
        <f t="shared" ref="M113" si="55">(K113*N113)-100</f>
        <v>780</v>
      </c>
      <c r="N113" s="288">
        <v>40</v>
      </c>
      <c r="O113" s="287" t="s">
        <v>598</v>
      </c>
      <c r="P113" s="291">
        <v>45120</v>
      </c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4"/>
      <c r="AL113" s="174"/>
    </row>
    <row r="114" spans="1:38" ht="15" customHeight="1">
      <c r="A114" s="334">
        <v>31</v>
      </c>
      <c r="B114" s="268">
        <v>45119</v>
      </c>
      <c r="C114" s="262"/>
      <c r="D114" s="263" t="s">
        <v>1057</v>
      </c>
      <c r="E114" s="262" t="s">
        <v>611</v>
      </c>
      <c r="F114" s="280" t="s">
        <v>1061</v>
      </c>
      <c r="G114" s="262">
        <v>20</v>
      </c>
      <c r="H114" s="262">
        <v>43</v>
      </c>
      <c r="I114" s="262" t="s">
        <v>1058</v>
      </c>
      <c r="J114" s="262" t="s">
        <v>824</v>
      </c>
      <c r="K114" s="332">
        <f t="shared" ref="K114:K115" si="56">H114-F114</f>
        <v>9</v>
      </c>
      <c r="L114" s="289">
        <v>100</v>
      </c>
      <c r="M114" s="290">
        <f t="shared" ref="M114:M115" si="57">(K114*N114)-100</f>
        <v>3275</v>
      </c>
      <c r="N114" s="288">
        <v>375</v>
      </c>
      <c r="O114" s="287" t="s">
        <v>598</v>
      </c>
      <c r="P114" s="291">
        <v>45119</v>
      </c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174"/>
      <c r="AI114" s="174"/>
      <c r="AJ114" s="174"/>
      <c r="AK114" s="174"/>
      <c r="AL114" s="174"/>
    </row>
    <row r="115" spans="1:38" ht="15" customHeight="1">
      <c r="A115" s="362">
        <v>32</v>
      </c>
      <c r="B115" s="363">
        <v>45119</v>
      </c>
      <c r="C115" s="276"/>
      <c r="D115" s="277" t="s">
        <v>1062</v>
      </c>
      <c r="E115" s="276" t="s">
        <v>611</v>
      </c>
      <c r="F115" s="281" t="s">
        <v>1132</v>
      </c>
      <c r="G115" s="276">
        <v>49</v>
      </c>
      <c r="H115" s="276">
        <v>49</v>
      </c>
      <c r="I115" s="276" t="s">
        <v>1063</v>
      </c>
      <c r="J115" s="318" t="s">
        <v>1133</v>
      </c>
      <c r="K115" s="260">
        <f t="shared" si="56"/>
        <v>-43</v>
      </c>
      <c r="L115" s="284">
        <v>100</v>
      </c>
      <c r="M115" s="285">
        <f t="shared" si="57"/>
        <v>-5475</v>
      </c>
      <c r="N115" s="260">
        <v>125</v>
      </c>
      <c r="O115" s="319" t="s">
        <v>612</v>
      </c>
      <c r="P115" s="320">
        <v>45121</v>
      </c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</row>
    <row r="116" spans="1:38" ht="15" customHeight="1">
      <c r="A116" s="362">
        <v>33</v>
      </c>
      <c r="B116" s="363">
        <v>45119</v>
      </c>
      <c r="C116" s="276"/>
      <c r="D116" s="277" t="s">
        <v>1031</v>
      </c>
      <c r="E116" s="276" t="s">
        <v>611</v>
      </c>
      <c r="F116" s="281" t="s">
        <v>1084</v>
      </c>
      <c r="G116" s="276">
        <v>1</v>
      </c>
      <c r="H116" s="276">
        <v>1</v>
      </c>
      <c r="I116" s="276">
        <v>4.5</v>
      </c>
      <c r="J116" s="318" t="s">
        <v>1085</v>
      </c>
      <c r="K116" s="260">
        <f t="shared" ref="K116" si="58">H116-F116</f>
        <v>-1.2000000000000002</v>
      </c>
      <c r="L116" s="284">
        <v>100</v>
      </c>
      <c r="M116" s="285">
        <f t="shared" ref="M116" si="59">(K116*N116)-100</f>
        <v>-6100.0000000000009</v>
      </c>
      <c r="N116" s="260">
        <v>5000</v>
      </c>
      <c r="O116" s="319" t="s">
        <v>612</v>
      </c>
      <c r="P116" s="320">
        <v>45120</v>
      </c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</row>
    <row r="117" spans="1:38" ht="15" customHeight="1">
      <c r="A117" s="334">
        <v>34</v>
      </c>
      <c r="B117" s="268">
        <v>45119</v>
      </c>
      <c r="C117" s="262"/>
      <c r="D117" s="263" t="s">
        <v>1066</v>
      </c>
      <c r="E117" s="262" t="s">
        <v>611</v>
      </c>
      <c r="F117" s="280" t="s">
        <v>1083</v>
      </c>
      <c r="G117" s="262">
        <v>60</v>
      </c>
      <c r="H117" s="262">
        <v>105.5</v>
      </c>
      <c r="I117" s="262" t="s">
        <v>904</v>
      </c>
      <c r="J117" s="262" t="s">
        <v>951</v>
      </c>
      <c r="K117" s="332">
        <f t="shared" ref="K117:K118" si="60">H117-F117</f>
        <v>19.5</v>
      </c>
      <c r="L117" s="289">
        <v>100</v>
      </c>
      <c r="M117" s="290">
        <f t="shared" ref="M117:M118" si="61">(K117*N117)-100</f>
        <v>3800</v>
      </c>
      <c r="N117" s="288">
        <v>200</v>
      </c>
      <c r="O117" s="287" t="s">
        <v>598</v>
      </c>
      <c r="P117" s="291">
        <v>45120</v>
      </c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174"/>
      <c r="AG117" s="174"/>
      <c r="AH117" s="174"/>
      <c r="AI117" s="174"/>
      <c r="AJ117" s="174"/>
      <c r="AK117" s="174"/>
      <c r="AL117" s="174"/>
    </row>
    <row r="118" spans="1:38" ht="15" customHeight="1">
      <c r="A118" s="362">
        <v>35</v>
      </c>
      <c r="B118" s="363">
        <v>45120</v>
      </c>
      <c r="C118" s="276"/>
      <c r="D118" s="277" t="s">
        <v>1057</v>
      </c>
      <c r="E118" s="276" t="s">
        <v>611</v>
      </c>
      <c r="F118" s="281" t="s">
        <v>1093</v>
      </c>
      <c r="G118" s="276">
        <v>34</v>
      </c>
      <c r="H118" s="276">
        <v>34</v>
      </c>
      <c r="I118" s="276" t="s">
        <v>1087</v>
      </c>
      <c r="J118" s="318" t="s">
        <v>1094</v>
      </c>
      <c r="K118" s="260">
        <f t="shared" si="60"/>
        <v>-13.5</v>
      </c>
      <c r="L118" s="284">
        <v>100</v>
      </c>
      <c r="M118" s="285">
        <f t="shared" si="61"/>
        <v>-5162.5</v>
      </c>
      <c r="N118" s="260">
        <v>375</v>
      </c>
      <c r="O118" s="319" t="s">
        <v>612</v>
      </c>
      <c r="P118" s="320">
        <v>45120</v>
      </c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  <c r="AK118" s="174"/>
      <c r="AL118" s="174"/>
    </row>
    <row r="119" spans="1:38" ht="15" customHeight="1">
      <c r="A119" s="334">
        <v>36</v>
      </c>
      <c r="B119" s="268">
        <v>45120</v>
      </c>
      <c r="C119" s="262"/>
      <c r="D119" s="263" t="s">
        <v>1088</v>
      </c>
      <c r="E119" s="262" t="s">
        <v>611</v>
      </c>
      <c r="F119" s="280" t="s">
        <v>1090</v>
      </c>
      <c r="G119" s="262">
        <v>0</v>
      </c>
      <c r="H119" s="262">
        <v>125</v>
      </c>
      <c r="I119" s="262" t="s">
        <v>973</v>
      </c>
      <c r="J119" s="262" t="s">
        <v>625</v>
      </c>
      <c r="K119" s="332">
        <f t="shared" ref="K119" si="62">H119-F119</f>
        <v>47.5</v>
      </c>
      <c r="L119" s="289">
        <v>100</v>
      </c>
      <c r="M119" s="290">
        <f t="shared" ref="M119" si="63">(K119*N119)-100</f>
        <v>1087.5</v>
      </c>
      <c r="N119" s="288">
        <v>25</v>
      </c>
      <c r="O119" s="287" t="s">
        <v>598</v>
      </c>
      <c r="P119" s="291">
        <v>45120</v>
      </c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174"/>
      <c r="AI119" s="174"/>
      <c r="AJ119" s="174"/>
      <c r="AK119" s="174"/>
      <c r="AL119" s="174"/>
    </row>
    <row r="120" spans="1:38" ht="15" customHeight="1">
      <c r="A120" s="334">
        <v>37</v>
      </c>
      <c r="B120" s="268">
        <v>45120</v>
      </c>
      <c r="C120" s="262"/>
      <c r="D120" s="263" t="s">
        <v>1054</v>
      </c>
      <c r="E120" s="262" t="s">
        <v>611</v>
      </c>
      <c r="F120" s="280" t="s">
        <v>1131</v>
      </c>
      <c r="G120" s="262">
        <v>48</v>
      </c>
      <c r="H120" s="262">
        <v>110</v>
      </c>
      <c r="I120" s="262" t="s">
        <v>1095</v>
      </c>
      <c r="J120" s="262" t="s">
        <v>1029</v>
      </c>
      <c r="K120" s="332">
        <f t="shared" ref="K120" si="64">H120-F120</f>
        <v>22</v>
      </c>
      <c r="L120" s="289">
        <v>100</v>
      </c>
      <c r="M120" s="290">
        <f t="shared" ref="M120" si="65">(K120*N120)-100</f>
        <v>780</v>
      </c>
      <c r="N120" s="288">
        <v>40</v>
      </c>
      <c r="O120" s="287" t="s">
        <v>598</v>
      </c>
      <c r="P120" s="291">
        <v>45121</v>
      </c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4"/>
      <c r="AL120" s="174"/>
    </row>
    <row r="121" spans="1:38" ht="15" customHeight="1">
      <c r="A121" s="362">
        <v>38</v>
      </c>
      <c r="B121" s="363">
        <v>45120</v>
      </c>
      <c r="C121" s="276"/>
      <c r="D121" s="277" t="s">
        <v>1098</v>
      </c>
      <c r="E121" s="276" t="s">
        <v>611</v>
      </c>
      <c r="F121" s="281" t="s">
        <v>1100</v>
      </c>
      <c r="G121" s="276">
        <v>24</v>
      </c>
      <c r="H121" s="276">
        <v>24</v>
      </c>
      <c r="I121" s="276" t="s">
        <v>1099</v>
      </c>
      <c r="J121" s="318" t="s">
        <v>1101</v>
      </c>
      <c r="K121" s="260">
        <f t="shared" ref="K121" si="66">H121-F121</f>
        <v>-7</v>
      </c>
      <c r="L121" s="284">
        <v>100</v>
      </c>
      <c r="M121" s="285">
        <f t="shared" ref="M121" si="67">(K121*N121)-100</f>
        <v>-4300</v>
      </c>
      <c r="N121" s="260">
        <v>600</v>
      </c>
      <c r="O121" s="319" t="s">
        <v>612</v>
      </c>
      <c r="P121" s="320">
        <v>45120</v>
      </c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  <c r="AK121" s="174"/>
      <c r="AL121" s="174"/>
    </row>
    <row r="122" spans="1:38" ht="15" customHeight="1">
      <c r="A122" s="404">
        <v>39</v>
      </c>
      <c r="B122" s="402">
        <v>45121</v>
      </c>
      <c r="C122" s="366"/>
      <c r="D122" s="367" t="s">
        <v>1134</v>
      </c>
      <c r="E122" s="366" t="s">
        <v>611</v>
      </c>
      <c r="F122" s="368" t="s">
        <v>1135</v>
      </c>
      <c r="G122" s="366"/>
      <c r="H122" s="366"/>
      <c r="I122" s="366"/>
      <c r="J122" s="400" t="s">
        <v>596</v>
      </c>
      <c r="K122" s="369"/>
      <c r="L122" s="370"/>
      <c r="M122" s="371"/>
      <c r="N122" s="372"/>
      <c r="O122" s="373"/>
      <c r="P122" s="402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74"/>
      <c r="AI122" s="174"/>
      <c r="AJ122" s="174"/>
      <c r="AK122" s="174"/>
      <c r="AL122" s="174"/>
    </row>
    <row r="123" spans="1:38" ht="15" customHeight="1">
      <c r="A123" s="405"/>
      <c r="B123" s="403"/>
      <c r="C123" s="366"/>
      <c r="D123" s="367" t="s">
        <v>1136</v>
      </c>
      <c r="E123" s="366" t="s">
        <v>619</v>
      </c>
      <c r="F123" s="368" t="s">
        <v>1137</v>
      </c>
      <c r="G123" s="366"/>
      <c r="H123" s="366"/>
      <c r="I123" s="366"/>
      <c r="J123" s="401"/>
      <c r="K123" s="369"/>
      <c r="L123" s="370"/>
      <c r="M123" s="371"/>
      <c r="N123" s="372"/>
      <c r="O123" s="373"/>
      <c r="P123" s="403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4"/>
      <c r="AL123" s="174"/>
    </row>
    <row r="124" spans="1:38" ht="15" customHeight="1">
      <c r="A124" s="334">
        <v>40</v>
      </c>
      <c r="B124" s="268">
        <v>45121</v>
      </c>
      <c r="C124" s="262"/>
      <c r="D124" s="263" t="s">
        <v>1142</v>
      </c>
      <c r="E124" s="262" t="s">
        <v>611</v>
      </c>
      <c r="F124" s="280" t="s">
        <v>1147</v>
      </c>
      <c r="G124" s="262">
        <v>48</v>
      </c>
      <c r="H124" s="262">
        <v>112.5</v>
      </c>
      <c r="I124" s="262" t="s">
        <v>1143</v>
      </c>
      <c r="J124" s="262" t="s">
        <v>947</v>
      </c>
      <c r="K124" s="332">
        <f t="shared" ref="K124" si="68">H124-F124</f>
        <v>20</v>
      </c>
      <c r="L124" s="289">
        <v>100</v>
      </c>
      <c r="M124" s="290">
        <f t="shared" ref="M124" si="69">(K124*N124)-100</f>
        <v>700</v>
      </c>
      <c r="N124" s="288">
        <v>40</v>
      </c>
      <c r="O124" s="287" t="s">
        <v>598</v>
      </c>
      <c r="P124" s="291">
        <v>45121</v>
      </c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  <c r="AF124" s="174"/>
      <c r="AG124" s="174"/>
      <c r="AH124" s="174"/>
      <c r="AI124" s="174"/>
      <c r="AJ124" s="174"/>
      <c r="AK124" s="174"/>
      <c r="AL124" s="174"/>
    </row>
    <row r="125" spans="1:38" ht="15" customHeight="1">
      <c r="A125" s="364"/>
      <c r="B125" s="365"/>
      <c r="C125" s="366"/>
      <c r="D125" s="367"/>
      <c r="E125" s="366"/>
      <c r="F125" s="368"/>
      <c r="G125" s="366"/>
      <c r="H125" s="366"/>
      <c r="I125" s="366"/>
      <c r="J125" s="366"/>
      <c r="K125" s="369"/>
      <c r="L125" s="370"/>
      <c r="M125" s="371"/>
      <c r="N125" s="372"/>
      <c r="O125" s="373"/>
      <c r="P125" s="3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174"/>
      <c r="AG125" s="174"/>
      <c r="AH125" s="174"/>
      <c r="AI125" s="174"/>
      <c r="AJ125" s="174"/>
      <c r="AK125" s="174"/>
      <c r="AL125" s="174"/>
    </row>
    <row r="126" spans="1:38" ht="15" customHeight="1">
      <c r="A126" s="364"/>
      <c r="B126" s="365"/>
      <c r="C126" s="366"/>
      <c r="D126" s="367"/>
      <c r="E126" s="366"/>
      <c r="F126" s="368"/>
      <c r="G126" s="366"/>
      <c r="H126" s="366"/>
      <c r="I126" s="366"/>
      <c r="J126" s="366"/>
      <c r="K126" s="369"/>
      <c r="L126" s="370"/>
      <c r="M126" s="371"/>
      <c r="N126" s="372"/>
      <c r="O126" s="373"/>
      <c r="P126" s="374"/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  <c r="AF126" s="174"/>
      <c r="AG126" s="174"/>
      <c r="AH126" s="174"/>
      <c r="AI126" s="174"/>
      <c r="AJ126" s="174"/>
      <c r="AK126" s="174"/>
      <c r="AL126" s="174"/>
    </row>
    <row r="127" spans="1:38" ht="15" customHeight="1">
      <c r="A127" s="364"/>
      <c r="B127" s="365"/>
      <c r="C127" s="366"/>
      <c r="D127" s="367"/>
      <c r="E127" s="366"/>
      <c r="F127" s="368"/>
      <c r="G127" s="366"/>
      <c r="H127" s="366"/>
      <c r="I127" s="366"/>
      <c r="J127" s="366"/>
      <c r="K127" s="369"/>
      <c r="L127" s="370"/>
      <c r="M127" s="371"/>
      <c r="N127" s="372"/>
      <c r="O127" s="373"/>
      <c r="P127" s="374"/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F127" s="174"/>
      <c r="AG127" s="174"/>
      <c r="AH127" s="174"/>
      <c r="AI127" s="174"/>
      <c r="AJ127" s="174"/>
      <c r="AK127" s="174"/>
      <c r="AL127" s="174"/>
    </row>
    <row r="128" spans="1:38" ht="15" customHeight="1">
      <c r="A128" s="292"/>
      <c r="B128" s="293"/>
      <c r="C128" s="294"/>
      <c r="D128" s="328"/>
      <c r="E128" s="294"/>
      <c r="F128" s="295"/>
      <c r="G128" s="294"/>
      <c r="H128" s="294"/>
      <c r="I128" s="294"/>
      <c r="J128" s="294"/>
      <c r="K128" s="292"/>
      <c r="L128" s="296"/>
      <c r="M128" s="297"/>
      <c r="N128" s="292"/>
      <c r="O128" s="294"/>
      <c r="P128" s="293"/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F128" s="174"/>
      <c r="AG128" s="174"/>
      <c r="AH128" s="174"/>
      <c r="AI128" s="174"/>
      <c r="AJ128" s="174"/>
      <c r="AK128" s="174"/>
      <c r="AL128" s="174"/>
    </row>
    <row r="129" spans="1:38" ht="38.25" customHeight="1">
      <c r="A129" s="102" t="s">
        <v>628</v>
      </c>
      <c r="B129" s="184"/>
      <c r="C129" s="184"/>
      <c r="D129" s="185"/>
      <c r="E129" s="159"/>
      <c r="F129" s="6"/>
      <c r="G129" s="6"/>
      <c r="H129" s="160"/>
      <c r="I129" s="186"/>
      <c r="J129" s="1"/>
      <c r="K129" s="6"/>
      <c r="L129" s="6"/>
      <c r="M129" s="6"/>
      <c r="N129" s="1"/>
      <c r="O129" s="1"/>
      <c r="Q129" s="1"/>
      <c r="R129" s="6"/>
      <c r="S129" s="1"/>
      <c r="T129" s="1"/>
      <c r="U129" s="1"/>
      <c r="V129" s="1"/>
      <c r="W129" s="1"/>
      <c r="X129" s="6"/>
      <c r="Y129" s="1"/>
      <c r="Z129" s="1"/>
      <c r="AA129" s="1"/>
      <c r="AB129" s="1"/>
      <c r="AC129" s="1"/>
      <c r="AD129" s="6"/>
      <c r="AE129" s="1"/>
      <c r="AF129" s="1"/>
      <c r="AG129" s="1"/>
      <c r="AH129" s="1"/>
      <c r="AI129" s="1"/>
      <c r="AJ129" s="6"/>
      <c r="AK129" s="1"/>
    </row>
    <row r="130" spans="1:38" ht="38.25">
      <c r="A130" s="103" t="s">
        <v>16</v>
      </c>
      <c r="B130" s="104" t="s">
        <v>568</v>
      </c>
      <c r="C130" s="104"/>
      <c r="D130" s="105" t="s">
        <v>581</v>
      </c>
      <c r="E130" s="104" t="s">
        <v>582</v>
      </c>
      <c r="F130" s="104" t="s">
        <v>583</v>
      </c>
      <c r="G130" s="104" t="s">
        <v>584</v>
      </c>
      <c r="H130" s="104" t="s">
        <v>585</v>
      </c>
      <c r="I130" s="104" t="s">
        <v>586</v>
      </c>
      <c r="J130" s="103" t="s">
        <v>587</v>
      </c>
      <c r="K130" s="163" t="s">
        <v>610</v>
      </c>
      <c r="L130" s="164" t="s">
        <v>589</v>
      </c>
      <c r="M130" s="106" t="s">
        <v>590</v>
      </c>
      <c r="N130" s="104" t="s">
        <v>591</v>
      </c>
      <c r="O130" s="105" t="s">
        <v>592</v>
      </c>
      <c r="P130" s="104" t="s">
        <v>593</v>
      </c>
      <c r="Q130" s="41"/>
      <c r="R130" s="6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</row>
    <row r="131" spans="1:38" ht="14.25" customHeight="1">
      <c r="A131" s="107">
        <v>1</v>
      </c>
      <c r="B131" s="108">
        <v>44840</v>
      </c>
      <c r="C131" s="177"/>
      <c r="D131" s="177" t="s">
        <v>629</v>
      </c>
      <c r="E131" s="107" t="s">
        <v>611</v>
      </c>
      <c r="F131" s="107" t="s">
        <v>630</v>
      </c>
      <c r="G131" s="107">
        <v>1220</v>
      </c>
      <c r="H131" s="107"/>
      <c r="I131" s="107" t="s">
        <v>631</v>
      </c>
      <c r="J131" s="113" t="s">
        <v>596</v>
      </c>
      <c r="K131" s="113"/>
      <c r="L131" s="114"/>
      <c r="M131" s="187"/>
      <c r="N131" s="113"/>
      <c r="O131" s="113"/>
      <c r="P131" s="114"/>
      <c r="Q131" s="41"/>
      <c r="R131" s="41" t="s">
        <v>597</v>
      </c>
      <c r="S131" s="41"/>
      <c r="T131" s="1"/>
      <c r="U131" s="1"/>
      <c r="V131" s="1"/>
      <c r="W131" s="1"/>
      <c r="X131" s="1"/>
      <c r="Y131" s="1"/>
      <c r="Z131" s="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</row>
    <row r="132" spans="1:38" ht="14.25" customHeight="1">
      <c r="A132" s="107">
        <v>2</v>
      </c>
      <c r="B132" s="108">
        <v>45071</v>
      </c>
      <c r="C132" s="177"/>
      <c r="D132" s="177" t="s">
        <v>279</v>
      </c>
      <c r="E132" s="107" t="s">
        <v>611</v>
      </c>
      <c r="F132" s="107" t="s">
        <v>633</v>
      </c>
      <c r="G132" s="107">
        <v>267</v>
      </c>
      <c r="H132" s="107"/>
      <c r="I132" s="107" t="s">
        <v>634</v>
      </c>
      <c r="J132" s="113" t="s">
        <v>596</v>
      </c>
      <c r="K132" s="113"/>
      <c r="L132" s="114"/>
      <c r="M132" s="115"/>
      <c r="N132" s="178"/>
      <c r="O132" s="188"/>
      <c r="P132" s="108"/>
      <c r="Q132" s="41"/>
      <c r="R132" s="41" t="s">
        <v>597</v>
      </c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</row>
    <row r="133" spans="1:38" ht="12.75" customHeight="1">
      <c r="A133" s="107"/>
      <c r="B133" s="108"/>
      <c r="C133" s="177"/>
      <c r="D133" s="177"/>
      <c r="E133" s="107"/>
      <c r="F133" s="107"/>
      <c r="G133" s="107"/>
      <c r="H133" s="107"/>
      <c r="I133" s="107"/>
      <c r="J133" s="113"/>
      <c r="K133" s="113"/>
      <c r="L133" s="114"/>
      <c r="M133" s="187"/>
      <c r="N133" s="113"/>
      <c r="O133" s="113"/>
      <c r="P133" s="108"/>
      <c r="R133" s="6"/>
      <c r="S133" s="1"/>
      <c r="T133" s="1"/>
      <c r="U133" s="1"/>
      <c r="V133" s="1"/>
      <c r="W133" s="1"/>
      <c r="X133" s="1"/>
      <c r="Y133" s="1"/>
    </row>
    <row r="134" spans="1:38" ht="12.75" customHeight="1">
      <c r="A134" s="144" t="s">
        <v>602</v>
      </c>
      <c r="B134" s="144"/>
      <c r="C134" s="144"/>
      <c r="D134" s="144"/>
      <c r="E134" s="41"/>
      <c r="F134" s="151" t="s">
        <v>604</v>
      </c>
      <c r="G134" s="62"/>
      <c r="H134" s="62"/>
      <c r="I134" s="62"/>
      <c r="J134" s="6"/>
      <c r="K134" s="167"/>
      <c r="L134" s="168"/>
      <c r="M134" s="6"/>
      <c r="N134" s="134"/>
      <c r="O134" s="189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150" t="s">
        <v>603</v>
      </c>
      <c r="B135" s="144"/>
      <c r="C135" s="144"/>
      <c r="D135" s="144"/>
      <c r="E135" s="6"/>
      <c r="F135" s="151" t="s">
        <v>607</v>
      </c>
      <c r="G135" s="6"/>
      <c r="H135" s="6" t="s">
        <v>635</v>
      </c>
      <c r="I135" s="6"/>
      <c r="J135" s="1"/>
      <c r="K135" s="6"/>
      <c r="L135" s="6"/>
      <c r="M135" s="6"/>
      <c r="N135" s="1"/>
      <c r="O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50"/>
      <c r="B136" s="144"/>
      <c r="C136" s="144"/>
      <c r="D136" s="144"/>
      <c r="E136" s="6"/>
      <c r="F136" s="151"/>
      <c r="G136" s="6"/>
      <c r="H136" s="6"/>
      <c r="I136" s="6"/>
      <c r="J136" s="1"/>
      <c r="K136" s="6"/>
      <c r="L136" s="6"/>
      <c r="M136" s="6"/>
      <c r="N136" s="1"/>
      <c r="O136" s="1"/>
      <c r="Q136" s="1"/>
      <c r="R136" s="62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50"/>
      <c r="B137" s="144"/>
      <c r="C137" s="144"/>
      <c r="D137" s="144"/>
      <c r="E137" s="6"/>
      <c r="F137" s="151"/>
      <c r="G137" s="62"/>
      <c r="H137" s="41"/>
      <c r="I137" s="62"/>
      <c r="J137" s="6"/>
      <c r="K137" s="167"/>
      <c r="L137" s="168"/>
      <c r="M137" s="6"/>
      <c r="N137" s="134"/>
      <c r="O137" s="169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50"/>
      <c r="B138" s="144"/>
      <c r="C138" s="144"/>
      <c r="D138" s="144"/>
      <c r="E138" s="6"/>
      <c r="F138" s="151"/>
      <c r="G138" s="62"/>
      <c r="H138" s="41"/>
      <c r="I138" s="62"/>
      <c r="J138" s="6"/>
      <c r="K138" s="167"/>
      <c r="L138" s="168"/>
      <c r="M138" s="6"/>
      <c r="N138" s="134"/>
      <c r="O138" s="169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50"/>
      <c r="B139" s="144"/>
      <c r="C139" s="144"/>
      <c r="D139" s="144"/>
      <c r="E139" s="6"/>
      <c r="F139" s="151"/>
      <c r="G139" s="62"/>
      <c r="H139" s="41"/>
      <c r="I139" s="62"/>
      <c r="J139" s="6"/>
      <c r="K139" s="167"/>
      <c r="L139" s="168"/>
      <c r="M139" s="6"/>
      <c r="N139" s="134"/>
      <c r="O139" s="169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50"/>
      <c r="B140" s="144"/>
      <c r="C140" s="144"/>
      <c r="D140" s="144"/>
      <c r="E140" s="6"/>
      <c r="F140" s="151"/>
      <c r="G140" s="62"/>
      <c r="H140" s="41"/>
      <c r="I140" s="62"/>
      <c r="J140" s="6"/>
      <c r="K140" s="167"/>
      <c r="L140" s="168"/>
      <c r="M140" s="6"/>
      <c r="N140" s="134"/>
      <c r="O140" s="169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50"/>
      <c r="B141" s="144"/>
      <c r="C141" s="144"/>
      <c r="D141" s="144"/>
      <c r="E141" s="6"/>
      <c r="F141" s="151"/>
      <c r="G141" s="62"/>
      <c r="H141" s="41"/>
      <c r="I141" s="62"/>
      <c r="J141" s="6"/>
      <c r="K141" s="167"/>
      <c r="L141" s="168"/>
      <c r="M141" s="6"/>
      <c r="N141" s="134"/>
      <c r="O141" s="169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50"/>
      <c r="B142" s="144"/>
      <c r="C142" s="144"/>
      <c r="D142" s="144"/>
      <c r="E142" s="6"/>
      <c r="F142" s="151"/>
      <c r="G142" s="62"/>
      <c r="H142" s="41"/>
      <c r="I142" s="62"/>
      <c r="J142" s="6"/>
      <c r="K142" s="167"/>
      <c r="L142" s="168"/>
      <c r="M142" s="6"/>
      <c r="N142" s="134"/>
      <c r="O142" s="169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62"/>
      <c r="B143" s="133"/>
      <c r="C143" s="133"/>
      <c r="D143" s="41"/>
      <c r="E143" s="62"/>
      <c r="F143" s="62"/>
      <c r="G143" s="62"/>
      <c r="H143" s="41"/>
      <c r="I143" s="62"/>
      <c r="J143" s="6"/>
      <c r="K143" s="167"/>
      <c r="L143" s="168"/>
      <c r="M143" s="6"/>
      <c r="N143" s="134"/>
      <c r="O143" s="169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38.25" customHeight="1">
      <c r="A144" s="41"/>
      <c r="B144" s="190" t="s">
        <v>636</v>
      </c>
      <c r="C144" s="190"/>
      <c r="D144" s="190"/>
      <c r="E144" s="190"/>
      <c r="F144" s="6"/>
      <c r="G144" s="6"/>
      <c r="H144" s="161"/>
      <c r="I144" s="6"/>
      <c r="J144" s="161"/>
      <c r="K144" s="162"/>
      <c r="L144" s="6"/>
      <c r="M144" s="6"/>
      <c r="N144" s="1"/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03" t="s">
        <v>16</v>
      </c>
      <c r="B145" s="104" t="s">
        <v>568</v>
      </c>
      <c r="C145" s="104"/>
      <c r="D145" s="105" t="s">
        <v>581</v>
      </c>
      <c r="E145" s="104" t="s">
        <v>582</v>
      </c>
      <c r="F145" s="104" t="s">
        <v>583</v>
      </c>
      <c r="G145" s="104" t="s">
        <v>637</v>
      </c>
      <c r="H145" s="104" t="s">
        <v>638</v>
      </c>
      <c r="I145" s="104" t="s">
        <v>586</v>
      </c>
      <c r="J145" s="191" t="s">
        <v>587</v>
      </c>
      <c r="K145" s="104" t="s">
        <v>588</v>
      </c>
      <c r="L145" s="104" t="s">
        <v>639</v>
      </c>
      <c r="M145" s="104" t="s">
        <v>591</v>
      </c>
      <c r="N145" s="105" t="s">
        <v>592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2">
        <v>1</v>
      </c>
      <c r="B146" s="193">
        <v>41579</v>
      </c>
      <c r="C146" s="193"/>
      <c r="D146" s="194" t="s">
        <v>640</v>
      </c>
      <c r="E146" s="195" t="s">
        <v>594</v>
      </c>
      <c r="F146" s="196">
        <v>82</v>
      </c>
      <c r="G146" s="195" t="s">
        <v>641</v>
      </c>
      <c r="H146" s="195">
        <v>100</v>
      </c>
      <c r="I146" s="197">
        <v>100</v>
      </c>
      <c r="J146" s="198" t="s">
        <v>642</v>
      </c>
      <c r="K146" s="199">
        <f t="shared" ref="K146:K198" si="70">H146-F146</f>
        <v>18</v>
      </c>
      <c r="L146" s="200">
        <f t="shared" ref="L146:L198" si="71">K146/F146</f>
        <v>0.21951219512195122</v>
      </c>
      <c r="M146" s="195" t="s">
        <v>598</v>
      </c>
      <c r="N146" s="201">
        <v>42657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2">
        <v>2</v>
      </c>
      <c r="B147" s="193">
        <v>41794</v>
      </c>
      <c r="C147" s="193"/>
      <c r="D147" s="194" t="s">
        <v>643</v>
      </c>
      <c r="E147" s="195" t="s">
        <v>611</v>
      </c>
      <c r="F147" s="196">
        <v>257</v>
      </c>
      <c r="G147" s="195" t="s">
        <v>641</v>
      </c>
      <c r="H147" s="195">
        <v>300</v>
      </c>
      <c r="I147" s="197">
        <v>300</v>
      </c>
      <c r="J147" s="198" t="s">
        <v>642</v>
      </c>
      <c r="K147" s="199">
        <f t="shared" si="70"/>
        <v>43</v>
      </c>
      <c r="L147" s="200">
        <f t="shared" si="71"/>
        <v>0.16731517509727625</v>
      </c>
      <c r="M147" s="195" t="s">
        <v>598</v>
      </c>
      <c r="N147" s="201">
        <v>41822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2">
        <v>3</v>
      </c>
      <c r="B148" s="193">
        <v>41828</v>
      </c>
      <c r="C148" s="193"/>
      <c r="D148" s="194" t="s">
        <v>644</v>
      </c>
      <c r="E148" s="195" t="s">
        <v>611</v>
      </c>
      <c r="F148" s="196">
        <v>393</v>
      </c>
      <c r="G148" s="195" t="s">
        <v>641</v>
      </c>
      <c r="H148" s="195">
        <v>468</v>
      </c>
      <c r="I148" s="197">
        <v>468</v>
      </c>
      <c r="J148" s="198" t="s">
        <v>642</v>
      </c>
      <c r="K148" s="199">
        <f t="shared" si="70"/>
        <v>75</v>
      </c>
      <c r="L148" s="200">
        <f t="shared" si="71"/>
        <v>0.19083969465648856</v>
      </c>
      <c r="M148" s="195" t="s">
        <v>598</v>
      </c>
      <c r="N148" s="201">
        <v>41863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2">
        <v>4</v>
      </c>
      <c r="B149" s="193">
        <v>41857</v>
      </c>
      <c r="C149" s="193"/>
      <c r="D149" s="194" t="s">
        <v>645</v>
      </c>
      <c r="E149" s="195" t="s">
        <v>611</v>
      </c>
      <c r="F149" s="196">
        <v>205</v>
      </c>
      <c r="G149" s="195" t="s">
        <v>641</v>
      </c>
      <c r="H149" s="195">
        <v>275</v>
      </c>
      <c r="I149" s="197">
        <v>250</v>
      </c>
      <c r="J149" s="198" t="s">
        <v>642</v>
      </c>
      <c r="K149" s="199">
        <f t="shared" si="70"/>
        <v>70</v>
      </c>
      <c r="L149" s="200">
        <f t="shared" si="71"/>
        <v>0.34146341463414637</v>
      </c>
      <c r="M149" s="195" t="s">
        <v>598</v>
      </c>
      <c r="N149" s="201">
        <v>41962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2">
        <v>5</v>
      </c>
      <c r="B150" s="193">
        <v>41886</v>
      </c>
      <c r="C150" s="193"/>
      <c r="D150" s="194" t="s">
        <v>646</v>
      </c>
      <c r="E150" s="195" t="s">
        <v>611</v>
      </c>
      <c r="F150" s="196">
        <v>162</v>
      </c>
      <c r="G150" s="195" t="s">
        <v>641</v>
      </c>
      <c r="H150" s="195">
        <v>190</v>
      </c>
      <c r="I150" s="197">
        <v>190</v>
      </c>
      <c r="J150" s="198" t="s">
        <v>642</v>
      </c>
      <c r="K150" s="199">
        <f t="shared" si="70"/>
        <v>28</v>
      </c>
      <c r="L150" s="200">
        <f t="shared" si="71"/>
        <v>0.1728395061728395</v>
      </c>
      <c r="M150" s="195" t="s">
        <v>598</v>
      </c>
      <c r="N150" s="201">
        <v>42006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2">
        <v>6</v>
      </c>
      <c r="B151" s="193">
        <v>41886</v>
      </c>
      <c r="C151" s="193"/>
      <c r="D151" s="194" t="s">
        <v>647</v>
      </c>
      <c r="E151" s="195" t="s">
        <v>611</v>
      </c>
      <c r="F151" s="196">
        <v>75</v>
      </c>
      <c r="G151" s="195" t="s">
        <v>641</v>
      </c>
      <c r="H151" s="195">
        <v>91.5</v>
      </c>
      <c r="I151" s="197" t="s">
        <v>632</v>
      </c>
      <c r="J151" s="198" t="s">
        <v>648</v>
      </c>
      <c r="K151" s="199">
        <f t="shared" si="70"/>
        <v>16.5</v>
      </c>
      <c r="L151" s="200">
        <f t="shared" si="71"/>
        <v>0.22</v>
      </c>
      <c r="M151" s="195" t="s">
        <v>598</v>
      </c>
      <c r="N151" s="201">
        <v>41954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2">
        <v>7</v>
      </c>
      <c r="B152" s="193">
        <v>41913</v>
      </c>
      <c r="C152" s="193"/>
      <c r="D152" s="194" t="s">
        <v>649</v>
      </c>
      <c r="E152" s="195" t="s">
        <v>611</v>
      </c>
      <c r="F152" s="196">
        <v>850</v>
      </c>
      <c r="G152" s="195" t="s">
        <v>641</v>
      </c>
      <c r="H152" s="195">
        <v>982.5</v>
      </c>
      <c r="I152" s="197">
        <v>1050</v>
      </c>
      <c r="J152" s="198" t="s">
        <v>650</v>
      </c>
      <c r="K152" s="199">
        <f t="shared" si="70"/>
        <v>132.5</v>
      </c>
      <c r="L152" s="200">
        <f t="shared" si="71"/>
        <v>0.15588235294117647</v>
      </c>
      <c r="M152" s="195" t="s">
        <v>598</v>
      </c>
      <c r="N152" s="201">
        <v>42039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2">
        <v>8</v>
      </c>
      <c r="B153" s="193">
        <v>41913</v>
      </c>
      <c r="C153" s="193"/>
      <c r="D153" s="194" t="s">
        <v>651</v>
      </c>
      <c r="E153" s="195" t="s">
        <v>611</v>
      </c>
      <c r="F153" s="196">
        <v>475</v>
      </c>
      <c r="G153" s="195" t="s">
        <v>641</v>
      </c>
      <c r="H153" s="195">
        <v>515</v>
      </c>
      <c r="I153" s="197">
        <v>600</v>
      </c>
      <c r="J153" s="198" t="s">
        <v>652</v>
      </c>
      <c r="K153" s="199">
        <f t="shared" si="70"/>
        <v>40</v>
      </c>
      <c r="L153" s="200">
        <f t="shared" si="71"/>
        <v>8.4210526315789472E-2</v>
      </c>
      <c r="M153" s="195" t="s">
        <v>598</v>
      </c>
      <c r="N153" s="201">
        <v>41939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2">
        <v>9</v>
      </c>
      <c r="B154" s="193">
        <v>41913</v>
      </c>
      <c r="C154" s="193"/>
      <c r="D154" s="194" t="s">
        <v>653</v>
      </c>
      <c r="E154" s="195" t="s">
        <v>611</v>
      </c>
      <c r="F154" s="196">
        <v>86</v>
      </c>
      <c r="G154" s="195" t="s">
        <v>641</v>
      </c>
      <c r="H154" s="195">
        <v>99</v>
      </c>
      <c r="I154" s="197">
        <v>140</v>
      </c>
      <c r="J154" s="198" t="s">
        <v>654</v>
      </c>
      <c r="K154" s="199">
        <f t="shared" si="70"/>
        <v>13</v>
      </c>
      <c r="L154" s="200">
        <f t="shared" si="71"/>
        <v>0.15116279069767441</v>
      </c>
      <c r="M154" s="195" t="s">
        <v>598</v>
      </c>
      <c r="N154" s="201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2">
        <v>10</v>
      </c>
      <c r="B155" s="193">
        <v>41926</v>
      </c>
      <c r="C155" s="193"/>
      <c r="D155" s="194" t="s">
        <v>655</v>
      </c>
      <c r="E155" s="195" t="s">
        <v>611</v>
      </c>
      <c r="F155" s="196">
        <v>496.6</v>
      </c>
      <c r="G155" s="195" t="s">
        <v>641</v>
      </c>
      <c r="H155" s="195">
        <v>621</v>
      </c>
      <c r="I155" s="197">
        <v>580</v>
      </c>
      <c r="J155" s="198" t="s">
        <v>642</v>
      </c>
      <c r="K155" s="199">
        <f t="shared" si="70"/>
        <v>124.39999999999998</v>
      </c>
      <c r="L155" s="200">
        <f t="shared" si="71"/>
        <v>0.25050342327829234</v>
      </c>
      <c r="M155" s="195" t="s">
        <v>598</v>
      </c>
      <c r="N155" s="201">
        <v>42605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2">
        <v>11</v>
      </c>
      <c r="B156" s="193">
        <v>41926</v>
      </c>
      <c r="C156" s="193"/>
      <c r="D156" s="194" t="s">
        <v>656</v>
      </c>
      <c r="E156" s="195" t="s">
        <v>611</v>
      </c>
      <c r="F156" s="196">
        <v>2481.9</v>
      </c>
      <c r="G156" s="195" t="s">
        <v>641</v>
      </c>
      <c r="H156" s="195">
        <v>2840</v>
      </c>
      <c r="I156" s="197">
        <v>2870</v>
      </c>
      <c r="J156" s="198" t="s">
        <v>657</v>
      </c>
      <c r="K156" s="199">
        <f t="shared" si="70"/>
        <v>358.09999999999991</v>
      </c>
      <c r="L156" s="200">
        <f t="shared" si="71"/>
        <v>0.14428462065353154</v>
      </c>
      <c r="M156" s="195" t="s">
        <v>598</v>
      </c>
      <c r="N156" s="201">
        <v>42017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2">
        <v>12</v>
      </c>
      <c r="B157" s="193">
        <v>41928</v>
      </c>
      <c r="C157" s="193"/>
      <c r="D157" s="194" t="s">
        <v>658</v>
      </c>
      <c r="E157" s="195" t="s">
        <v>611</v>
      </c>
      <c r="F157" s="196">
        <v>84.5</v>
      </c>
      <c r="G157" s="195" t="s">
        <v>641</v>
      </c>
      <c r="H157" s="195">
        <v>93</v>
      </c>
      <c r="I157" s="197">
        <v>110</v>
      </c>
      <c r="J157" s="198" t="s">
        <v>659</v>
      </c>
      <c r="K157" s="199">
        <f t="shared" si="70"/>
        <v>8.5</v>
      </c>
      <c r="L157" s="200">
        <f t="shared" si="71"/>
        <v>0.10059171597633136</v>
      </c>
      <c r="M157" s="195" t="s">
        <v>598</v>
      </c>
      <c r="N157" s="201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2">
        <v>13</v>
      </c>
      <c r="B158" s="193">
        <v>41928</v>
      </c>
      <c r="C158" s="193"/>
      <c r="D158" s="194" t="s">
        <v>660</v>
      </c>
      <c r="E158" s="195" t="s">
        <v>611</v>
      </c>
      <c r="F158" s="196">
        <v>401</v>
      </c>
      <c r="G158" s="195" t="s">
        <v>641</v>
      </c>
      <c r="H158" s="195">
        <v>428</v>
      </c>
      <c r="I158" s="197">
        <v>450</v>
      </c>
      <c r="J158" s="198" t="s">
        <v>661</v>
      </c>
      <c r="K158" s="199">
        <f t="shared" si="70"/>
        <v>27</v>
      </c>
      <c r="L158" s="200">
        <f t="shared" si="71"/>
        <v>6.7331670822942641E-2</v>
      </c>
      <c r="M158" s="195" t="s">
        <v>598</v>
      </c>
      <c r="N158" s="201">
        <v>42020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2">
        <v>14</v>
      </c>
      <c r="B159" s="193">
        <v>41928</v>
      </c>
      <c r="C159" s="193"/>
      <c r="D159" s="194" t="s">
        <v>662</v>
      </c>
      <c r="E159" s="195" t="s">
        <v>611</v>
      </c>
      <c r="F159" s="196">
        <v>101</v>
      </c>
      <c r="G159" s="195" t="s">
        <v>641</v>
      </c>
      <c r="H159" s="195">
        <v>112</v>
      </c>
      <c r="I159" s="197">
        <v>120</v>
      </c>
      <c r="J159" s="198" t="s">
        <v>663</v>
      </c>
      <c r="K159" s="199">
        <f t="shared" si="70"/>
        <v>11</v>
      </c>
      <c r="L159" s="200">
        <f t="shared" si="71"/>
        <v>0.10891089108910891</v>
      </c>
      <c r="M159" s="195" t="s">
        <v>598</v>
      </c>
      <c r="N159" s="201">
        <v>41939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2">
        <v>15</v>
      </c>
      <c r="B160" s="193">
        <v>41954</v>
      </c>
      <c r="C160" s="193"/>
      <c r="D160" s="194" t="s">
        <v>664</v>
      </c>
      <c r="E160" s="195" t="s">
        <v>611</v>
      </c>
      <c r="F160" s="196">
        <v>59</v>
      </c>
      <c r="G160" s="195" t="s">
        <v>641</v>
      </c>
      <c r="H160" s="195">
        <v>76</v>
      </c>
      <c r="I160" s="197">
        <v>76</v>
      </c>
      <c r="J160" s="198" t="s">
        <v>642</v>
      </c>
      <c r="K160" s="199">
        <f t="shared" si="70"/>
        <v>17</v>
      </c>
      <c r="L160" s="200">
        <f t="shared" si="71"/>
        <v>0.28813559322033899</v>
      </c>
      <c r="M160" s="195" t="s">
        <v>598</v>
      </c>
      <c r="N160" s="201">
        <v>43032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2">
        <v>16</v>
      </c>
      <c r="B161" s="193">
        <v>41954</v>
      </c>
      <c r="C161" s="193"/>
      <c r="D161" s="194" t="s">
        <v>653</v>
      </c>
      <c r="E161" s="195" t="s">
        <v>611</v>
      </c>
      <c r="F161" s="196">
        <v>99</v>
      </c>
      <c r="G161" s="195" t="s">
        <v>641</v>
      </c>
      <c r="H161" s="195">
        <v>120</v>
      </c>
      <c r="I161" s="197">
        <v>120</v>
      </c>
      <c r="J161" s="198" t="s">
        <v>623</v>
      </c>
      <c r="K161" s="199">
        <f t="shared" si="70"/>
        <v>21</v>
      </c>
      <c r="L161" s="200">
        <f t="shared" si="71"/>
        <v>0.21212121212121213</v>
      </c>
      <c r="M161" s="195" t="s">
        <v>598</v>
      </c>
      <c r="N161" s="201">
        <v>41960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2">
        <v>17</v>
      </c>
      <c r="B162" s="193">
        <v>41956</v>
      </c>
      <c r="C162" s="193"/>
      <c r="D162" s="194" t="s">
        <v>665</v>
      </c>
      <c r="E162" s="195" t="s">
        <v>611</v>
      </c>
      <c r="F162" s="196">
        <v>22</v>
      </c>
      <c r="G162" s="195" t="s">
        <v>641</v>
      </c>
      <c r="H162" s="195">
        <v>33.549999999999997</v>
      </c>
      <c r="I162" s="197">
        <v>32</v>
      </c>
      <c r="J162" s="198" t="s">
        <v>666</v>
      </c>
      <c r="K162" s="199">
        <f t="shared" si="70"/>
        <v>11.549999999999997</v>
      </c>
      <c r="L162" s="200">
        <f t="shared" si="71"/>
        <v>0.52499999999999991</v>
      </c>
      <c r="M162" s="195" t="s">
        <v>598</v>
      </c>
      <c r="N162" s="201">
        <v>42188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2">
        <v>18</v>
      </c>
      <c r="B163" s="193">
        <v>41976</v>
      </c>
      <c r="C163" s="193"/>
      <c r="D163" s="194" t="s">
        <v>667</v>
      </c>
      <c r="E163" s="195" t="s">
        <v>611</v>
      </c>
      <c r="F163" s="196">
        <v>440</v>
      </c>
      <c r="G163" s="195" t="s">
        <v>641</v>
      </c>
      <c r="H163" s="195">
        <v>520</v>
      </c>
      <c r="I163" s="197">
        <v>520</v>
      </c>
      <c r="J163" s="198" t="s">
        <v>668</v>
      </c>
      <c r="K163" s="199">
        <f t="shared" si="70"/>
        <v>80</v>
      </c>
      <c r="L163" s="200">
        <f t="shared" si="71"/>
        <v>0.18181818181818182</v>
      </c>
      <c r="M163" s="195" t="s">
        <v>598</v>
      </c>
      <c r="N163" s="201">
        <v>42208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2">
        <v>19</v>
      </c>
      <c r="B164" s="193">
        <v>41976</v>
      </c>
      <c r="C164" s="193"/>
      <c r="D164" s="194" t="s">
        <v>669</v>
      </c>
      <c r="E164" s="195" t="s">
        <v>611</v>
      </c>
      <c r="F164" s="196">
        <v>360</v>
      </c>
      <c r="G164" s="195" t="s">
        <v>641</v>
      </c>
      <c r="H164" s="195">
        <v>427</v>
      </c>
      <c r="I164" s="197">
        <v>425</v>
      </c>
      <c r="J164" s="198" t="s">
        <v>670</v>
      </c>
      <c r="K164" s="199">
        <f t="shared" si="70"/>
        <v>67</v>
      </c>
      <c r="L164" s="200">
        <f t="shared" si="71"/>
        <v>0.18611111111111112</v>
      </c>
      <c r="M164" s="195" t="s">
        <v>598</v>
      </c>
      <c r="N164" s="201">
        <v>42058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2">
        <v>20</v>
      </c>
      <c r="B165" s="193">
        <v>42012</v>
      </c>
      <c r="C165" s="193"/>
      <c r="D165" s="194" t="s">
        <v>671</v>
      </c>
      <c r="E165" s="195" t="s">
        <v>611</v>
      </c>
      <c r="F165" s="196">
        <v>360</v>
      </c>
      <c r="G165" s="195" t="s">
        <v>641</v>
      </c>
      <c r="H165" s="195">
        <v>455</v>
      </c>
      <c r="I165" s="197">
        <v>420</v>
      </c>
      <c r="J165" s="198" t="s">
        <v>672</v>
      </c>
      <c r="K165" s="199">
        <f t="shared" si="70"/>
        <v>95</v>
      </c>
      <c r="L165" s="200">
        <f t="shared" si="71"/>
        <v>0.2638888888888889</v>
      </c>
      <c r="M165" s="195" t="s">
        <v>598</v>
      </c>
      <c r="N165" s="201">
        <v>42024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2">
        <v>21</v>
      </c>
      <c r="B166" s="193">
        <v>42012</v>
      </c>
      <c r="C166" s="193"/>
      <c r="D166" s="194" t="s">
        <v>673</v>
      </c>
      <c r="E166" s="195" t="s">
        <v>611</v>
      </c>
      <c r="F166" s="196">
        <v>130</v>
      </c>
      <c r="G166" s="195"/>
      <c r="H166" s="195">
        <v>175.5</v>
      </c>
      <c r="I166" s="197">
        <v>165</v>
      </c>
      <c r="J166" s="198" t="s">
        <v>674</v>
      </c>
      <c r="K166" s="199">
        <f t="shared" si="70"/>
        <v>45.5</v>
      </c>
      <c r="L166" s="200">
        <f t="shared" si="71"/>
        <v>0.35</v>
      </c>
      <c r="M166" s="195" t="s">
        <v>598</v>
      </c>
      <c r="N166" s="201">
        <v>43088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2">
        <v>22</v>
      </c>
      <c r="B167" s="193">
        <v>42040</v>
      </c>
      <c r="C167" s="193"/>
      <c r="D167" s="194" t="s">
        <v>405</v>
      </c>
      <c r="E167" s="195" t="s">
        <v>594</v>
      </c>
      <c r="F167" s="196">
        <v>98</v>
      </c>
      <c r="G167" s="195"/>
      <c r="H167" s="195">
        <v>120</v>
      </c>
      <c r="I167" s="197">
        <v>120</v>
      </c>
      <c r="J167" s="198" t="s">
        <v>642</v>
      </c>
      <c r="K167" s="199">
        <f t="shared" si="70"/>
        <v>22</v>
      </c>
      <c r="L167" s="200">
        <f t="shared" si="71"/>
        <v>0.22448979591836735</v>
      </c>
      <c r="M167" s="195" t="s">
        <v>598</v>
      </c>
      <c r="N167" s="201">
        <v>42753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2">
        <v>23</v>
      </c>
      <c r="B168" s="193">
        <v>42040</v>
      </c>
      <c r="C168" s="193"/>
      <c r="D168" s="194" t="s">
        <v>675</v>
      </c>
      <c r="E168" s="195" t="s">
        <v>594</v>
      </c>
      <c r="F168" s="196">
        <v>196</v>
      </c>
      <c r="G168" s="195"/>
      <c r="H168" s="195">
        <v>262</v>
      </c>
      <c r="I168" s="197">
        <v>255</v>
      </c>
      <c r="J168" s="198" t="s">
        <v>642</v>
      </c>
      <c r="K168" s="199">
        <f t="shared" si="70"/>
        <v>66</v>
      </c>
      <c r="L168" s="200">
        <f t="shared" si="71"/>
        <v>0.33673469387755101</v>
      </c>
      <c r="M168" s="195" t="s">
        <v>598</v>
      </c>
      <c r="N168" s="201">
        <v>42599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2">
        <v>24</v>
      </c>
      <c r="B169" s="203">
        <v>42067</v>
      </c>
      <c r="C169" s="203"/>
      <c r="D169" s="204" t="s">
        <v>404</v>
      </c>
      <c r="E169" s="205" t="s">
        <v>594</v>
      </c>
      <c r="F169" s="206">
        <v>235</v>
      </c>
      <c r="G169" s="206"/>
      <c r="H169" s="207">
        <v>77</v>
      </c>
      <c r="I169" s="207" t="s">
        <v>676</v>
      </c>
      <c r="J169" s="208" t="s">
        <v>677</v>
      </c>
      <c r="K169" s="209">
        <f t="shared" si="70"/>
        <v>-158</v>
      </c>
      <c r="L169" s="210">
        <f t="shared" si="71"/>
        <v>-0.67234042553191486</v>
      </c>
      <c r="M169" s="206" t="s">
        <v>612</v>
      </c>
      <c r="N169" s="203">
        <v>43522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2">
        <v>25</v>
      </c>
      <c r="B170" s="193">
        <v>42067</v>
      </c>
      <c r="C170" s="193"/>
      <c r="D170" s="194" t="s">
        <v>678</v>
      </c>
      <c r="E170" s="195" t="s">
        <v>594</v>
      </c>
      <c r="F170" s="196">
        <v>185</v>
      </c>
      <c r="G170" s="195"/>
      <c r="H170" s="195">
        <v>224</v>
      </c>
      <c r="I170" s="197" t="s">
        <v>679</v>
      </c>
      <c r="J170" s="198" t="s">
        <v>642</v>
      </c>
      <c r="K170" s="199">
        <f t="shared" si="70"/>
        <v>39</v>
      </c>
      <c r="L170" s="200">
        <f t="shared" si="71"/>
        <v>0.21081081081081082</v>
      </c>
      <c r="M170" s="195" t="s">
        <v>598</v>
      </c>
      <c r="N170" s="201">
        <v>42647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2">
        <v>26</v>
      </c>
      <c r="B171" s="203">
        <v>42090</v>
      </c>
      <c r="C171" s="203"/>
      <c r="D171" s="211" t="s">
        <v>680</v>
      </c>
      <c r="E171" s="206" t="s">
        <v>594</v>
      </c>
      <c r="F171" s="206">
        <v>49.5</v>
      </c>
      <c r="G171" s="207"/>
      <c r="H171" s="207">
        <v>15.85</v>
      </c>
      <c r="I171" s="207">
        <v>67</v>
      </c>
      <c r="J171" s="208" t="s">
        <v>681</v>
      </c>
      <c r="K171" s="207">
        <f t="shared" si="70"/>
        <v>-33.65</v>
      </c>
      <c r="L171" s="212">
        <f t="shared" si="71"/>
        <v>-0.67979797979797973</v>
      </c>
      <c r="M171" s="206" t="s">
        <v>612</v>
      </c>
      <c r="N171" s="213">
        <v>43627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2">
        <v>27</v>
      </c>
      <c r="B172" s="193">
        <v>42093</v>
      </c>
      <c r="C172" s="193"/>
      <c r="D172" s="194" t="s">
        <v>682</v>
      </c>
      <c r="E172" s="195" t="s">
        <v>594</v>
      </c>
      <c r="F172" s="196">
        <v>183.5</v>
      </c>
      <c r="G172" s="195"/>
      <c r="H172" s="195">
        <v>219</v>
      </c>
      <c r="I172" s="197">
        <v>218</v>
      </c>
      <c r="J172" s="198" t="s">
        <v>683</v>
      </c>
      <c r="K172" s="199">
        <f t="shared" si="70"/>
        <v>35.5</v>
      </c>
      <c r="L172" s="200">
        <f t="shared" si="71"/>
        <v>0.19346049046321526</v>
      </c>
      <c r="M172" s="195" t="s">
        <v>598</v>
      </c>
      <c r="N172" s="201">
        <v>42103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2">
        <v>28</v>
      </c>
      <c r="B173" s="193">
        <v>42114</v>
      </c>
      <c r="C173" s="193"/>
      <c r="D173" s="194" t="s">
        <v>684</v>
      </c>
      <c r="E173" s="195" t="s">
        <v>594</v>
      </c>
      <c r="F173" s="196">
        <f>(227+237)/2</f>
        <v>232</v>
      </c>
      <c r="G173" s="195"/>
      <c r="H173" s="195">
        <v>298</v>
      </c>
      <c r="I173" s="197">
        <v>298</v>
      </c>
      <c r="J173" s="198" t="s">
        <v>642</v>
      </c>
      <c r="K173" s="199">
        <f t="shared" si="70"/>
        <v>66</v>
      </c>
      <c r="L173" s="200">
        <f t="shared" si="71"/>
        <v>0.28448275862068967</v>
      </c>
      <c r="M173" s="195" t="s">
        <v>598</v>
      </c>
      <c r="N173" s="201">
        <v>42823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2">
        <v>29</v>
      </c>
      <c r="B174" s="193">
        <v>42128</v>
      </c>
      <c r="C174" s="193"/>
      <c r="D174" s="194" t="s">
        <v>685</v>
      </c>
      <c r="E174" s="195" t="s">
        <v>611</v>
      </c>
      <c r="F174" s="196">
        <v>385</v>
      </c>
      <c r="G174" s="195"/>
      <c r="H174" s="195">
        <f>212.5+331</f>
        <v>543.5</v>
      </c>
      <c r="I174" s="197">
        <v>510</v>
      </c>
      <c r="J174" s="198" t="s">
        <v>686</v>
      </c>
      <c r="K174" s="199">
        <f t="shared" si="70"/>
        <v>158.5</v>
      </c>
      <c r="L174" s="200">
        <f t="shared" si="71"/>
        <v>0.41168831168831171</v>
      </c>
      <c r="M174" s="195" t="s">
        <v>598</v>
      </c>
      <c r="N174" s="201">
        <v>42235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2">
        <v>30</v>
      </c>
      <c r="B175" s="193">
        <v>42128</v>
      </c>
      <c r="C175" s="193"/>
      <c r="D175" s="194" t="s">
        <v>687</v>
      </c>
      <c r="E175" s="195" t="s">
        <v>611</v>
      </c>
      <c r="F175" s="196">
        <v>115.5</v>
      </c>
      <c r="G175" s="195"/>
      <c r="H175" s="195">
        <v>146</v>
      </c>
      <c r="I175" s="197">
        <v>142</v>
      </c>
      <c r="J175" s="198" t="s">
        <v>688</v>
      </c>
      <c r="K175" s="199">
        <f t="shared" si="70"/>
        <v>30.5</v>
      </c>
      <c r="L175" s="200">
        <f t="shared" si="71"/>
        <v>0.26406926406926406</v>
      </c>
      <c r="M175" s="195" t="s">
        <v>598</v>
      </c>
      <c r="N175" s="201">
        <v>42202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2">
        <v>31</v>
      </c>
      <c r="B176" s="193">
        <v>42151</v>
      </c>
      <c r="C176" s="193"/>
      <c r="D176" s="194" t="s">
        <v>542</v>
      </c>
      <c r="E176" s="195" t="s">
        <v>611</v>
      </c>
      <c r="F176" s="196">
        <v>237.5</v>
      </c>
      <c r="G176" s="195"/>
      <c r="H176" s="195">
        <v>279.5</v>
      </c>
      <c r="I176" s="197">
        <v>278</v>
      </c>
      <c r="J176" s="198" t="s">
        <v>642</v>
      </c>
      <c r="K176" s="199">
        <f t="shared" si="70"/>
        <v>42</v>
      </c>
      <c r="L176" s="200">
        <f t="shared" si="71"/>
        <v>0.17684210526315788</v>
      </c>
      <c r="M176" s="195" t="s">
        <v>598</v>
      </c>
      <c r="N176" s="201">
        <v>42222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2">
        <v>32</v>
      </c>
      <c r="B177" s="193">
        <v>42174</v>
      </c>
      <c r="C177" s="193"/>
      <c r="D177" s="194" t="s">
        <v>660</v>
      </c>
      <c r="E177" s="195" t="s">
        <v>594</v>
      </c>
      <c r="F177" s="196">
        <v>340</v>
      </c>
      <c r="G177" s="195"/>
      <c r="H177" s="195">
        <v>448</v>
      </c>
      <c r="I177" s="197">
        <v>448</v>
      </c>
      <c r="J177" s="198" t="s">
        <v>642</v>
      </c>
      <c r="K177" s="199">
        <f t="shared" si="70"/>
        <v>108</v>
      </c>
      <c r="L177" s="200">
        <f t="shared" si="71"/>
        <v>0.31764705882352939</v>
      </c>
      <c r="M177" s="195" t="s">
        <v>598</v>
      </c>
      <c r="N177" s="201">
        <v>43018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2">
        <v>33</v>
      </c>
      <c r="B178" s="193">
        <v>42191</v>
      </c>
      <c r="C178" s="193"/>
      <c r="D178" s="194" t="s">
        <v>689</v>
      </c>
      <c r="E178" s="195" t="s">
        <v>594</v>
      </c>
      <c r="F178" s="196">
        <v>390</v>
      </c>
      <c r="G178" s="195"/>
      <c r="H178" s="195">
        <v>460</v>
      </c>
      <c r="I178" s="197">
        <v>460</v>
      </c>
      <c r="J178" s="198" t="s">
        <v>642</v>
      </c>
      <c r="K178" s="199">
        <f t="shared" si="70"/>
        <v>70</v>
      </c>
      <c r="L178" s="200">
        <f t="shared" si="71"/>
        <v>0.17948717948717949</v>
      </c>
      <c r="M178" s="195" t="s">
        <v>598</v>
      </c>
      <c r="N178" s="201">
        <v>42478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2">
        <v>34</v>
      </c>
      <c r="B179" s="203">
        <v>42195</v>
      </c>
      <c r="C179" s="203"/>
      <c r="D179" s="204" t="s">
        <v>690</v>
      </c>
      <c r="E179" s="205" t="s">
        <v>594</v>
      </c>
      <c r="F179" s="206">
        <v>122.5</v>
      </c>
      <c r="G179" s="206"/>
      <c r="H179" s="207">
        <v>61</v>
      </c>
      <c r="I179" s="207">
        <v>172</v>
      </c>
      <c r="J179" s="208" t="s">
        <v>691</v>
      </c>
      <c r="K179" s="209">
        <f t="shared" si="70"/>
        <v>-61.5</v>
      </c>
      <c r="L179" s="210">
        <f t="shared" si="71"/>
        <v>-0.50204081632653064</v>
      </c>
      <c r="M179" s="206" t="s">
        <v>612</v>
      </c>
      <c r="N179" s="203">
        <v>43333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2">
        <v>35</v>
      </c>
      <c r="B180" s="193">
        <v>42219</v>
      </c>
      <c r="C180" s="193"/>
      <c r="D180" s="194" t="s">
        <v>692</v>
      </c>
      <c r="E180" s="195" t="s">
        <v>594</v>
      </c>
      <c r="F180" s="196">
        <v>297.5</v>
      </c>
      <c r="G180" s="195"/>
      <c r="H180" s="195">
        <v>350</v>
      </c>
      <c r="I180" s="197">
        <v>360</v>
      </c>
      <c r="J180" s="198" t="s">
        <v>693</v>
      </c>
      <c r="K180" s="199">
        <f t="shared" si="70"/>
        <v>52.5</v>
      </c>
      <c r="L180" s="200">
        <f t="shared" si="71"/>
        <v>0.17647058823529413</v>
      </c>
      <c r="M180" s="195" t="s">
        <v>598</v>
      </c>
      <c r="N180" s="201">
        <v>42232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2">
        <v>36</v>
      </c>
      <c r="B181" s="193">
        <v>42219</v>
      </c>
      <c r="C181" s="193"/>
      <c r="D181" s="194" t="s">
        <v>694</v>
      </c>
      <c r="E181" s="195" t="s">
        <v>594</v>
      </c>
      <c r="F181" s="196">
        <v>115.5</v>
      </c>
      <c r="G181" s="195"/>
      <c r="H181" s="195">
        <v>149</v>
      </c>
      <c r="I181" s="197">
        <v>140</v>
      </c>
      <c r="J181" s="198" t="s">
        <v>695</v>
      </c>
      <c r="K181" s="199">
        <f t="shared" si="70"/>
        <v>33.5</v>
      </c>
      <c r="L181" s="200">
        <f t="shared" si="71"/>
        <v>0.29004329004329005</v>
      </c>
      <c r="M181" s="195" t="s">
        <v>598</v>
      </c>
      <c r="N181" s="201">
        <v>42740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2">
        <v>37</v>
      </c>
      <c r="B182" s="193">
        <v>42251</v>
      </c>
      <c r="C182" s="193"/>
      <c r="D182" s="194" t="s">
        <v>542</v>
      </c>
      <c r="E182" s="195" t="s">
        <v>594</v>
      </c>
      <c r="F182" s="196">
        <v>226</v>
      </c>
      <c r="G182" s="195"/>
      <c r="H182" s="195">
        <v>292</v>
      </c>
      <c r="I182" s="197">
        <v>292</v>
      </c>
      <c r="J182" s="198" t="s">
        <v>696</v>
      </c>
      <c r="K182" s="199">
        <f t="shared" si="70"/>
        <v>66</v>
      </c>
      <c r="L182" s="200">
        <f t="shared" si="71"/>
        <v>0.29203539823008851</v>
      </c>
      <c r="M182" s="195" t="s">
        <v>598</v>
      </c>
      <c r="N182" s="201">
        <v>42286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2">
        <v>38</v>
      </c>
      <c r="B183" s="193">
        <v>42254</v>
      </c>
      <c r="C183" s="193"/>
      <c r="D183" s="194" t="s">
        <v>684</v>
      </c>
      <c r="E183" s="195" t="s">
        <v>594</v>
      </c>
      <c r="F183" s="196">
        <v>232.5</v>
      </c>
      <c r="G183" s="195"/>
      <c r="H183" s="195">
        <v>312.5</v>
      </c>
      <c r="I183" s="197">
        <v>310</v>
      </c>
      <c r="J183" s="198" t="s">
        <v>642</v>
      </c>
      <c r="K183" s="199">
        <f t="shared" si="70"/>
        <v>80</v>
      </c>
      <c r="L183" s="200">
        <f t="shared" si="71"/>
        <v>0.34408602150537637</v>
      </c>
      <c r="M183" s="195" t="s">
        <v>598</v>
      </c>
      <c r="N183" s="201">
        <v>42823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2">
        <v>39</v>
      </c>
      <c r="B184" s="193">
        <v>42268</v>
      </c>
      <c r="C184" s="193"/>
      <c r="D184" s="194" t="s">
        <v>697</v>
      </c>
      <c r="E184" s="195" t="s">
        <v>594</v>
      </c>
      <c r="F184" s="196">
        <v>196.5</v>
      </c>
      <c r="G184" s="195"/>
      <c r="H184" s="195">
        <v>238</v>
      </c>
      <c r="I184" s="197">
        <v>238</v>
      </c>
      <c r="J184" s="198" t="s">
        <v>696</v>
      </c>
      <c r="K184" s="199">
        <f t="shared" si="70"/>
        <v>41.5</v>
      </c>
      <c r="L184" s="200">
        <f t="shared" si="71"/>
        <v>0.21119592875318066</v>
      </c>
      <c r="M184" s="195" t="s">
        <v>598</v>
      </c>
      <c r="N184" s="201">
        <v>42291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2">
        <v>40</v>
      </c>
      <c r="B185" s="193">
        <v>42271</v>
      </c>
      <c r="C185" s="193"/>
      <c r="D185" s="194" t="s">
        <v>640</v>
      </c>
      <c r="E185" s="195" t="s">
        <v>594</v>
      </c>
      <c r="F185" s="196">
        <v>65</v>
      </c>
      <c r="G185" s="195"/>
      <c r="H185" s="195">
        <v>82</v>
      </c>
      <c r="I185" s="197">
        <v>82</v>
      </c>
      <c r="J185" s="198" t="s">
        <v>696</v>
      </c>
      <c r="K185" s="199">
        <f t="shared" si="70"/>
        <v>17</v>
      </c>
      <c r="L185" s="200">
        <f t="shared" si="71"/>
        <v>0.26153846153846155</v>
      </c>
      <c r="M185" s="195" t="s">
        <v>598</v>
      </c>
      <c r="N185" s="201">
        <v>42578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2">
        <v>41</v>
      </c>
      <c r="B186" s="193">
        <v>42291</v>
      </c>
      <c r="C186" s="193"/>
      <c r="D186" s="194" t="s">
        <v>698</v>
      </c>
      <c r="E186" s="195" t="s">
        <v>594</v>
      </c>
      <c r="F186" s="196">
        <v>144</v>
      </c>
      <c r="G186" s="195"/>
      <c r="H186" s="195">
        <v>182.5</v>
      </c>
      <c r="I186" s="197">
        <v>181</v>
      </c>
      <c r="J186" s="198" t="s">
        <v>696</v>
      </c>
      <c r="K186" s="199">
        <f t="shared" si="70"/>
        <v>38.5</v>
      </c>
      <c r="L186" s="200">
        <f t="shared" si="71"/>
        <v>0.2673611111111111</v>
      </c>
      <c r="M186" s="195" t="s">
        <v>598</v>
      </c>
      <c r="N186" s="201">
        <v>42817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2">
        <v>42</v>
      </c>
      <c r="B187" s="193">
        <v>42291</v>
      </c>
      <c r="C187" s="193"/>
      <c r="D187" s="194" t="s">
        <v>699</v>
      </c>
      <c r="E187" s="195" t="s">
        <v>594</v>
      </c>
      <c r="F187" s="196">
        <v>264</v>
      </c>
      <c r="G187" s="195"/>
      <c r="H187" s="195">
        <v>311</v>
      </c>
      <c r="I187" s="197">
        <v>311</v>
      </c>
      <c r="J187" s="198" t="s">
        <v>696</v>
      </c>
      <c r="K187" s="199">
        <f t="shared" si="70"/>
        <v>47</v>
      </c>
      <c r="L187" s="200">
        <f t="shared" si="71"/>
        <v>0.17803030303030304</v>
      </c>
      <c r="M187" s="195" t="s">
        <v>598</v>
      </c>
      <c r="N187" s="201">
        <v>42604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2">
        <v>43</v>
      </c>
      <c r="B188" s="193">
        <v>42318</v>
      </c>
      <c r="C188" s="193"/>
      <c r="D188" s="194" t="s">
        <v>700</v>
      </c>
      <c r="E188" s="195" t="s">
        <v>611</v>
      </c>
      <c r="F188" s="196">
        <v>549.5</v>
      </c>
      <c r="G188" s="195"/>
      <c r="H188" s="195">
        <v>630</v>
      </c>
      <c r="I188" s="197">
        <v>630</v>
      </c>
      <c r="J188" s="198" t="s">
        <v>696</v>
      </c>
      <c r="K188" s="199">
        <f t="shared" si="70"/>
        <v>80.5</v>
      </c>
      <c r="L188" s="200">
        <f t="shared" si="71"/>
        <v>0.1464968152866242</v>
      </c>
      <c r="M188" s="195" t="s">
        <v>598</v>
      </c>
      <c r="N188" s="201">
        <v>42419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2">
        <v>44</v>
      </c>
      <c r="B189" s="193">
        <v>42342</v>
      </c>
      <c r="C189" s="193"/>
      <c r="D189" s="194" t="s">
        <v>701</v>
      </c>
      <c r="E189" s="195" t="s">
        <v>594</v>
      </c>
      <c r="F189" s="196">
        <v>1027.5</v>
      </c>
      <c r="G189" s="195"/>
      <c r="H189" s="195">
        <v>1315</v>
      </c>
      <c r="I189" s="197">
        <v>1250</v>
      </c>
      <c r="J189" s="198" t="s">
        <v>696</v>
      </c>
      <c r="K189" s="199">
        <f t="shared" si="70"/>
        <v>287.5</v>
      </c>
      <c r="L189" s="200">
        <f t="shared" si="71"/>
        <v>0.27980535279805352</v>
      </c>
      <c r="M189" s="195" t="s">
        <v>598</v>
      </c>
      <c r="N189" s="201">
        <v>43244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2">
        <v>45</v>
      </c>
      <c r="B190" s="193">
        <v>42367</v>
      </c>
      <c r="C190" s="193"/>
      <c r="D190" s="194" t="s">
        <v>702</v>
      </c>
      <c r="E190" s="195" t="s">
        <v>594</v>
      </c>
      <c r="F190" s="196">
        <v>465</v>
      </c>
      <c r="G190" s="195"/>
      <c r="H190" s="195">
        <v>540</v>
      </c>
      <c r="I190" s="197">
        <v>540</v>
      </c>
      <c r="J190" s="198" t="s">
        <v>696</v>
      </c>
      <c r="K190" s="199">
        <f t="shared" si="70"/>
        <v>75</v>
      </c>
      <c r="L190" s="200">
        <f t="shared" si="71"/>
        <v>0.16129032258064516</v>
      </c>
      <c r="M190" s="195" t="s">
        <v>598</v>
      </c>
      <c r="N190" s="201">
        <v>42530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2">
        <v>46</v>
      </c>
      <c r="B191" s="193">
        <v>42380</v>
      </c>
      <c r="C191" s="193"/>
      <c r="D191" s="194" t="s">
        <v>405</v>
      </c>
      <c r="E191" s="195" t="s">
        <v>611</v>
      </c>
      <c r="F191" s="196">
        <v>81</v>
      </c>
      <c r="G191" s="195"/>
      <c r="H191" s="195">
        <v>110</v>
      </c>
      <c r="I191" s="197">
        <v>110</v>
      </c>
      <c r="J191" s="198" t="s">
        <v>696</v>
      </c>
      <c r="K191" s="199">
        <f t="shared" si="70"/>
        <v>29</v>
      </c>
      <c r="L191" s="200">
        <f t="shared" si="71"/>
        <v>0.35802469135802467</v>
      </c>
      <c r="M191" s="195" t="s">
        <v>598</v>
      </c>
      <c r="N191" s="201">
        <v>42745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2">
        <v>47</v>
      </c>
      <c r="B192" s="193">
        <v>42382</v>
      </c>
      <c r="C192" s="193"/>
      <c r="D192" s="194" t="s">
        <v>703</v>
      </c>
      <c r="E192" s="195" t="s">
        <v>611</v>
      </c>
      <c r="F192" s="196">
        <v>417.5</v>
      </c>
      <c r="G192" s="195"/>
      <c r="H192" s="195">
        <v>547</v>
      </c>
      <c r="I192" s="197">
        <v>535</v>
      </c>
      <c r="J192" s="198" t="s">
        <v>696</v>
      </c>
      <c r="K192" s="199">
        <f t="shared" si="70"/>
        <v>129.5</v>
      </c>
      <c r="L192" s="200">
        <f t="shared" si="71"/>
        <v>0.31017964071856285</v>
      </c>
      <c r="M192" s="195" t="s">
        <v>598</v>
      </c>
      <c r="N192" s="201">
        <v>42578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2">
        <v>48</v>
      </c>
      <c r="B193" s="193">
        <v>42408</v>
      </c>
      <c r="C193" s="193"/>
      <c r="D193" s="194" t="s">
        <v>704</v>
      </c>
      <c r="E193" s="195" t="s">
        <v>594</v>
      </c>
      <c r="F193" s="196">
        <v>650</v>
      </c>
      <c r="G193" s="195"/>
      <c r="H193" s="195">
        <v>800</v>
      </c>
      <c r="I193" s="197">
        <v>800</v>
      </c>
      <c r="J193" s="198" t="s">
        <v>696</v>
      </c>
      <c r="K193" s="199">
        <f t="shared" si="70"/>
        <v>150</v>
      </c>
      <c r="L193" s="200">
        <f t="shared" si="71"/>
        <v>0.23076923076923078</v>
      </c>
      <c r="M193" s="195" t="s">
        <v>598</v>
      </c>
      <c r="N193" s="201">
        <v>43154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2">
        <v>49</v>
      </c>
      <c r="B194" s="193">
        <v>42433</v>
      </c>
      <c r="C194" s="193"/>
      <c r="D194" s="194" t="s">
        <v>237</v>
      </c>
      <c r="E194" s="195" t="s">
        <v>594</v>
      </c>
      <c r="F194" s="196">
        <v>437.5</v>
      </c>
      <c r="G194" s="195"/>
      <c r="H194" s="195">
        <v>504.5</v>
      </c>
      <c r="I194" s="197">
        <v>522</v>
      </c>
      <c r="J194" s="198" t="s">
        <v>705</v>
      </c>
      <c r="K194" s="199">
        <f t="shared" si="70"/>
        <v>67</v>
      </c>
      <c r="L194" s="200">
        <f t="shared" si="71"/>
        <v>0.15314285714285714</v>
      </c>
      <c r="M194" s="195" t="s">
        <v>598</v>
      </c>
      <c r="N194" s="201">
        <v>42480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2">
        <v>50</v>
      </c>
      <c r="B195" s="193">
        <v>42438</v>
      </c>
      <c r="C195" s="193"/>
      <c r="D195" s="194" t="s">
        <v>706</v>
      </c>
      <c r="E195" s="195" t="s">
        <v>594</v>
      </c>
      <c r="F195" s="196">
        <v>189.5</v>
      </c>
      <c r="G195" s="195"/>
      <c r="H195" s="195">
        <v>218</v>
      </c>
      <c r="I195" s="197">
        <v>218</v>
      </c>
      <c r="J195" s="198" t="s">
        <v>696</v>
      </c>
      <c r="K195" s="199">
        <f t="shared" si="70"/>
        <v>28.5</v>
      </c>
      <c r="L195" s="200">
        <f t="shared" si="71"/>
        <v>0.15039577836411611</v>
      </c>
      <c r="M195" s="195" t="s">
        <v>598</v>
      </c>
      <c r="N195" s="201">
        <v>43034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2">
        <v>51</v>
      </c>
      <c r="B196" s="203">
        <v>42471</v>
      </c>
      <c r="C196" s="203"/>
      <c r="D196" s="211" t="s">
        <v>707</v>
      </c>
      <c r="E196" s="206" t="s">
        <v>594</v>
      </c>
      <c r="F196" s="206">
        <v>36.5</v>
      </c>
      <c r="G196" s="207"/>
      <c r="H196" s="207">
        <v>15.85</v>
      </c>
      <c r="I196" s="207">
        <v>60</v>
      </c>
      <c r="J196" s="208" t="s">
        <v>708</v>
      </c>
      <c r="K196" s="209">
        <f t="shared" si="70"/>
        <v>-20.65</v>
      </c>
      <c r="L196" s="210">
        <f t="shared" si="71"/>
        <v>-0.5657534246575342</v>
      </c>
      <c r="M196" s="206" t="s">
        <v>612</v>
      </c>
      <c r="N196" s="214">
        <v>43627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2">
        <v>52</v>
      </c>
      <c r="B197" s="193">
        <v>42472</v>
      </c>
      <c r="C197" s="193"/>
      <c r="D197" s="194" t="s">
        <v>709</v>
      </c>
      <c r="E197" s="195" t="s">
        <v>594</v>
      </c>
      <c r="F197" s="196">
        <v>93</v>
      </c>
      <c r="G197" s="195"/>
      <c r="H197" s="195">
        <v>149</v>
      </c>
      <c r="I197" s="197">
        <v>140</v>
      </c>
      <c r="J197" s="198" t="s">
        <v>710</v>
      </c>
      <c r="K197" s="199">
        <f t="shared" si="70"/>
        <v>56</v>
      </c>
      <c r="L197" s="200">
        <f t="shared" si="71"/>
        <v>0.60215053763440862</v>
      </c>
      <c r="M197" s="195" t="s">
        <v>598</v>
      </c>
      <c r="N197" s="201">
        <v>42740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2">
        <v>53</v>
      </c>
      <c r="B198" s="193">
        <v>42472</v>
      </c>
      <c r="C198" s="193"/>
      <c r="D198" s="194" t="s">
        <v>711</v>
      </c>
      <c r="E198" s="195" t="s">
        <v>594</v>
      </c>
      <c r="F198" s="196">
        <v>130</v>
      </c>
      <c r="G198" s="195"/>
      <c r="H198" s="195">
        <v>150</v>
      </c>
      <c r="I198" s="197" t="s">
        <v>712</v>
      </c>
      <c r="J198" s="198" t="s">
        <v>696</v>
      </c>
      <c r="K198" s="199">
        <f t="shared" si="70"/>
        <v>20</v>
      </c>
      <c r="L198" s="200">
        <f t="shared" si="71"/>
        <v>0.15384615384615385</v>
      </c>
      <c r="M198" s="195" t="s">
        <v>598</v>
      </c>
      <c r="N198" s="201">
        <v>42564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2">
        <v>54</v>
      </c>
      <c r="B199" s="193">
        <v>42473</v>
      </c>
      <c r="C199" s="193"/>
      <c r="D199" s="194" t="s">
        <v>713</v>
      </c>
      <c r="E199" s="195" t="s">
        <v>594</v>
      </c>
      <c r="F199" s="196">
        <v>196</v>
      </c>
      <c r="G199" s="195"/>
      <c r="H199" s="195">
        <v>299</v>
      </c>
      <c r="I199" s="197">
        <v>299</v>
      </c>
      <c r="J199" s="198" t="s">
        <v>696</v>
      </c>
      <c r="K199" s="199">
        <v>103</v>
      </c>
      <c r="L199" s="200">
        <v>0.52551020408163296</v>
      </c>
      <c r="M199" s="195" t="s">
        <v>598</v>
      </c>
      <c r="N199" s="201">
        <v>42620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2">
        <v>55</v>
      </c>
      <c r="B200" s="193">
        <v>42473</v>
      </c>
      <c r="C200" s="193"/>
      <c r="D200" s="194" t="s">
        <v>714</v>
      </c>
      <c r="E200" s="195" t="s">
        <v>594</v>
      </c>
      <c r="F200" s="196">
        <v>88</v>
      </c>
      <c r="G200" s="195"/>
      <c r="H200" s="195">
        <v>103</v>
      </c>
      <c r="I200" s="197">
        <v>103</v>
      </c>
      <c r="J200" s="198" t="s">
        <v>696</v>
      </c>
      <c r="K200" s="199">
        <v>15</v>
      </c>
      <c r="L200" s="200">
        <v>0.170454545454545</v>
      </c>
      <c r="M200" s="195" t="s">
        <v>598</v>
      </c>
      <c r="N200" s="201">
        <v>42530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2">
        <v>56</v>
      </c>
      <c r="B201" s="193">
        <v>42492</v>
      </c>
      <c r="C201" s="193"/>
      <c r="D201" s="194" t="s">
        <v>715</v>
      </c>
      <c r="E201" s="195" t="s">
        <v>594</v>
      </c>
      <c r="F201" s="196">
        <v>127.5</v>
      </c>
      <c r="G201" s="195"/>
      <c r="H201" s="195">
        <v>148</v>
      </c>
      <c r="I201" s="197" t="s">
        <v>716</v>
      </c>
      <c r="J201" s="198" t="s">
        <v>696</v>
      </c>
      <c r="K201" s="199">
        <f t="shared" ref="K201:K205" si="72">H201-F201</f>
        <v>20.5</v>
      </c>
      <c r="L201" s="200">
        <f t="shared" ref="L201:L205" si="73">K201/F201</f>
        <v>0.16078431372549021</v>
      </c>
      <c r="M201" s="195" t="s">
        <v>598</v>
      </c>
      <c r="N201" s="201">
        <v>42564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2">
        <v>57</v>
      </c>
      <c r="B202" s="193">
        <v>42493</v>
      </c>
      <c r="C202" s="193"/>
      <c r="D202" s="194" t="s">
        <v>717</v>
      </c>
      <c r="E202" s="195" t="s">
        <v>594</v>
      </c>
      <c r="F202" s="196">
        <v>675</v>
      </c>
      <c r="G202" s="195"/>
      <c r="H202" s="195">
        <v>815</v>
      </c>
      <c r="I202" s="197" t="s">
        <v>718</v>
      </c>
      <c r="J202" s="198" t="s">
        <v>696</v>
      </c>
      <c r="K202" s="199">
        <f t="shared" si="72"/>
        <v>140</v>
      </c>
      <c r="L202" s="200">
        <f t="shared" si="73"/>
        <v>0.2074074074074074</v>
      </c>
      <c r="M202" s="195" t="s">
        <v>598</v>
      </c>
      <c r="N202" s="201">
        <v>43154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2">
        <v>58</v>
      </c>
      <c r="B203" s="203">
        <v>42522</v>
      </c>
      <c r="C203" s="203"/>
      <c r="D203" s="204" t="s">
        <v>719</v>
      </c>
      <c r="E203" s="205" t="s">
        <v>594</v>
      </c>
      <c r="F203" s="206">
        <v>500</v>
      </c>
      <c r="G203" s="206"/>
      <c r="H203" s="207">
        <v>232.5</v>
      </c>
      <c r="I203" s="207" t="s">
        <v>720</v>
      </c>
      <c r="J203" s="208" t="s">
        <v>721</v>
      </c>
      <c r="K203" s="209">
        <f t="shared" si="72"/>
        <v>-267.5</v>
      </c>
      <c r="L203" s="210">
        <f t="shared" si="73"/>
        <v>-0.53500000000000003</v>
      </c>
      <c r="M203" s="206" t="s">
        <v>612</v>
      </c>
      <c r="N203" s="203">
        <v>43735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2">
        <v>59</v>
      </c>
      <c r="B204" s="193">
        <v>42527</v>
      </c>
      <c r="C204" s="193"/>
      <c r="D204" s="194" t="s">
        <v>544</v>
      </c>
      <c r="E204" s="195" t="s">
        <v>594</v>
      </c>
      <c r="F204" s="196">
        <v>110</v>
      </c>
      <c r="G204" s="195"/>
      <c r="H204" s="195">
        <v>126.5</v>
      </c>
      <c r="I204" s="197">
        <v>125</v>
      </c>
      <c r="J204" s="198" t="s">
        <v>648</v>
      </c>
      <c r="K204" s="199">
        <f t="shared" si="72"/>
        <v>16.5</v>
      </c>
      <c r="L204" s="200">
        <f t="shared" si="73"/>
        <v>0.15</v>
      </c>
      <c r="M204" s="195" t="s">
        <v>598</v>
      </c>
      <c r="N204" s="201">
        <v>42552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2">
        <v>60</v>
      </c>
      <c r="B205" s="193">
        <v>42538</v>
      </c>
      <c r="C205" s="193"/>
      <c r="D205" s="194" t="s">
        <v>722</v>
      </c>
      <c r="E205" s="195" t="s">
        <v>594</v>
      </c>
      <c r="F205" s="196">
        <v>44</v>
      </c>
      <c r="G205" s="195"/>
      <c r="H205" s="195">
        <v>69.5</v>
      </c>
      <c r="I205" s="197">
        <v>69.5</v>
      </c>
      <c r="J205" s="198" t="s">
        <v>723</v>
      </c>
      <c r="K205" s="199">
        <f t="shared" si="72"/>
        <v>25.5</v>
      </c>
      <c r="L205" s="200">
        <f t="shared" si="73"/>
        <v>0.57954545454545459</v>
      </c>
      <c r="M205" s="195" t="s">
        <v>598</v>
      </c>
      <c r="N205" s="201">
        <v>42977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2">
        <v>61</v>
      </c>
      <c r="B206" s="193">
        <v>42549</v>
      </c>
      <c r="C206" s="193"/>
      <c r="D206" s="194" t="s">
        <v>724</v>
      </c>
      <c r="E206" s="195" t="s">
        <v>594</v>
      </c>
      <c r="F206" s="196">
        <v>262.5</v>
      </c>
      <c r="G206" s="195"/>
      <c r="H206" s="195">
        <v>340</v>
      </c>
      <c r="I206" s="197">
        <v>333</v>
      </c>
      <c r="J206" s="198" t="s">
        <v>725</v>
      </c>
      <c r="K206" s="199">
        <v>77.5</v>
      </c>
      <c r="L206" s="200">
        <v>0.29523809523809502</v>
      </c>
      <c r="M206" s="195" t="s">
        <v>598</v>
      </c>
      <c r="N206" s="201">
        <v>43017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2">
        <v>62</v>
      </c>
      <c r="B207" s="193">
        <v>42549</v>
      </c>
      <c r="C207" s="193"/>
      <c r="D207" s="194" t="s">
        <v>726</v>
      </c>
      <c r="E207" s="195" t="s">
        <v>594</v>
      </c>
      <c r="F207" s="196">
        <v>840</v>
      </c>
      <c r="G207" s="195"/>
      <c r="H207" s="195">
        <v>1230</v>
      </c>
      <c r="I207" s="197">
        <v>1230</v>
      </c>
      <c r="J207" s="198" t="s">
        <v>696</v>
      </c>
      <c r="K207" s="199">
        <v>390</v>
      </c>
      <c r="L207" s="200">
        <v>0.46428571428571402</v>
      </c>
      <c r="M207" s="195" t="s">
        <v>598</v>
      </c>
      <c r="N207" s="201">
        <v>42649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5">
        <v>63</v>
      </c>
      <c r="B208" s="216">
        <v>42556</v>
      </c>
      <c r="C208" s="216"/>
      <c r="D208" s="217" t="s">
        <v>727</v>
      </c>
      <c r="E208" s="218" t="s">
        <v>594</v>
      </c>
      <c r="F208" s="218">
        <v>395</v>
      </c>
      <c r="G208" s="219"/>
      <c r="H208" s="219">
        <f>(468.5+342.5)/2</f>
        <v>405.5</v>
      </c>
      <c r="I208" s="219">
        <v>510</v>
      </c>
      <c r="J208" s="220" t="s">
        <v>728</v>
      </c>
      <c r="K208" s="221">
        <f t="shared" ref="K208:K214" si="74">H208-F208</f>
        <v>10.5</v>
      </c>
      <c r="L208" s="222">
        <f t="shared" ref="L208:L214" si="75">K208/F208</f>
        <v>2.6582278481012658E-2</v>
      </c>
      <c r="M208" s="218" t="s">
        <v>622</v>
      </c>
      <c r="N208" s="216">
        <v>43606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2">
        <v>64</v>
      </c>
      <c r="B209" s="203">
        <v>42584</v>
      </c>
      <c r="C209" s="203"/>
      <c r="D209" s="204" t="s">
        <v>729</v>
      </c>
      <c r="E209" s="205" t="s">
        <v>611</v>
      </c>
      <c r="F209" s="206">
        <f>169.5-12.8</f>
        <v>156.69999999999999</v>
      </c>
      <c r="G209" s="206"/>
      <c r="H209" s="207">
        <v>77</v>
      </c>
      <c r="I209" s="207" t="s">
        <v>730</v>
      </c>
      <c r="J209" s="208" t="s">
        <v>731</v>
      </c>
      <c r="K209" s="209">
        <f t="shared" si="74"/>
        <v>-79.699999999999989</v>
      </c>
      <c r="L209" s="210">
        <f t="shared" si="75"/>
        <v>-0.50861518825781749</v>
      </c>
      <c r="M209" s="206" t="s">
        <v>612</v>
      </c>
      <c r="N209" s="203">
        <v>43522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2">
        <v>65</v>
      </c>
      <c r="B210" s="203">
        <v>42586</v>
      </c>
      <c r="C210" s="203"/>
      <c r="D210" s="204" t="s">
        <v>732</v>
      </c>
      <c r="E210" s="205" t="s">
        <v>594</v>
      </c>
      <c r="F210" s="206">
        <v>400</v>
      </c>
      <c r="G210" s="206"/>
      <c r="H210" s="207">
        <v>305</v>
      </c>
      <c r="I210" s="207">
        <v>475</v>
      </c>
      <c r="J210" s="208" t="s">
        <v>733</v>
      </c>
      <c r="K210" s="209">
        <f t="shared" si="74"/>
        <v>-95</v>
      </c>
      <c r="L210" s="210">
        <f t="shared" si="75"/>
        <v>-0.23749999999999999</v>
      </c>
      <c r="M210" s="206" t="s">
        <v>612</v>
      </c>
      <c r="N210" s="203">
        <v>43606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2">
        <v>66</v>
      </c>
      <c r="B211" s="193">
        <v>42593</v>
      </c>
      <c r="C211" s="193"/>
      <c r="D211" s="194" t="s">
        <v>734</v>
      </c>
      <c r="E211" s="195" t="s">
        <v>594</v>
      </c>
      <c r="F211" s="196">
        <v>86.5</v>
      </c>
      <c r="G211" s="195"/>
      <c r="H211" s="195">
        <v>130</v>
      </c>
      <c r="I211" s="197">
        <v>130</v>
      </c>
      <c r="J211" s="198" t="s">
        <v>735</v>
      </c>
      <c r="K211" s="199">
        <f t="shared" si="74"/>
        <v>43.5</v>
      </c>
      <c r="L211" s="200">
        <f t="shared" si="75"/>
        <v>0.50289017341040465</v>
      </c>
      <c r="M211" s="195" t="s">
        <v>598</v>
      </c>
      <c r="N211" s="201">
        <v>43091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2">
        <v>67</v>
      </c>
      <c r="B212" s="203">
        <v>42600</v>
      </c>
      <c r="C212" s="203"/>
      <c r="D212" s="204" t="s">
        <v>122</v>
      </c>
      <c r="E212" s="205" t="s">
        <v>594</v>
      </c>
      <c r="F212" s="206">
        <v>133.5</v>
      </c>
      <c r="G212" s="206"/>
      <c r="H212" s="207">
        <v>126.5</v>
      </c>
      <c r="I212" s="207">
        <v>178</v>
      </c>
      <c r="J212" s="208" t="s">
        <v>736</v>
      </c>
      <c r="K212" s="209">
        <f t="shared" si="74"/>
        <v>-7</v>
      </c>
      <c r="L212" s="210">
        <f t="shared" si="75"/>
        <v>-5.2434456928838954E-2</v>
      </c>
      <c r="M212" s="206" t="s">
        <v>612</v>
      </c>
      <c r="N212" s="203">
        <v>42615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2">
        <v>68</v>
      </c>
      <c r="B213" s="193">
        <v>42613</v>
      </c>
      <c r="C213" s="193"/>
      <c r="D213" s="194" t="s">
        <v>737</v>
      </c>
      <c r="E213" s="195" t="s">
        <v>594</v>
      </c>
      <c r="F213" s="196">
        <v>560</v>
      </c>
      <c r="G213" s="195"/>
      <c r="H213" s="195">
        <v>725</v>
      </c>
      <c r="I213" s="197">
        <v>725</v>
      </c>
      <c r="J213" s="198" t="s">
        <v>642</v>
      </c>
      <c r="K213" s="199">
        <f t="shared" si="74"/>
        <v>165</v>
      </c>
      <c r="L213" s="200">
        <f t="shared" si="75"/>
        <v>0.29464285714285715</v>
      </c>
      <c r="M213" s="195" t="s">
        <v>598</v>
      </c>
      <c r="N213" s="201">
        <v>42456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2">
        <v>69</v>
      </c>
      <c r="B214" s="193">
        <v>42614</v>
      </c>
      <c r="C214" s="193"/>
      <c r="D214" s="194" t="s">
        <v>738</v>
      </c>
      <c r="E214" s="195" t="s">
        <v>594</v>
      </c>
      <c r="F214" s="196">
        <v>160.5</v>
      </c>
      <c r="G214" s="195"/>
      <c r="H214" s="195">
        <v>210</v>
      </c>
      <c r="I214" s="197">
        <v>210</v>
      </c>
      <c r="J214" s="198" t="s">
        <v>642</v>
      </c>
      <c r="K214" s="199">
        <f t="shared" si="74"/>
        <v>49.5</v>
      </c>
      <c r="L214" s="200">
        <f t="shared" si="75"/>
        <v>0.30841121495327101</v>
      </c>
      <c r="M214" s="195" t="s">
        <v>598</v>
      </c>
      <c r="N214" s="201">
        <v>42871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2">
        <v>70</v>
      </c>
      <c r="B215" s="193">
        <v>42646</v>
      </c>
      <c r="C215" s="193"/>
      <c r="D215" s="194" t="s">
        <v>417</v>
      </c>
      <c r="E215" s="195" t="s">
        <v>594</v>
      </c>
      <c r="F215" s="196">
        <v>430</v>
      </c>
      <c r="G215" s="195"/>
      <c r="H215" s="195">
        <v>596</v>
      </c>
      <c r="I215" s="197">
        <v>575</v>
      </c>
      <c r="J215" s="198" t="s">
        <v>739</v>
      </c>
      <c r="K215" s="199">
        <v>166</v>
      </c>
      <c r="L215" s="200">
        <v>0.38604651162790699</v>
      </c>
      <c r="M215" s="195" t="s">
        <v>598</v>
      </c>
      <c r="N215" s="201">
        <v>42769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2">
        <v>71</v>
      </c>
      <c r="B216" s="193">
        <v>42657</v>
      </c>
      <c r="C216" s="193"/>
      <c r="D216" s="194" t="s">
        <v>740</v>
      </c>
      <c r="E216" s="195" t="s">
        <v>594</v>
      </c>
      <c r="F216" s="196">
        <v>280</v>
      </c>
      <c r="G216" s="195"/>
      <c r="H216" s="195">
        <v>345</v>
      </c>
      <c r="I216" s="197">
        <v>345</v>
      </c>
      <c r="J216" s="198" t="s">
        <v>642</v>
      </c>
      <c r="K216" s="199">
        <f t="shared" ref="K216:K221" si="76">H216-F216</f>
        <v>65</v>
      </c>
      <c r="L216" s="200">
        <f t="shared" ref="L216:L217" si="77">K216/F216</f>
        <v>0.23214285714285715</v>
      </c>
      <c r="M216" s="195" t="s">
        <v>598</v>
      </c>
      <c r="N216" s="201">
        <v>42814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2">
        <v>72</v>
      </c>
      <c r="B217" s="193">
        <v>42657</v>
      </c>
      <c r="C217" s="193"/>
      <c r="D217" s="194" t="s">
        <v>741</v>
      </c>
      <c r="E217" s="195" t="s">
        <v>594</v>
      </c>
      <c r="F217" s="196">
        <v>245</v>
      </c>
      <c r="G217" s="195"/>
      <c r="H217" s="195">
        <v>325.5</v>
      </c>
      <c r="I217" s="197">
        <v>330</v>
      </c>
      <c r="J217" s="198" t="s">
        <v>742</v>
      </c>
      <c r="K217" s="199">
        <f t="shared" si="76"/>
        <v>80.5</v>
      </c>
      <c r="L217" s="200">
        <f t="shared" si="77"/>
        <v>0.32857142857142857</v>
      </c>
      <c r="M217" s="195" t="s">
        <v>598</v>
      </c>
      <c r="N217" s="201">
        <v>42769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2">
        <v>73</v>
      </c>
      <c r="B218" s="193">
        <v>42660</v>
      </c>
      <c r="C218" s="193"/>
      <c r="D218" s="194" t="s">
        <v>743</v>
      </c>
      <c r="E218" s="195" t="s">
        <v>594</v>
      </c>
      <c r="F218" s="196">
        <v>125</v>
      </c>
      <c r="G218" s="195"/>
      <c r="H218" s="195">
        <v>160</v>
      </c>
      <c r="I218" s="197">
        <v>160</v>
      </c>
      <c r="J218" s="198" t="s">
        <v>696</v>
      </c>
      <c r="K218" s="199">
        <f t="shared" si="76"/>
        <v>35</v>
      </c>
      <c r="L218" s="200">
        <v>0.28000000000000003</v>
      </c>
      <c r="M218" s="195" t="s">
        <v>598</v>
      </c>
      <c r="N218" s="201">
        <v>42803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2">
        <v>74</v>
      </c>
      <c r="B219" s="193">
        <v>42660</v>
      </c>
      <c r="C219" s="193"/>
      <c r="D219" s="194" t="s">
        <v>744</v>
      </c>
      <c r="E219" s="195" t="s">
        <v>594</v>
      </c>
      <c r="F219" s="196">
        <v>114</v>
      </c>
      <c r="G219" s="195"/>
      <c r="H219" s="195">
        <v>145</v>
      </c>
      <c r="I219" s="197">
        <v>145</v>
      </c>
      <c r="J219" s="198" t="s">
        <v>696</v>
      </c>
      <c r="K219" s="199">
        <f t="shared" si="76"/>
        <v>31</v>
      </c>
      <c r="L219" s="200">
        <f t="shared" ref="L219:L221" si="78">K219/F219</f>
        <v>0.27192982456140352</v>
      </c>
      <c r="M219" s="195" t="s">
        <v>598</v>
      </c>
      <c r="N219" s="201">
        <v>42859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2">
        <v>75</v>
      </c>
      <c r="B220" s="193">
        <v>42660</v>
      </c>
      <c r="C220" s="193"/>
      <c r="D220" s="194" t="s">
        <v>745</v>
      </c>
      <c r="E220" s="195" t="s">
        <v>594</v>
      </c>
      <c r="F220" s="196">
        <v>212</v>
      </c>
      <c r="G220" s="195"/>
      <c r="H220" s="195">
        <v>280</v>
      </c>
      <c r="I220" s="197">
        <v>276</v>
      </c>
      <c r="J220" s="198" t="s">
        <v>746</v>
      </c>
      <c r="K220" s="199">
        <f t="shared" si="76"/>
        <v>68</v>
      </c>
      <c r="L220" s="200">
        <f t="shared" si="78"/>
        <v>0.32075471698113206</v>
      </c>
      <c r="M220" s="195" t="s">
        <v>598</v>
      </c>
      <c r="N220" s="201">
        <v>42858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2">
        <v>76</v>
      </c>
      <c r="B221" s="193">
        <v>42678</v>
      </c>
      <c r="C221" s="193"/>
      <c r="D221" s="194" t="s">
        <v>466</v>
      </c>
      <c r="E221" s="195" t="s">
        <v>594</v>
      </c>
      <c r="F221" s="196">
        <v>155</v>
      </c>
      <c r="G221" s="195"/>
      <c r="H221" s="195">
        <v>210</v>
      </c>
      <c r="I221" s="197">
        <v>210</v>
      </c>
      <c r="J221" s="198" t="s">
        <v>747</v>
      </c>
      <c r="K221" s="199">
        <f t="shared" si="76"/>
        <v>55</v>
      </c>
      <c r="L221" s="200">
        <f t="shared" si="78"/>
        <v>0.35483870967741937</v>
      </c>
      <c r="M221" s="195" t="s">
        <v>598</v>
      </c>
      <c r="N221" s="201">
        <v>42944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2">
        <v>77</v>
      </c>
      <c r="B222" s="203">
        <v>42710</v>
      </c>
      <c r="C222" s="203"/>
      <c r="D222" s="204" t="s">
        <v>748</v>
      </c>
      <c r="E222" s="205" t="s">
        <v>594</v>
      </c>
      <c r="F222" s="206">
        <v>150.5</v>
      </c>
      <c r="G222" s="206"/>
      <c r="H222" s="207">
        <v>72.5</v>
      </c>
      <c r="I222" s="207">
        <v>174</v>
      </c>
      <c r="J222" s="208" t="s">
        <v>749</v>
      </c>
      <c r="K222" s="209">
        <v>-78</v>
      </c>
      <c r="L222" s="210">
        <v>-0.51827242524916906</v>
      </c>
      <c r="M222" s="206" t="s">
        <v>612</v>
      </c>
      <c r="N222" s="203">
        <v>43333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2">
        <v>78</v>
      </c>
      <c r="B223" s="193">
        <v>42712</v>
      </c>
      <c r="C223" s="193"/>
      <c r="D223" s="194" t="s">
        <v>750</v>
      </c>
      <c r="E223" s="195" t="s">
        <v>594</v>
      </c>
      <c r="F223" s="196">
        <v>380</v>
      </c>
      <c r="G223" s="195"/>
      <c r="H223" s="195">
        <v>478</v>
      </c>
      <c r="I223" s="197">
        <v>468</v>
      </c>
      <c r="J223" s="198" t="s">
        <v>696</v>
      </c>
      <c r="K223" s="199">
        <f t="shared" ref="K223:K225" si="79">H223-F223</f>
        <v>98</v>
      </c>
      <c r="L223" s="200">
        <f t="shared" ref="L223:L225" si="80">K223/F223</f>
        <v>0.25789473684210529</v>
      </c>
      <c r="M223" s="195" t="s">
        <v>598</v>
      </c>
      <c r="N223" s="201">
        <v>43025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2">
        <v>79</v>
      </c>
      <c r="B224" s="193">
        <v>42734</v>
      </c>
      <c r="C224" s="193"/>
      <c r="D224" s="194" t="s">
        <v>121</v>
      </c>
      <c r="E224" s="195" t="s">
        <v>594</v>
      </c>
      <c r="F224" s="196">
        <v>305</v>
      </c>
      <c r="G224" s="195"/>
      <c r="H224" s="195">
        <v>375</v>
      </c>
      <c r="I224" s="197">
        <v>375</v>
      </c>
      <c r="J224" s="198" t="s">
        <v>696</v>
      </c>
      <c r="K224" s="199">
        <f t="shared" si="79"/>
        <v>70</v>
      </c>
      <c r="L224" s="200">
        <f t="shared" si="80"/>
        <v>0.22950819672131148</v>
      </c>
      <c r="M224" s="195" t="s">
        <v>598</v>
      </c>
      <c r="N224" s="201">
        <v>42768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2">
        <v>80</v>
      </c>
      <c r="B225" s="193">
        <v>42739</v>
      </c>
      <c r="C225" s="193"/>
      <c r="D225" s="194" t="s">
        <v>104</v>
      </c>
      <c r="E225" s="195" t="s">
        <v>594</v>
      </c>
      <c r="F225" s="196">
        <v>99.5</v>
      </c>
      <c r="G225" s="195"/>
      <c r="H225" s="195">
        <v>158</v>
      </c>
      <c r="I225" s="197">
        <v>158</v>
      </c>
      <c r="J225" s="198" t="s">
        <v>696</v>
      </c>
      <c r="K225" s="199">
        <f t="shared" si="79"/>
        <v>58.5</v>
      </c>
      <c r="L225" s="200">
        <f t="shared" si="80"/>
        <v>0.5879396984924623</v>
      </c>
      <c r="M225" s="195" t="s">
        <v>598</v>
      </c>
      <c r="N225" s="201">
        <v>42898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2">
        <v>81</v>
      </c>
      <c r="B226" s="193">
        <v>42739</v>
      </c>
      <c r="C226" s="193"/>
      <c r="D226" s="194" t="s">
        <v>104</v>
      </c>
      <c r="E226" s="195" t="s">
        <v>594</v>
      </c>
      <c r="F226" s="196">
        <v>99.5</v>
      </c>
      <c r="G226" s="195"/>
      <c r="H226" s="195">
        <v>158</v>
      </c>
      <c r="I226" s="197">
        <v>158</v>
      </c>
      <c r="J226" s="198" t="s">
        <v>696</v>
      </c>
      <c r="K226" s="199">
        <v>58.5</v>
      </c>
      <c r="L226" s="200">
        <v>0.58793969849246197</v>
      </c>
      <c r="M226" s="195" t="s">
        <v>598</v>
      </c>
      <c r="N226" s="201">
        <v>42898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2">
        <v>82</v>
      </c>
      <c r="B227" s="193">
        <v>42786</v>
      </c>
      <c r="C227" s="193"/>
      <c r="D227" s="194" t="s">
        <v>210</v>
      </c>
      <c r="E227" s="195" t="s">
        <v>594</v>
      </c>
      <c r="F227" s="196">
        <v>140.5</v>
      </c>
      <c r="G227" s="195"/>
      <c r="H227" s="195">
        <v>220</v>
      </c>
      <c r="I227" s="197">
        <v>220</v>
      </c>
      <c r="J227" s="198" t="s">
        <v>696</v>
      </c>
      <c r="K227" s="199">
        <f>H227-F227</f>
        <v>79.5</v>
      </c>
      <c r="L227" s="200">
        <f>K227/F227</f>
        <v>0.5658362989323843</v>
      </c>
      <c r="M227" s="195" t="s">
        <v>598</v>
      </c>
      <c r="N227" s="201">
        <v>42864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2">
        <v>83</v>
      </c>
      <c r="B228" s="193">
        <v>42786</v>
      </c>
      <c r="C228" s="193"/>
      <c r="D228" s="194" t="s">
        <v>751</v>
      </c>
      <c r="E228" s="195" t="s">
        <v>594</v>
      </c>
      <c r="F228" s="196">
        <v>202.5</v>
      </c>
      <c r="G228" s="195"/>
      <c r="H228" s="195">
        <v>234</v>
      </c>
      <c r="I228" s="197">
        <v>234</v>
      </c>
      <c r="J228" s="198" t="s">
        <v>696</v>
      </c>
      <c r="K228" s="199">
        <v>31.5</v>
      </c>
      <c r="L228" s="200">
        <v>0.155555555555556</v>
      </c>
      <c r="M228" s="195" t="s">
        <v>598</v>
      </c>
      <c r="N228" s="201">
        <v>42836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2">
        <v>84</v>
      </c>
      <c r="B229" s="193">
        <v>42818</v>
      </c>
      <c r="C229" s="193"/>
      <c r="D229" s="194" t="s">
        <v>752</v>
      </c>
      <c r="E229" s="195" t="s">
        <v>594</v>
      </c>
      <c r="F229" s="196">
        <v>300.5</v>
      </c>
      <c r="G229" s="195"/>
      <c r="H229" s="195">
        <v>417.5</v>
      </c>
      <c r="I229" s="197">
        <v>420</v>
      </c>
      <c r="J229" s="198" t="s">
        <v>753</v>
      </c>
      <c r="K229" s="199">
        <f>H229-F229</f>
        <v>117</v>
      </c>
      <c r="L229" s="200">
        <f>K229/F229</f>
        <v>0.38935108153078202</v>
      </c>
      <c r="M229" s="195" t="s">
        <v>598</v>
      </c>
      <c r="N229" s="201">
        <v>43070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2">
        <v>85</v>
      </c>
      <c r="B230" s="193">
        <v>42818</v>
      </c>
      <c r="C230" s="193"/>
      <c r="D230" s="194" t="s">
        <v>726</v>
      </c>
      <c r="E230" s="195" t="s">
        <v>594</v>
      </c>
      <c r="F230" s="196">
        <v>850</v>
      </c>
      <c r="G230" s="195"/>
      <c r="H230" s="195">
        <v>1042.5</v>
      </c>
      <c r="I230" s="197">
        <v>1023</v>
      </c>
      <c r="J230" s="198" t="s">
        <v>754</v>
      </c>
      <c r="K230" s="199">
        <v>192.5</v>
      </c>
      <c r="L230" s="200">
        <v>0.22647058823529401</v>
      </c>
      <c r="M230" s="195" t="s">
        <v>598</v>
      </c>
      <c r="N230" s="201">
        <v>42830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2">
        <v>86</v>
      </c>
      <c r="B231" s="193">
        <v>42830</v>
      </c>
      <c r="C231" s="193"/>
      <c r="D231" s="194" t="s">
        <v>497</v>
      </c>
      <c r="E231" s="195" t="s">
        <v>594</v>
      </c>
      <c r="F231" s="196">
        <v>785</v>
      </c>
      <c r="G231" s="195"/>
      <c r="H231" s="195">
        <v>930</v>
      </c>
      <c r="I231" s="197">
        <v>920</v>
      </c>
      <c r="J231" s="198" t="s">
        <v>755</v>
      </c>
      <c r="K231" s="199">
        <f>H231-F231</f>
        <v>145</v>
      </c>
      <c r="L231" s="200">
        <f>K231/F231</f>
        <v>0.18471337579617833</v>
      </c>
      <c r="M231" s="195" t="s">
        <v>598</v>
      </c>
      <c r="N231" s="201">
        <v>42976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2">
        <v>87</v>
      </c>
      <c r="B232" s="203">
        <v>42831</v>
      </c>
      <c r="C232" s="203"/>
      <c r="D232" s="204" t="s">
        <v>756</v>
      </c>
      <c r="E232" s="205" t="s">
        <v>594</v>
      </c>
      <c r="F232" s="206">
        <v>40</v>
      </c>
      <c r="G232" s="206"/>
      <c r="H232" s="207">
        <v>13.1</v>
      </c>
      <c r="I232" s="207">
        <v>60</v>
      </c>
      <c r="J232" s="208" t="s">
        <v>757</v>
      </c>
      <c r="K232" s="209">
        <v>-26.9</v>
      </c>
      <c r="L232" s="210">
        <v>-0.67249999999999999</v>
      </c>
      <c r="M232" s="206" t="s">
        <v>612</v>
      </c>
      <c r="N232" s="203">
        <v>43138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2">
        <v>88</v>
      </c>
      <c r="B233" s="193">
        <v>42837</v>
      </c>
      <c r="C233" s="193"/>
      <c r="D233" s="194" t="s">
        <v>102</v>
      </c>
      <c r="E233" s="195" t="s">
        <v>594</v>
      </c>
      <c r="F233" s="196">
        <v>289.5</v>
      </c>
      <c r="G233" s="195"/>
      <c r="H233" s="195">
        <v>354</v>
      </c>
      <c r="I233" s="197">
        <v>360</v>
      </c>
      <c r="J233" s="198" t="s">
        <v>758</v>
      </c>
      <c r="K233" s="199">
        <f t="shared" ref="K233:K241" si="81">H233-F233</f>
        <v>64.5</v>
      </c>
      <c r="L233" s="200">
        <f t="shared" ref="L233:L241" si="82">K233/F233</f>
        <v>0.22279792746113988</v>
      </c>
      <c r="M233" s="195" t="s">
        <v>598</v>
      </c>
      <c r="N233" s="201">
        <v>43040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2">
        <v>89</v>
      </c>
      <c r="B234" s="193">
        <v>42845</v>
      </c>
      <c r="C234" s="193"/>
      <c r="D234" s="194" t="s">
        <v>437</v>
      </c>
      <c r="E234" s="195" t="s">
        <v>594</v>
      </c>
      <c r="F234" s="196">
        <v>700</v>
      </c>
      <c r="G234" s="195"/>
      <c r="H234" s="195">
        <v>840</v>
      </c>
      <c r="I234" s="197">
        <v>840</v>
      </c>
      <c r="J234" s="198" t="s">
        <v>759</v>
      </c>
      <c r="K234" s="199">
        <f t="shared" si="81"/>
        <v>140</v>
      </c>
      <c r="L234" s="200">
        <f t="shared" si="82"/>
        <v>0.2</v>
      </c>
      <c r="M234" s="195" t="s">
        <v>598</v>
      </c>
      <c r="N234" s="201">
        <v>42893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2">
        <v>90</v>
      </c>
      <c r="B235" s="193">
        <v>42887</v>
      </c>
      <c r="C235" s="193"/>
      <c r="D235" s="194" t="s">
        <v>760</v>
      </c>
      <c r="E235" s="195" t="s">
        <v>594</v>
      </c>
      <c r="F235" s="196">
        <v>130</v>
      </c>
      <c r="G235" s="195"/>
      <c r="H235" s="195">
        <v>144.25</v>
      </c>
      <c r="I235" s="197">
        <v>170</v>
      </c>
      <c r="J235" s="198" t="s">
        <v>761</v>
      </c>
      <c r="K235" s="199">
        <f t="shared" si="81"/>
        <v>14.25</v>
      </c>
      <c r="L235" s="200">
        <f t="shared" si="82"/>
        <v>0.10961538461538461</v>
      </c>
      <c r="M235" s="195" t="s">
        <v>598</v>
      </c>
      <c r="N235" s="201">
        <v>43675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2">
        <v>91</v>
      </c>
      <c r="B236" s="193">
        <v>42901</v>
      </c>
      <c r="C236" s="193"/>
      <c r="D236" s="194" t="s">
        <v>762</v>
      </c>
      <c r="E236" s="195" t="s">
        <v>594</v>
      </c>
      <c r="F236" s="196">
        <v>214.5</v>
      </c>
      <c r="G236" s="195"/>
      <c r="H236" s="195">
        <v>262</v>
      </c>
      <c r="I236" s="197">
        <v>262</v>
      </c>
      <c r="J236" s="198" t="s">
        <v>625</v>
      </c>
      <c r="K236" s="199">
        <f t="shared" si="81"/>
        <v>47.5</v>
      </c>
      <c r="L236" s="200">
        <f t="shared" si="82"/>
        <v>0.22144522144522144</v>
      </c>
      <c r="M236" s="195" t="s">
        <v>598</v>
      </c>
      <c r="N236" s="201">
        <v>42977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3">
        <v>92</v>
      </c>
      <c r="B237" s="224">
        <v>42933</v>
      </c>
      <c r="C237" s="224"/>
      <c r="D237" s="225" t="s">
        <v>763</v>
      </c>
      <c r="E237" s="226" t="s">
        <v>594</v>
      </c>
      <c r="F237" s="227">
        <v>370</v>
      </c>
      <c r="G237" s="226"/>
      <c r="H237" s="226">
        <v>447.5</v>
      </c>
      <c r="I237" s="228">
        <v>450</v>
      </c>
      <c r="J237" s="229" t="s">
        <v>696</v>
      </c>
      <c r="K237" s="199">
        <f t="shared" si="81"/>
        <v>77.5</v>
      </c>
      <c r="L237" s="230">
        <f t="shared" si="82"/>
        <v>0.20945945945945946</v>
      </c>
      <c r="M237" s="226" t="s">
        <v>598</v>
      </c>
      <c r="N237" s="231">
        <v>43035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3">
        <v>93</v>
      </c>
      <c r="B238" s="224">
        <v>42943</v>
      </c>
      <c r="C238" s="224"/>
      <c r="D238" s="225" t="s">
        <v>208</v>
      </c>
      <c r="E238" s="226" t="s">
        <v>594</v>
      </c>
      <c r="F238" s="227">
        <v>657.5</v>
      </c>
      <c r="G238" s="226"/>
      <c r="H238" s="226">
        <v>825</v>
      </c>
      <c r="I238" s="228">
        <v>820</v>
      </c>
      <c r="J238" s="229" t="s">
        <v>696</v>
      </c>
      <c r="K238" s="199">
        <f t="shared" si="81"/>
        <v>167.5</v>
      </c>
      <c r="L238" s="230">
        <f t="shared" si="82"/>
        <v>0.25475285171102663</v>
      </c>
      <c r="M238" s="226" t="s">
        <v>598</v>
      </c>
      <c r="N238" s="231">
        <v>43090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2">
        <v>94</v>
      </c>
      <c r="B239" s="193">
        <v>42964</v>
      </c>
      <c r="C239" s="193"/>
      <c r="D239" s="194" t="s">
        <v>385</v>
      </c>
      <c r="E239" s="195" t="s">
        <v>594</v>
      </c>
      <c r="F239" s="196">
        <v>605</v>
      </c>
      <c r="G239" s="195"/>
      <c r="H239" s="195">
        <v>750</v>
      </c>
      <c r="I239" s="197">
        <v>750</v>
      </c>
      <c r="J239" s="198" t="s">
        <v>755</v>
      </c>
      <c r="K239" s="199">
        <f t="shared" si="81"/>
        <v>145</v>
      </c>
      <c r="L239" s="200">
        <f t="shared" si="82"/>
        <v>0.23966942148760331</v>
      </c>
      <c r="M239" s="195" t="s">
        <v>598</v>
      </c>
      <c r="N239" s="201">
        <v>43027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2">
        <v>95</v>
      </c>
      <c r="B240" s="203">
        <v>42979</v>
      </c>
      <c r="C240" s="203"/>
      <c r="D240" s="211" t="s">
        <v>764</v>
      </c>
      <c r="E240" s="206" t="s">
        <v>594</v>
      </c>
      <c r="F240" s="206">
        <v>255</v>
      </c>
      <c r="G240" s="207"/>
      <c r="H240" s="207">
        <v>217.25</v>
      </c>
      <c r="I240" s="207">
        <v>320</v>
      </c>
      <c r="J240" s="208" t="s">
        <v>765</v>
      </c>
      <c r="K240" s="209">
        <f t="shared" si="81"/>
        <v>-37.75</v>
      </c>
      <c r="L240" s="212">
        <f t="shared" si="82"/>
        <v>-0.14803921568627451</v>
      </c>
      <c r="M240" s="206" t="s">
        <v>612</v>
      </c>
      <c r="N240" s="203">
        <v>43661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2">
        <v>96</v>
      </c>
      <c r="B241" s="193">
        <v>42997</v>
      </c>
      <c r="C241" s="193"/>
      <c r="D241" s="194" t="s">
        <v>766</v>
      </c>
      <c r="E241" s="195" t="s">
        <v>594</v>
      </c>
      <c r="F241" s="196">
        <v>215</v>
      </c>
      <c r="G241" s="195"/>
      <c r="H241" s="195">
        <v>258</v>
      </c>
      <c r="I241" s="197">
        <v>258</v>
      </c>
      <c r="J241" s="198" t="s">
        <v>696</v>
      </c>
      <c r="K241" s="199">
        <f t="shared" si="81"/>
        <v>43</v>
      </c>
      <c r="L241" s="200">
        <f t="shared" si="82"/>
        <v>0.2</v>
      </c>
      <c r="M241" s="195" t="s">
        <v>598</v>
      </c>
      <c r="N241" s="201">
        <v>43040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2">
        <v>97</v>
      </c>
      <c r="B242" s="193">
        <v>42997</v>
      </c>
      <c r="C242" s="193"/>
      <c r="D242" s="194" t="s">
        <v>766</v>
      </c>
      <c r="E242" s="195" t="s">
        <v>594</v>
      </c>
      <c r="F242" s="196">
        <v>215</v>
      </c>
      <c r="G242" s="195"/>
      <c r="H242" s="195">
        <v>258</v>
      </c>
      <c r="I242" s="197">
        <v>258</v>
      </c>
      <c r="J242" s="229" t="s">
        <v>696</v>
      </c>
      <c r="K242" s="199">
        <v>43</v>
      </c>
      <c r="L242" s="200">
        <v>0.2</v>
      </c>
      <c r="M242" s="195" t="s">
        <v>598</v>
      </c>
      <c r="N242" s="201">
        <v>43040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3">
        <v>98</v>
      </c>
      <c r="B243" s="224">
        <v>42998</v>
      </c>
      <c r="C243" s="224"/>
      <c r="D243" s="225" t="s">
        <v>767</v>
      </c>
      <c r="E243" s="226" t="s">
        <v>594</v>
      </c>
      <c r="F243" s="196">
        <v>75</v>
      </c>
      <c r="G243" s="226"/>
      <c r="H243" s="226">
        <v>90</v>
      </c>
      <c r="I243" s="228">
        <v>90</v>
      </c>
      <c r="J243" s="198" t="s">
        <v>768</v>
      </c>
      <c r="K243" s="199">
        <f t="shared" ref="K243:K248" si="83">H243-F243</f>
        <v>15</v>
      </c>
      <c r="L243" s="200">
        <f t="shared" ref="L243:L248" si="84">K243/F243</f>
        <v>0.2</v>
      </c>
      <c r="M243" s="195" t="s">
        <v>598</v>
      </c>
      <c r="N243" s="201">
        <v>43019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3">
        <v>99</v>
      </c>
      <c r="B244" s="224">
        <v>43011</v>
      </c>
      <c r="C244" s="224"/>
      <c r="D244" s="225" t="s">
        <v>769</v>
      </c>
      <c r="E244" s="226" t="s">
        <v>594</v>
      </c>
      <c r="F244" s="227">
        <v>315</v>
      </c>
      <c r="G244" s="226"/>
      <c r="H244" s="226">
        <v>392</v>
      </c>
      <c r="I244" s="228">
        <v>384</v>
      </c>
      <c r="J244" s="229" t="s">
        <v>770</v>
      </c>
      <c r="K244" s="199">
        <f t="shared" si="83"/>
        <v>77</v>
      </c>
      <c r="L244" s="230">
        <f t="shared" si="84"/>
        <v>0.24444444444444444</v>
      </c>
      <c r="M244" s="226" t="s">
        <v>598</v>
      </c>
      <c r="N244" s="231">
        <v>43017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3">
        <v>100</v>
      </c>
      <c r="B245" s="224">
        <v>43013</v>
      </c>
      <c r="C245" s="224"/>
      <c r="D245" s="225" t="s">
        <v>470</v>
      </c>
      <c r="E245" s="226" t="s">
        <v>594</v>
      </c>
      <c r="F245" s="227">
        <v>145</v>
      </c>
      <c r="G245" s="226"/>
      <c r="H245" s="226">
        <v>179</v>
      </c>
      <c r="I245" s="228">
        <v>180</v>
      </c>
      <c r="J245" s="229" t="s">
        <v>771</v>
      </c>
      <c r="K245" s="199">
        <f t="shared" si="83"/>
        <v>34</v>
      </c>
      <c r="L245" s="230">
        <f t="shared" si="84"/>
        <v>0.23448275862068965</v>
      </c>
      <c r="M245" s="226" t="s">
        <v>598</v>
      </c>
      <c r="N245" s="231">
        <v>43025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3">
        <v>101</v>
      </c>
      <c r="B246" s="224">
        <v>43014</v>
      </c>
      <c r="C246" s="224"/>
      <c r="D246" s="225" t="s">
        <v>360</v>
      </c>
      <c r="E246" s="226" t="s">
        <v>594</v>
      </c>
      <c r="F246" s="227">
        <v>256</v>
      </c>
      <c r="G246" s="226"/>
      <c r="H246" s="226">
        <v>323</v>
      </c>
      <c r="I246" s="228">
        <v>320</v>
      </c>
      <c r="J246" s="229" t="s">
        <v>696</v>
      </c>
      <c r="K246" s="199">
        <f t="shared" si="83"/>
        <v>67</v>
      </c>
      <c r="L246" s="230">
        <f t="shared" si="84"/>
        <v>0.26171875</v>
      </c>
      <c r="M246" s="226" t="s">
        <v>598</v>
      </c>
      <c r="N246" s="231">
        <v>43067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3">
        <v>102</v>
      </c>
      <c r="B247" s="224">
        <v>43017</v>
      </c>
      <c r="C247" s="224"/>
      <c r="D247" s="225" t="s">
        <v>374</v>
      </c>
      <c r="E247" s="226" t="s">
        <v>594</v>
      </c>
      <c r="F247" s="227">
        <v>137.5</v>
      </c>
      <c r="G247" s="226"/>
      <c r="H247" s="226">
        <v>184</v>
      </c>
      <c r="I247" s="228">
        <v>183</v>
      </c>
      <c r="J247" s="229" t="s">
        <v>772</v>
      </c>
      <c r="K247" s="199">
        <f t="shared" si="83"/>
        <v>46.5</v>
      </c>
      <c r="L247" s="230">
        <f t="shared" si="84"/>
        <v>0.33818181818181819</v>
      </c>
      <c r="M247" s="226" t="s">
        <v>598</v>
      </c>
      <c r="N247" s="231">
        <v>43108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3">
        <v>103</v>
      </c>
      <c r="B248" s="224">
        <v>43018</v>
      </c>
      <c r="C248" s="224"/>
      <c r="D248" s="225" t="s">
        <v>773</v>
      </c>
      <c r="E248" s="226" t="s">
        <v>594</v>
      </c>
      <c r="F248" s="227">
        <v>125.5</v>
      </c>
      <c r="G248" s="226"/>
      <c r="H248" s="226">
        <v>158</v>
      </c>
      <c r="I248" s="228">
        <v>155</v>
      </c>
      <c r="J248" s="229" t="s">
        <v>774</v>
      </c>
      <c r="K248" s="199">
        <f t="shared" si="83"/>
        <v>32.5</v>
      </c>
      <c r="L248" s="230">
        <f t="shared" si="84"/>
        <v>0.25896414342629481</v>
      </c>
      <c r="M248" s="226" t="s">
        <v>598</v>
      </c>
      <c r="N248" s="231">
        <v>43067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3">
        <v>104</v>
      </c>
      <c r="B249" s="224">
        <v>43018</v>
      </c>
      <c r="C249" s="224"/>
      <c r="D249" s="225" t="s">
        <v>775</v>
      </c>
      <c r="E249" s="226" t="s">
        <v>594</v>
      </c>
      <c r="F249" s="227">
        <v>895</v>
      </c>
      <c r="G249" s="226"/>
      <c r="H249" s="226">
        <v>1122.5</v>
      </c>
      <c r="I249" s="228">
        <v>1078</v>
      </c>
      <c r="J249" s="229" t="s">
        <v>776</v>
      </c>
      <c r="K249" s="199">
        <v>227.5</v>
      </c>
      <c r="L249" s="230">
        <v>0.25418994413407803</v>
      </c>
      <c r="M249" s="226" t="s">
        <v>598</v>
      </c>
      <c r="N249" s="231">
        <v>43117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3">
        <v>105</v>
      </c>
      <c r="B250" s="224">
        <v>43020</v>
      </c>
      <c r="C250" s="224"/>
      <c r="D250" s="225" t="s">
        <v>369</v>
      </c>
      <c r="E250" s="226" t="s">
        <v>594</v>
      </c>
      <c r="F250" s="227">
        <v>525</v>
      </c>
      <c r="G250" s="226"/>
      <c r="H250" s="226">
        <v>629</v>
      </c>
      <c r="I250" s="228">
        <v>629</v>
      </c>
      <c r="J250" s="229" t="s">
        <v>696</v>
      </c>
      <c r="K250" s="199">
        <v>104</v>
      </c>
      <c r="L250" s="230">
        <v>0.19809523809523799</v>
      </c>
      <c r="M250" s="226" t="s">
        <v>598</v>
      </c>
      <c r="N250" s="231">
        <v>43119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3">
        <v>106</v>
      </c>
      <c r="B251" s="224">
        <v>43046</v>
      </c>
      <c r="C251" s="224"/>
      <c r="D251" s="225" t="s">
        <v>410</v>
      </c>
      <c r="E251" s="226" t="s">
        <v>594</v>
      </c>
      <c r="F251" s="227">
        <v>740</v>
      </c>
      <c r="G251" s="226"/>
      <c r="H251" s="226">
        <v>892.5</v>
      </c>
      <c r="I251" s="228">
        <v>900</v>
      </c>
      <c r="J251" s="229" t="s">
        <v>777</v>
      </c>
      <c r="K251" s="199">
        <f t="shared" ref="K251:K253" si="85">H251-F251</f>
        <v>152.5</v>
      </c>
      <c r="L251" s="230">
        <f t="shared" ref="L251:L253" si="86">K251/F251</f>
        <v>0.20608108108108109</v>
      </c>
      <c r="M251" s="226" t="s">
        <v>598</v>
      </c>
      <c r="N251" s="231">
        <v>43052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2">
        <v>107</v>
      </c>
      <c r="B252" s="193">
        <v>43073</v>
      </c>
      <c r="C252" s="193"/>
      <c r="D252" s="194" t="s">
        <v>778</v>
      </c>
      <c r="E252" s="195" t="s">
        <v>594</v>
      </c>
      <c r="F252" s="196">
        <v>118.5</v>
      </c>
      <c r="G252" s="195"/>
      <c r="H252" s="195">
        <v>143.5</v>
      </c>
      <c r="I252" s="197">
        <v>145</v>
      </c>
      <c r="J252" s="198" t="s">
        <v>779</v>
      </c>
      <c r="K252" s="199">
        <f t="shared" si="85"/>
        <v>25</v>
      </c>
      <c r="L252" s="200">
        <f t="shared" si="86"/>
        <v>0.2109704641350211</v>
      </c>
      <c r="M252" s="195" t="s">
        <v>598</v>
      </c>
      <c r="N252" s="201">
        <v>43097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2">
        <v>108</v>
      </c>
      <c r="B253" s="203">
        <v>43090</v>
      </c>
      <c r="C253" s="203"/>
      <c r="D253" s="204" t="s">
        <v>442</v>
      </c>
      <c r="E253" s="205" t="s">
        <v>594</v>
      </c>
      <c r="F253" s="206">
        <v>715</v>
      </c>
      <c r="G253" s="206"/>
      <c r="H253" s="207">
        <v>500</v>
      </c>
      <c r="I253" s="207">
        <v>872</v>
      </c>
      <c r="J253" s="208" t="s">
        <v>780</v>
      </c>
      <c r="K253" s="209">
        <f t="shared" si="85"/>
        <v>-215</v>
      </c>
      <c r="L253" s="210">
        <f t="shared" si="86"/>
        <v>-0.30069930069930068</v>
      </c>
      <c r="M253" s="206" t="s">
        <v>612</v>
      </c>
      <c r="N253" s="203">
        <v>43670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2">
        <v>109</v>
      </c>
      <c r="B254" s="193">
        <v>43098</v>
      </c>
      <c r="C254" s="193"/>
      <c r="D254" s="194" t="s">
        <v>769</v>
      </c>
      <c r="E254" s="195" t="s">
        <v>594</v>
      </c>
      <c r="F254" s="196">
        <v>435</v>
      </c>
      <c r="G254" s="195"/>
      <c r="H254" s="195">
        <v>542.5</v>
      </c>
      <c r="I254" s="197">
        <v>539</v>
      </c>
      <c r="J254" s="198" t="s">
        <v>696</v>
      </c>
      <c r="K254" s="199">
        <v>107.5</v>
      </c>
      <c r="L254" s="200">
        <v>0.247126436781609</v>
      </c>
      <c r="M254" s="195" t="s">
        <v>598</v>
      </c>
      <c r="N254" s="201">
        <v>43206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2">
        <v>110</v>
      </c>
      <c r="B255" s="193">
        <v>43098</v>
      </c>
      <c r="C255" s="193"/>
      <c r="D255" s="194" t="s">
        <v>562</v>
      </c>
      <c r="E255" s="195" t="s">
        <v>594</v>
      </c>
      <c r="F255" s="196">
        <v>885</v>
      </c>
      <c r="G255" s="195"/>
      <c r="H255" s="195">
        <v>1090</v>
      </c>
      <c r="I255" s="197">
        <v>1084</v>
      </c>
      <c r="J255" s="198" t="s">
        <v>696</v>
      </c>
      <c r="K255" s="199">
        <v>205</v>
      </c>
      <c r="L255" s="200">
        <v>0.23163841807909599</v>
      </c>
      <c r="M255" s="195" t="s">
        <v>598</v>
      </c>
      <c r="N255" s="201">
        <v>43213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32">
        <v>111</v>
      </c>
      <c r="B256" s="233">
        <v>43192</v>
      </c>
      <c r="C256" s="233"/>
      <c r="D256" s="211" t="s">
        <v>781</v>
      </c>
      <c r="E256" s="206" t="s">
        <v>594</v>
      </c>
      <c r="F256" s="234">
        <v>478.5</v>
      </c>
      <c r="G256" s="206"/>
      <c r="H256" s="206">
        <v>442</v>
      </c>
      <c r="I256" s="207">
        <v>613</v>
      </c>
      <c r="J256" s="208" t="s">
        <v>782</v>
      </c>
      <c r="K256" s="209">
        <f t="shared" ref="K256:K259" si="87">H256-F256</f>
        <v>-36.5</v>
      </c>
      <c r="L256" s="210">
        <f t="shared" ref="L256:L259" si="88">K256/F256</f>
        <v>-7.6280041797283177E-2</v>
      </c>
      <c r="M256" s="206" t="s">
        <v>612</v>
      </c>
      <c r="N256" s="203">
        <v>43762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2">
        <v>112</v>
      </c>
      <c r="B257" s="203">
        <v>43194</v>
      </c>
      <c r="C257" s="203"/>
      <c r="D257" s="204" t="s">
        <v>783</v>
      </c>
      <c r="E257" s="205" t="s">
        <v>594</v>
      </c>
      <c r="F257" s="206">
        <f>141.5-7.3</f>
        <v>134.19999999999999</v>
      </c>
      <c r="G257" s="206"/>
      <c r="H257" s="207">
        <v>77</v>
      </c>
      <c r="I257" s="207">
        <v>180</v>
      </c>
      <c r="J257" s="208" t="s">
        <v>784</v>
      </c>
      <c r="K257" s="209">
        <f t="shared" si="87"/>
        <v>-57.199999999999989</v>
      </c>
      <c r="L257" s="210">
        <f t="shared" si="88"/>
        <v>-0.42622950819672129</v>
      </c>
      <c r="M257" s="206" t="s">
        <v>612</v>
      </c>
      <c r="N257" s="203">
        <v>43522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2">
        <v>113</v>
      </c>
      <c r="B258" s="203">
        <v>43209</v>
      </c>
      <c r="C258" s="203"/>
      <c r="D258" s="204" t="s">
        <v>785</v>
      </c>
      <c r="E258" s="205" t="s">
        <v>594</v>
      </c>
      <c r="F258" s="206">
        <v>430</v>
      </c>
      <c r="G258" s="206"/>
      <c r="H258" s="207">
        <v>220</v>
      </c>
      <c r="I258" s="207">
        <v>537</v>
      </c>
      <c r="J258" s="208" t="s">
        <v>786</v>
      </c>
      <c r="K258" s="209">
        <f t="shared" si="87"/>
        <v>-210</v>
      </c>
      <c r="L258" s="210">
        <f t="shared" si="88"/>
        <v>-0.48837209302325579</v>
      </c>
      <c r="M258" s="206" t="s">
        <v>612</v>
      </c>
      <c r="N258" s="203">
        <v>43252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3">
        <v>114</v>
      </c>
      <c r="B259" s="224">
        <v>43220</v>
      </c>
      <c r="C259" s="224"/>
      <c r="D259" s="225" t="s">
        <v>787</v>
      </c>
      <c r="E259" s="226" t="s">
        <v>594</v>
      </c>
      <c r="F259" s="226">
        <v>153.5</v>
      </c>
      <c r="G259" s="226"/>
      <c r="H259" s="226">
        <v>196</v>
      </c>
      <c r="I259" s="228">
        <v>196</v>
      </c>
      <c r="J259" s="198" t="s">
        <v>788</v>
      </c>
      <c r="K259" s="199">
        <f t="shared" si="87"/>
        <v>42.5</v>
      </c>
      <c r="L259" s="200">
        <f t="shared" si="88"/>
        <v>0.27687296416938112</v>
      </c>
      <c r="M259" s="195" t="s">
        <v>598</v>
      </c>
      <c r="N259" s="201">
        <v>43605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2">
        <v>115</v>
      </c>
      <c r="B260" s="203">
        <v>43306</v>
      </c>
      <c r="C260" s="203"/>
      <c r="D260" s="204" t="s">
        <v>756</v>
      </c>
      <c r="E260" s="205" t="s">
        <v>594</v>
      </c>
      <c r="F260" s="206">
        <v>27.5</v>
      </c>
      <c r="G260" s="206"/>
      <c r="H260" s="207">
        <v>13.1</v>
      </c>
      <c r="I260" s="207">
        <v>60</v>
      </c>
      <c r="J260" s="208" t="s">
        <v>789</v>
      </c>
      <c r="K260" s="209">
        <v>-14.4</v>
      </c>
      <c r="L260" s="210">
        <v>-0.52363636363636401</v>
      </c>
      <c r="M260" s="206" t="s">
        <v>612</v>
      </c>
      <c r="N260" s="203">
        <v>43138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32">
        <v>116</v>
      </c>
      <c r="B261" s="233">
        <v>43318</v>
      </c>
      <c r="C261" s="233"/>
      <c r="D261" s="211" t="s">
        <v>790</v>
      </c>
      <c r="E261" s="206" t="s">
        <v>594</v>
      </c>
      <c r="F261" s="206">
        <v>148.5</v>
      </c>
      <c r="G261" s="206"/>
      <c r="H261" s="206">
        <v>102</v>
      </c>
      <c r="I261" s="207">
        <v>182</v>
      </c>
      <c r="J261" s="208" t="s">
        <v>791</v>
      </c>
      <c r="K261" s="209">
        <f>H261-F261</f>
        <v>-46.5</v>
      </c>
      <c r="L261" s="210">
        <f>K261/F261</f>
        <v>-0.31313131313131315</v>
      </c>
      <c r="M261" s="206" t="s">
        <v>612</v>
      </c>
      <c r="N261" s="203">
        <v>43661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2">
        <v>117</v>
      </c>
      <c r="B262" s="193">
        <v>43335</v>
      </c>
      <c r="C262" s="193"/>
      <c r="D262" s="194" t="s">
        <v>792</v>
      </c>
      <c r="E262" s="195" t="s">
        <v>594</v>
      </c>
      <c r="F262" s="226">
        <v>285</v>
      </c>
      <c r="G262" s="195"/>
      <c r="H262" s="195">
        <v>355</v>
      </c>
      <c r="I262" s="197">
        <v>364</v>
      </c>
      <c r="J262" s="198" t="s">
        <v>793</v>
      </c>
      <c r="K262" s="199">
        <v>70</v>
      </c>
      <c r="L262" s="200">
        <v>0.24561403508771901</v>
      </c>
      <c r="M262" s="195" t="s">
        <v>598</v>
      </c>
      <c r="N262" s="201">
        <v>43455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2">
        <v>118</v>
      </c>
      <c r="B263" s="193">
        <v>43341</v>
      </c>
      <c r="C263" s="193"/>
      <c r="D263" s="194" t="s">
        <v>400</v>
      </c>
      <c r="E263" s="195" t="s">
        <v>594</v>
      </c>
      <c r="F263" s="226">
        <v>525</v>
      </c>
      <c r="G263" s="195"/>
      <c r="H263" s="195">
        <v>585</v>
      </c>
      <c r="I263" s="197">
        <v>635</v>
      </c>
      <c r="J263" s="198" t="s">
        <v>794</v>
      </c>
      <c r="K263" s="199">
        <f t="shared" ref="K263:K314" si="89">H263-F263</f>
        <v>60</v>
      </c>
      <c r="L263" s="200">
        <f t="shared" ref="L263:L314" si="90">K263/F263</f>
        <v>0.11428571428571428</v>
      </c>
      <c r="M263" s="195" t="s">
        <v>598</v>
      </c>
      <c r="N263" s="201">
        <v>43662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2">
        <v>119</v>
      </c>
      <c r="B264" s="193">
        <v>43395</v>
      </c>
      <c r="C264" s="193"/>
      <c r="D264" s="194" t="s">
        <v>385</v>
      </c>
      <c r="E264" s="195" t="s">
        <v>594</v>
      </c>
      <c r="F264" s="226">
        <v>475</v>
      </c>
      <c r="G264" s="195"/>
      <c r="H264" s="195">
        <v>574</v>
      </c>
      <c r="I264" s="197">
        <v>570</v>
      </c>
      <c r="J264" s="198" t="s">
        <v>696</v>
      </c>
      <c r="K264" s="199">
        <f t="shared" si="89"/>
        <v>99</v>
      </c>
      <c r="L264" s="200">
        <f t="shared" si="90"/>
        <v>0.20842105263157895</v>
      </c>
      <c r="M264" s="195" t="s">
        <v>598</v>
      </c>
      <c r="N264" s="201">
        <v>43403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3">
        <v>120</v>
      </c>
      <c r="B265" s="224">
        <v>43397</v>
      </c>
      <c r="C265" s="224"/>
      <c r="D265" s="225" t="s">
        <v>795</v>
      </c>
      <c r="E265" s="226" t="s">
        <v>594</v>
      </c>
      <c r="F265" s="226">
        <v>707.5</v>
      </c>
      <c r="G265" s="226"/>
      <c r="H265" s="226">
        <v>872</v>
      </c>
      <c r="I265" s="228">
        <v>872</v>
      </c>
      <c r="J265" s="229" t="s">
        <v>696</v>
      </c>
      <c r="K265" s="199">
        <f t="shared" si="89"/>
        <v>164.5</v>
      </c>
      <c r="L265" s="230">
        <f t="shared" si="90"/>
        <v>0.23250883392226149</v>
      </c>
      <c r="M265" s="226" t="s">
        <v>598</v>
      </c>
      <c r="N265" s="231">
        <v>43482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3">
        <v>121</v>
      </c>
      <c r="B266" s="224">
        <v>43398</v>
      </c>
      <c r="C266" s="224"/>
      <c r="D266" s="225" t="s">
        <v>796</v>
      </c>
      <c r="E266" s="226" t="s">
        <v>594</v>
      </c>
      <c r="F266" s="226">
        <v>162</v>
      </c>
      <c r="G266" s="226"/>
      <c r="H266" s="226">
        <v>204</v>
      </c>
      <c r="I266" s="228">
        <v>209</v>
      </c>
      <c r="J266" s="229" t="s">
        <v>797</v>
      </c>
      <c r="K266" s="199">
        <f t="shared" si="89"/>
        <v>42</v>
      </c>
      <c r="L266" s="230">
        <f t="shared" si="90"/>
        <v>0.25925925925925924</v>
      </c>
      <c r="M266" s="226" t="s">
        <v>598</v>
      </c>
      <c r="N266" s="231">
        <v>43539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3">
        <v>122</v>
      </c>
      <c r="B267" s="224">
        <v>43399</v>
      </c>
      <c r="C267" s="224"/>
      <c r="D267" s="225" t="s">
        <v>490</v>
      </c>
      <c r="E267" s="226" t="s">
        <v>594</v>
      </c>
      <c r="F267" s="226">
        <v>240</v>
      </c>
      <c r="G267" s="226"/>
      <c r="H267" s="226">
        <v>297</v>
      </c>
      <c r="I267" s="228">
        <v>297</v>
      </c>
      <c r="J267" s="229" t="s">
        <v>696</v>
      </c>
      <c r="K267" s="235">
        <f t="shared" si="89"/>
        <v>57</v>
      </c>
      <c r="L267" s="230">
        <f t="shared" si="90"/>
        <v>0.23749999999999999</v>
      </c>
      <c r="M267" s="226" t="s">
        <v>598</v>
      </c>
      <c r="N267" s="231">
        <v>43417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2">
        <v>123</v>
      </c>
      <c r="B268" s="193">
        <v>43439</v>
      </c>
      <c r="C268" s="193"/>
      <c r="D268" s="194" t="s">
        <v>798</v>
      </c>
      <c r="E268" s="195" t="s">
        <v>594</v>
      </c>
      <c r="F268" s="195">
        <v>202.5</v>
      </c>
      <c r="G268" s="195"/>
      <c r="H268" s="195">
        <v>255</v>
      </c>
      <c r="I268" s="197">
        <v>252</v>
      </c>
      <c r="J268" s="198" t="s">
        <v>696</v>
      </c>
      <c r="K268" s="199">
        <f t="shared" si="89"/>
        <v>52.5</v>
      </c>
      <c r="L268" s="200">
        <f t="shared" si="90"/>
        <v>0.25925925925925924</v>
      </c>
      <c r="M268" s="195" t="s">
        <v>598</v>
      </c>
      <c r="N268" s="201">
        <v>43542</v>
      </c>
      <c r="O268" s="1"/>
      <c r="P268" s="1"/>
      <c r="Q268" s="1"/>
      <c r="R268" s="6" t="s">
        <v>799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3">
        <v>124</v>
      </c>
      <c r="B269" s="224">
        <v>43465</v>
      </c>
      <c r="C269" s="193"/>
      <c r="D269" s="225" t="s">
        <v>159</v>
      </c>
      <c r="E269" s="226" t="s">
        <v>594</v>
      </c>
      <c r="F269" s="226">
        <v>710</v>
      </c>
      <c r="G269" s="226"/>
      <c r="H269" s="226">
        <v>866</v>
      </c>
      <c r="I269" s="228">
        <v>866</v>
      </c>
      <c r="J269" s="229" t="s">
        <v>696</v>
      </c>
      <c r="K269" s="199">
        <f t="shared" si="89"/>
        <v>156</v>
      </c>
      <c r="L269" s="200">
        <f t="shared" si="90"/>
        <v>0.21971830985915494</v>
      </c>
      <c r="M269" s="195" t="s">
        <v>598</v>
      </c>
      <c r="N269" s="201">
        <v>43553</v>
      </c>
      <c r="O269" s="1"/>
      <c r="P269" s="1"/>
      <c r="Q269" s="1"/>
      <c r="R269" s="6" t="s">
        <v>799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3">
        <v>125</v>
      </c>
      <c r="B270" s="224">
        <v>43522</v>
      </c>
      <c r="C270" s="224"/>
      <c r="D270" s="225" t="s">
        <v>174</v>
      </c>
      <c r="E270" s="226" t="s">
        <v>594</v>
      </c>
      <c r="F270" s="226">
        <v>337.25</v>
      </c>
      <c r="G270" s="226"/>
      <c r="H270" s="226">
        <v>398.5</v>
      </c>
      <c r="I270" s="228">
        <v>411</v>
      </c>
      <c r="J270" s="198" t="s">
        <v>800</v>
      </c>
      <c r="K270" s="199">
        <f t="shared" si="89"/>
        <v>61.25</v>
      </c>
      <c r="L270" s="200">
        <f t="shared" si="90"/>
        <v>0.1816160118606375</v>
      </c>
      <c r="M270" s="195" t="s">
        <v>598</v>
      </c>
      <c r="N270" s="201">
        <v>43760</v>
      </c>
      <c r="O270" s="1"/>
      <c r="P270" s="1"/>
      <c r="Q270" s="1"/>
      <c r="R270" s="6" t="s">
        <v>799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6">
        <v>126</v>
      </c>
      <c r="B271" s="237">
        <v>43559</v>
      </c>
      <c r="C271" s="237"/>
      <c r="D271" s="238" t="s">
        <v>801</v>
      </c>
      <c r="E271" s="239" t="s">
        <v>594</v>
      </c>
      <c r="F271" s="239">
        <v>130</v>
      </c>
      <c r="G271" s="239"/>
      <c r="H271" s="239">
        <v>65</v>
      </c>
      <c r="I271" s="240">
        <v>158</v>
      </c>
      <c r="J271" s="208" t="s">
        <v>802</v>
      </c>
      <c r="K271" s="209">
        <f t="shared" si="89"/>
        <v>-65</v>
      </c>
      <c r="L271" s="210">
        <f t="shared" si="90"/>
        <v>-0.5</v>
      </c>
      <c r="M271" s="206" t="s">
        <v>612</v>
      </c>
      <c r="N271" s="203">
        <v>43726</v>
      </c>
      <c r="O271" s="1"/>
      <c r="P271" s="1"/>
      <c r="Q271" s="1"/>
      <c r="R271" s="6" t="s">
        <v>803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3">
        <v>127</v>
      </c>
      <c r="B272" s="224">
        <v>43017</v>
      </c>
      <c r="C272" s="224"/>
      <c r="D272" s="225" t="s">
        <v>210</v>
      </c>
      <c r="E272" s="226" t="s">
        <v>594</v>
      </c>
      <c r="F272" s="226">
        <v>141.5</v>
      </c>
      <c r="G272" s="226"/>
      <c r="H272" s="226">
        <v>183.5</v>
      </c>
      <c r="I272" s="228">
        <v>210</v>
      </c>
      <c r="J272" s="198" t="s">
        <v>797</v>
      </c>
      <c r="K272" s="199">
        <f t="shared" si="89"/>
        <v>42</v>
      </c>
      <c r="L272" s="200">
        <f t="shared" si="90"/>
        <v>0.29681978798586572</v>
      </c>
      <c r="M272" s="195" t="s">
        <v>598</v>
      </c>
      <c r="N272" s="201">
        <v>43042</v>
      </c>
      <c r="O272" s="1"/>
      <c r="P272" s="1"/>
      <c r="Q272" s="1"/>
      <c r="R272" s="6" t="s">
        <v>803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6">
        <v>128</v>
      </c>
      <c r="B273" s="237">
        <v>43074</v>
      </c>
      <c r="C273" s="237"/>
      <c r="D273" s="238" t="s">
        <v>804</v>
      </c>
      <c r="E273" s="239" t="s">
        <v>594</v>
      </c>
      <c r="F273" s="234">
        <v>172</v>
      </c>
      <c r="G273" s="239"/>
      <c r="H273" s="239">
        <v>155.25</v>
      </c>
      <c r="I273" s="240">
        <v>230</v>
      </c>
      <c r="J273" s="208" t="s">
        <v>805</v>
      </c>
      <c r="K273" s="209">
        <f t="shared" si="89"/>
        <v>-16.75</v>
      </c>
      <c r="L273" s="210">
        <f t="shared" si="90"/>
        <v>-9.7383720930232565E-2</v>
      </c>
      <c r="M273" s="206" t="s">
        <v>612</v>
      </c>
      <c r="N273" s="203">
        <v>43787</v>
      </c>
      <c r="O273" s="1"/>
      <c r="P273" s="1"/>
      <c r="Q273" s="1"/>
      <c r="R273" s="6" t="s">
        <v>803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3">
        <v>129</v>
      </c>
      <c r="B274" s="224">
        <v>43398</v>
      </c>
      <c r="C274" s="224"/>
      <c r="D274" s="225" t="s">
        <v>120</v>
      </c>
      <c r="E274" s="226" t="s">
        <v>594</v>
      </c>
      <c r="F274" s="226">
        <v>698.5</v>
      </c>
      <c r="G274" s="226"/>
      <c r="H274" s="226">
        <v>890</v>
      </c>
      <c r="I274" s="228">
        <v>890</v>
      </c>
      <c r="J274" s="198" t="s">
        <v>806</v>
      </c>
      <c r="K274" s="199">
        <f t="shared" si="89"/>
        <v>191.5</v>
      </c>
      <c r="L274" s="200">
        <f t="shared" si="90"/>
        <v>0.27415891195418757</v>
      </c>
      <c r="M274" s="195" t="s">
        <v>598</v>
      </c>
      <c r="N274" s="201">
        <v>44328</v>
      </c>
      <c r="O274" s="1"/>
      <c r="P274" s="1"/>
      <c r="Q274" s="1"/>
      <c r="R274" s="6" t="s">
        <v>799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3">
        <v>130</v>
      </c>
      <c r="B275" s="224">
        <v>42877</v>
      </c>
      <c r="C275" s="224"/>
      <c r="D275" s="225" t="s">
        <v>807</v>
      </c>
      <c r="E275" s="226" t="s">
        <v>594</v>
      </c>
      <c r="F275" s="226">
        <v>127.6</v>
      </c>
      <c r="G275" s="226"/>
      <c r="H275" s="226">
        <v>138</v>
      </c>
      <c r="I275" s="228">
        <v>190</v>
      </c>
      <c r="J275" s="198" t="s">
        <v>808</v>
      </c>
      <c r="K275" s="199">
        <f t="shared" si="89"/>
        <v>10.400000000000006</v>
      </c>
      <c r="L275" s="200">
        <f t="shared" si="90"/>
        <v>8.1504702194357417E-2</v>
      </c>
      <c r="M275" s="195" t="s">
        <v>598</v>
      </c>
      <c r="N275" s="201">
        <v>43774</v>
      </c>
      <c r="O275" s="1"/>
      <c r="P275" s="1"/>
      <c r="Q275" s="1"/>
      <c r="R275" s="6" t="s">
        <v>803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3">
        <v>131</v>
      </c>
      <c r="B276" s="224">
        <v>43158</v>
      </c>
      <c r="C276" s="224"/>
      <c r="D276" s="225" t="s">
        <v>809</v>
      </c>
      <c r="E276" s="226" t="s">
        <v>594</v>
      </c>
      <c r="F276" s="226">
        <v>317</v>
      </c>
      <c r="G276" s="226"/>
      <c r="H276" s="226">
        <v>382.5</v>
      </c>
      <c r="I276" s="228">
        <v>398</v>
      </c>
      <c r="J276" s="198" t="s">
        <v>810</v>
      </c>
      <c r="K276" s="199">
        <f t="shared" si="89"/>
        <v>65.5</v>
      </c>
      <c r="L276" s="200">
        <f t="shared" si="90"/>
        <v>0.20662460567823343</v>
      </c>
      <c r="M276" s="195" t="s">
        <v>598</v>
      </c>
      <c r="N276" s="201">
        <v>44238</v>
      </c>
      <c r="O276" s="1"/>
      <c r="P276" s="1"/>
      <c r="Q276" s="1"/>
      <c r="R276" s="6" t="s">
        <v>803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6">
        <v>132</v>
      </c>
      <c r="B277" s="237">
        <v>43164</v>
      </c>
      <c r="C277" s="237"/>
      <c r="D277" s="238" t="s">
        <v>166</v>
      </c>
      <c r="E277" s="239" t="s">
        <v>594</v>
      </c>
      <c r="F277" s="234">
        <f>510-14.4</f>
        <v>495.6</v>
      </c>
      <c r="G277" s="239"/>
      <c r="H277" s="239">
        <v>350</v>
      </c>
      <c r="I277" s="240">
        <v>672</v>
      </c>
      <c r="J277" s="208" t="s">
        <v>811</v>
      </c>
      <c r="K277" s="209">
        <f t="shared" si="89"/>
        <v>-145.60000000000002</v>
      </c>
      <c r="L277" s="210">
        <f t="shared" si="90"/>
        <v>-0.29378531073446329</v>
      </c>
      <c r="M277" s="206" t="s">
        <v>612</v>
      </c>
      <c r="N277" s="203">
        <v>43887</v>
      </c>
      <c r="O277" s="1"/>
      <c r="P277" s="1"/>
      <c r="Q277" s="1"/>
      <c r="R277" s="6" t="s">
        <v>799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6">
        <v>133</v>
      </c>
      <c r="B278" s="237">
        <v>43237</v>
      </c>
      <c r="C278" s="237"/>
      <c r="D278" s="238" t="s">
        <v>812</v>
      </c>
      <c r="E278" s="239" t="s">
        <v>594</v>
      </c>
      <c r="F278" s="234">
        <v>230.3</v>
      </c>
      <c r="G278" s="239"/>
      <c r="H278" s="239">
        <v>102.5</v>
      </c>
      <c r="I278" s="240">
        <v>348</v>
      </c>
      <c r="J278" s="208" t="s">
        <v>813</v>
      </c>
      <c r="K278" s="209">
        <f t="shared" si="89"/>
        <v>-127.80000000000001</v>
      </c>
      <c r="L278" s="210">
        <f t="shared" si="90"/>
        <v>-0.55492835432045162</v>
      </c>
      <c r="M278" s="206" t="s">
        <v>612</v>
      </c>
      <c r="N278" s="203">
        <v>43896</v>
      </c>
      <c r="O278" s="1"/>
      <c r="P278" s="1"/>
      <c r="Q278" s="1"/>
      <c r="R278" s="6" t="s">
        <v>799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3">
        <v>134</v>
      </c>
      <c r="B279" s="224">
        <v>43258</v>
      </c>
      <c r="C279" s="224"/>
      <c r="D279" s="225" t="s">
        <v>446</v>
      </c>
      <c r="E279" s="226" t="s">
        <v>594</v>
      </c>
      <c r="F279" s="226">
        <f>342.5-5.1</f>
        <v>337.4</v>
      </c>
      <c r="G279" s="226"/>
      <c r="H279" s="226">
        <v>412.5</v>
      </c>
      <c r="I279" s="228">
        <v>439</v>
      </c>
      <c r="J279" s="198" t="s">
        <v>814</v>
      </c>
      <c r="K279" s="199">
        <f t="shared" si="89"/>
        <v>75.100000000000023</v>
      </c>
      <c r="L279" s="200">
        <f t="shared" si="90"/>
        <v>0.22258446947243635</v>
      </c>
      <c r="M279" s="195" t="s">
        <v>598</v>
      </c>
      <c r="N279" s="201">
        <v>44230</v>
      </c>
      <c r="O279" s="1"/>
      <c r="P279" s="1"/>
      <c r="Q279" s="1"/>
      <c r="R279" s="6" t="s">
        <v>803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7">
        <v>135</v>
      </c>
      <c r="B280" s="216">
        <v>43285</v>
      </c>
      <c r="C280" s="216"/>
      <c r="D280" s="217" t="s">
        <v>58</v>
      </c>
      <c r="E280" s="218" t="s">
        <v>594</v>
      </c>
      <c r="F280" s="218">
        <f>127.5-5.53</f>
        <v>121.97</v>
      </c>
      <c r="G280" s="219"/>
      <c r="H280" s="219">
        <v>122.5</v>
      </c>
      <c r="I280" s="219">
        <v>170</v>
      </c>
      <c r="J280" s="220" t="s">
        <v>815</v>
      </c>
      <c r="K280" s="221">
        <f t="shared" si="89"/>
        <v>0.53000000000000114</v>
      </c>
      <c r="L280" s="222">
        <f t="shared" si="90"/>
        <v>4.3453308190538747E-3</v>
      </c>
      <c r="M280" s="218" t="s">
        <v>622</v>
      </c>
      <c r="N280" s="216">
        <v>44431</v>
      </c>
      <c r="O280" s="1"/>
      <c r="P280" s="1"/>
      <c r="Q280" s="1"/>
      <c r="R280" s="6" t="s">
        <v>799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36">
        <v>136</v>
      </c>
      <c r="B281" s="237">
        <v>43294</v>
      </c>
      <c r="C281" s="237"/>
      <c r="D281" s="238" t="s">
        <v>816</v>
      </c>
      <c r="E281" s="239" t="s">
        <v>594</v>
      </c>
      <c r="F281" s="234">
        <v>46.5</v>
      </c>
      <c r="G281" s="239"/>
      <c r="H281" s="239">
        <v>17</v>
      </c>
      <c r="I281" s="240">
        <v>59</v>
      </c>
      <c r="J281" s="208" t="s">
        <v>817</v>
      </c>
      <c r="K281" s="209">
        <f t="shared" si="89"/>
        <v>-29.5</v>
      </c>
      <c r="L281" s="210">
        <f t="shared" si="90"/>
        <v>-0.63440860215053763</v>
      </c>
      <c r="M281" s="206" t="s">
        <v>612</v>
      </c>
      <c r="N281" s="203">
        <v>43887</v>
      </c>
      <c r="O281" s="1"/>
      <c r="P281" s="1"/>
      <c r="Q281" s="1"/>
      <c r="R281" s="6" t="s">
        <v>799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3">
        <v>137</v>
      </c>
      <c r="B282" s="224">
        <v>43396</v>
      </c>
      <c r="C282" s="224"/>
      <c r="D282" s="225" t="s">
        <v>429</v>
      </c>
      <c r="E282" s="226" t="s">
        <v>594</v>
      </c>
      <c r="F282" s="226">
        <v>156.5</v>
      </c>
      <c r="G282" s="226"/>
      <c r="H282" s="226">
        <v>207.5</v>
      </c>
      <c r="I282" s="228">
        <v>191</v>
      </c>
      <c r="J282" s="198" t="s">
        <v>696</v>
      </c>
      <c r="K282" s="199">
        <f t="shared" si="89"/>
        <v>51</v>
      </c>
      <c r="L282" s="200">
        <f t="shared" si="90"/>
        <v>0.32587859424920129</v>
      </c>
      <c r="M282" s="195" t="s">
        <v>598</v>
      </c>
      <c r="N282" s="201">
        <v>44369</v>
      </c>
      <c r="O282" s="1"/>
      <c r="P282" s="1"/>
      <c r="Q282" s="1"/>
      <c r="R282" s="6" t="s">
        <v>799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3">
        <v>138</v>
      </c>
      <c r="B283" s="224">
        <v>43439</v>
      </c>
      <c r="C283" s="224"/>
      <c r="D283" s="225" t="s">
        <v>348</v>
      </c>
      <c r="E283" s="226" t="s">
        <v>594</v>
      </c>
      <c r="F283" s="226">
        <v>259.5</v>
      </c>
      <c r="G283" s="226"/>
      <c r="H283" s="226">
        <v>320</v>
      </c>
      <c r="I283" s="228">
        <v>320</v>
      </c>
      <c r="J283" s="198" t="s">
        <v>696</v>
      </c>
      <c r="K283" s="199">
        <f t="shared" si="89"/>
        <v>60.5</v>
      </c>
      <c r="L283" s="200">
        <f t="shared" si="90"/>
        <v>0.23314065510597304</v>
      </c>
      <c r="M283" s="195" t="s">
        <v>598</v>
      </c>
      <c r="N283" s="201">
        <v>44323</v>
      </c>
      <c r="O283" s="1"/>
      <c r="P283" s="1"/>
      <c r="Q283" s="1"/>
      <c r="R283" s="6" t="s">
        <v>799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36">
        <v>139</v>
      </c>
      <c r="B284" s="237">
        <v>43439</v>
      </c>
      <c r="C284" s="237"/>
      <c r="D284" s="238" t="s">
        <v>818</v>
      </c>
      <c r="E284" s="239" t="s">
        <v>594</v>
      </c>
      <c r="F284" s="239">
        <v>715</v>
      </c>
      <c r="G284" s="239"/>
      <c r="H284" s="239">
        <v>445</v>
      </c>
      <c r="I284" s="240">
        <v>840</v>
      </c>
      <c r="J284" s="208" t="s">
        <v>819</v>
      </c>
      <c r="K284" s="209">
        <f t="shared" si="89"/>
        <v>-270</v>
      </c>
      <c r="L284" s="210">
        <f t="shared" si="90"/>
        <v>-0.3776223776223776</v>
      </c>
      <c r="M284" s="206" t="s">
        <v>612</v>
      </c>
      <c r="N284" s="203">
        <v>43800</v>
      </c>
      <c r="O284" s="1"/>
      <c r="P284" s="1"/>
      <c r="Q284" s="1"/>
      <c r="R284" s="6" t="s">
        <v>799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3">
        <v>140</v>
      </c>
      <c r="B285" s="224">
        <v>43469</v>
      </c>
      <c r="C285" s="224"/>
      <c r="D285" s="225" t="s">
        <v>180</v>
      </c>
      <c r="E285" s="226" t="s">
        <v>594</v>
      </c>
      <c r="F285" s="226">
        <v>875</v>
      </c>
      <c r="G285" s="226"/>
      <c r="H285" s="226">
        <v>1165</v>
      </c>
      <c r="I285" s="228">
        <v>1185</v>
      </c>
      <c r="J285" s="198" t="s">
        <v>820</v>
      </c>
      <c r="K285" s="199">
        <f t="shared" si="89"/>
        <v>290</v>
      </c>
      <c r="L285" s="200">
        <f t="shared" si="90"/>
        <v>0.33142857142857141</v>
      </c>
      <c r="M285" s="195" t="s">
        <v>598</v>
      </c>
      <c r="N285" s="201">
        <v>43847</v>
      </c>
      <c r="O285" s="1"/>
      <c r="P285" s="1"/>
      <c r="Q285" s="1"/>
      <c r="R285" s="6" t="s">
        <v>799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3">
        <v>141</v>
      </c>
      <c r="B286" s="224">
        <v>43559</v>
      </c>
      <c r="C286" s="224"/>
      <c r="D286" s="225" t="s">
        <v>366</v>
      </c>
      <c r="E286" s="226" t="s">
        <v>594</v>
      </c>
      <c r="F286" s="226">
        <f>387-14.63</f>
        <v>372.37</v>
      </c>
      <c r="G286" s="226"/>
      <c r="H286" s="226">
        <v>490</v>
      </c>
      <c r="I286" s="228">
        <v>490</v>
      </c>
      <c r="J286" s="198" t="s">
        <v>696</v>
      </c>
      <c r="K286" s="199">
        <f t="shared" si="89"/>
        <v>117.63</v>
      </c>
      <c r="L286" s="200">
        <f t="shared" si="90"/>
        <v>0.31589548030185027</v>
      </c>
      <c r="M286" s="195" t="s">
        <v>598</v>
      </c>
      <c r="N286" s="201">
        <v>43850</v>
      </c>
      <c r="O286" s="1"/>
      <c r="P286" s="1"/>
      <c r="Q286" s="1"/>
      <c r="R286" s="6" t="s">
        <v>799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36">
        <v>142</v>
      </c>
      <c r="B287" s="237">
        <v>43578</v>
      </c>
      <c r="C287" s="237"/>
      <c r="D287" s="238" t="s">
        <v>821</v>
      </c>
      <c r="E287" s="239" t="s">
        <v>611</v>
      </c>
      <c r="F287" s="239">
        <v>220</v>
      </c>
      <c r="G287" s="239"/>
      <c r="H287" s="239">
        <v>127.5</v>
      </c>
      <c r="I287" s="240">
        <v>284</v>
      </c>
      <c r="J287" s="208" t="s">
        <v>822</v>
      </c>
      <c r="K287" s="209">
        <f t="shared" si="89"/>
        <v>-92.5</v>
      </c>
      <c r="L287" s="210">
        <f t="shared" si="90"/>
        <v>-0.42045454545454547</v>
      </c>
      <c r="M287" s="206" t="s">
        <v>612</v>
      </c>
      <c r="N287" s="203">
        <v>43896</v>
      </c>
      <c r="O287" s="1"/>
      <c r="P287" s="1"/>
      <c r="Q287" s="1"/>
      <c r="R287" s="6" t="s">
        <v>799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3">
        <v>143</v>
      </c>
      <c r="B288" s="224">
        <v>43622</v>
      </c>
      <c r="C288" s="224"/>
      <c r="D288" s="225" t="s">
        <v>491</v>
      </c>
      <c r="E288" s="226" t="s">
        <v>611</v>
      </c>
      <c r="F288" s="226">
        <v>332.8</v>
      </c>
      <c r="G288" s="226"/>
      <c r="H288" s="226">
        <v>405</v>
      </c>
      <c r="I288" s="228">
        <v>419</v>
      </c>
      <c r="J288" s="198" t="s">
        <v>823</v>
      </c>
      <c r="K288" s="199">
        <f t="shared" si="89"/>
        <v>72.199999999999989</v>
      </c>
      <c r="L288" s="200">
        <f t="shared" si="90"/>
        <v>0.21694711538461534</v>
      </c>
      <c r="M288" s="195" t="s">
        <v>598</v>
      </c>
      <c r="N288" s="201">
        <v>43860</v>
      </c>
      <c r="O288" s="1"/>
      <c r="P288" s="1"/>
      <c r="Q288" s="1"/>
      <c r="R288" s="6" t="s">
        <v>803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7">
        <v>144</v>
      </c>
      <c r="B289" s="216">
        <v>43641</v>
      </c>
      <c r="C289" s="216"/>
      <c r="D289" s="217" t="s">
        <v>172</v>
      </c>
      <c r="E289" s="218" t="s">
        <v>594</v>
      </c>
      <c r="F289" s="218">
        <v>386</v>
      </c>
      <c r="G289" s="219"/>
      <c r="H289" s="219">
        <v>395</v>
      </c>
      <c r="I289" s="219">
        <v>452</v>
      </c>
      <c r="J289" s="220" t="s">
        <v>824</v>
      </c>
      <c r="K289" s="221">
        <f t="shared" si="89"/>
        <v>9</v>
      </c>
      <c r="L289" s="222">
        <f t="shared" si="90"/>
        <v>2.3316062176165803E-2</v>
      </c>
      <c r="M289" s="218" t="s">
        <v>622</v>
      </c>
      <c r="N289" s="216">
        <v>43868</v>
      </c>
      <c r="O289" s="1"/>
      <c r="P289" s="1"/>
      <c r="Q289" s="1"/>
      <c r="R289" s="6" t="s">
        <v>803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7">
        <v>145</v>
      </c>
      <c r="B290" s="216">
        <v>43707</v>
      </c>
      <c r="C290" s="216"/>
      <c r="D290" s="217" t="s">
        <v>146</v>
      </c>
      <c r="E290" s="218" t="s">
        <v>594</v>
      </c>
      <c r="F290" s="218">
        <v>137.5</v>
      </c>
      <c r="G290" s="219"/>
      <c r="H290" s="219">
        <v>138.5</v>
      </c>
      <c r="I290" s="219">
        <v>190</v>
      </c>
      <c r="J290" s="220" t="s">
        <v>825</v>
      </c>
      <c r="K290" s="221">
        <f t="shared" si="89"/>
        <v>1</v>
      </c>
      <c r="L290" s="222">
        <f t="shared" si="90"/>
        <v>7.2727272727272727E-3</v>
      </c>
      <c r="M290" s="218" t="s">
        <v>622</v>
      </c>
      <c r="N290" s="216">
        <v>44432</v>
      </c>
      <c r="O290" s="1"/>
      <c r="P290" s="1"/>
      <c r="Q290" s="1"/>
      <c r="R290" s="6" t="s">
        <v>799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3">
        <v>146</v>
      </c>
      <c r="B291" s="224">
        <v>43731</v>
      </c>
      <c r="C291" s="224"/>
      <c r="D291" s="225" t="s">
        <v>439</v>
      </c>
      <c r="E291" s="226" t="s">
        <v>594</v>
      </c>
      <c r="F291" s="226">
        <v>235</v>
      </c>
      <c r="G291" s="226"/>
      <c r="H291" s="226">
        <v>295</v>
      </c>
      <c r="I291" s="228">
        <v>296</v>
      </c>
      <c r="J291" s="198" t="s">
        <v>826</v>
      </c>
      <c r="K291" s="199">
        <f t="shared" si="89"/>
        <v>60</v>
      </c>
      <c r="L291" s="200">
        <f t="shared" si="90"/>
        <v>0.25531914893617019</v>
      </c>
      <c r="M291" s="195" t="s">
        <v>598</v>
      </c>
      <c r="N291" s="201">
        <v>43844</v>
      </c>
      <c r="O291" s="1"/>
      <c r="P291" s="1"/>
      <c r="Q291" s="1"/>
      <c r="R291" s="6" t="s">
        <v>803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3">
        <v>147</v>
      </c>
      <c r="B292" s="224">
        <v>43752</v>
      </c>
      <c r="C292" s="224"/>
      <c r="D292" s="225" t="s">
        <v>827</v>
      </c>
      <c r="E292" s="226" t="s">
        <v>594</v>
      </c>
      <c r="F292" s="226">
        <v>277.5</v>
      </c>
      <c r="G292" s="226"/>
      <c r="H292" s="226">
        <v>333</v>
      </c>
      <c r="I292" s="228">
        <v>333</v>
      </c>
      <c r="J292" s="198" t="s">
        <v>828</v>
      </c>
      <c r="K292" s="199">
        <f t="shared" si="89"/>
        <v>55.5</v>
      </c>
      <c r="L292" s="200">
        <f t="shared" si="90"/>
        <v>0.2</v>
      </c>
      <c r="M292" s="195" t="s">
        <v>598</v>
      </c>
      <c r="N292" s="201">
        <v>43846</v>
      </c>
      <c r="O292" s="1"/>
      <c r="P292" s="1"/>
      <c r="Q292" s="1"/>
      <c r="R292" s="6" t="s">
        <v>799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3">
        <v>148</v>
      </c>
      <c r="B293" s="224">
        <v>43752</v>
      </c>
      <c r="C293" s="224"/>
      <c r="D293" s="225" t="s">
        <v>829</v>
      </c>
      <c r="E293" s="226" t="s">
        <v>594</v>
      </c>
      <c r="F293" s="226">
        <v>930</v>
      </c>
      <c r="G293" s="226"/>
      <c r="H293" s="226">
        <v>1165</v>
      </c>
      <c r="I293" s="228">
        <v>1200</v>
      </c>
      <c r="J293" s="198" t="s">
        <v>830</v>
      </c>
      <c r="K293" s="199">
        <f t="shared" si="89"/>
        <v>235</v>
      </c>
      <c r="L293" s="200">
        <f t="shared" si="90"/>
        <v>0.25268817204301075</v>
      </c>
      <c r="M293" s="195" t="s">
        <v>598</v>
      </c>
      <c r="N293" s="201">
        <v>43847</v>
      </c>
      <c r="O293" s="1"/>
      <c r="P293" s="1"/>
      <c r="Q293" s="1"/>
      <c r="R293" s="6" t="s">
        <v>803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3">
        <v>149</v>
      </c>
      <c r="B294" s="224">
        <v>43753</v>
      </c>
      <c r="C294" s="224"/>
      <c r="D294" s="225" t="s">
        <v>831</v>
      </c>
      <c r="E294" s="226" t="s">
        <v>594</v>
      </c>
      <c r="F294" s="196">
        <v>111</v>
      </c>
      <c r="G294" s="226"/>
      <c r="H294" s="226">
        <v>141</v>
      </c>
      <c r="I294" s="228">
        <v>141</v>
      </c>
      <c r="J294" s="198" t="s">
        <v>832</v>
      </c>
      <c r="K294" s="199">
        <f t="shared" si="89"/>
        <v>30</v>
      </c>
      <c r="L294" s="200">
        <f t="shared" si="90"/>
        <v>0.27027027027027029</v>
      </c>
      <c r="M294" s="195" t="s">
        <v>598</v>
      </c>
      <c r="N294" s="201">
        <v>44328</v>
      </c>
      <c r="O294" s="1"/>
      <c r="P294" s="1"/>
      <c r="Q294" s="1"/>
      <c r="R294" s="6" t="s">
        <v>803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3">
        <v>150</v>
      </c>
      <c r="B295" s="224">
        <v>43753</v>
      </c>
      <c r="C295" s="224"/>
      <c r="D295" s="225" t="s">
        <v>833</v>
      </c>
      <c r="E295" s="226" t="s">
        <v>594</v>
      </c>
      <c r="F295" s="196">
        <v>296</v>
      </c>
      <c r="G295" s="226"/>
      <c r="H295" s="226">
        <v>370</v>
      </c>
      <c r="I295" s="228">
        <v>370</v>
      </c>
      <c r="J295" s="198" t="s">
        <v>696</v>
      </c>
      <c r="K295" s="199">
        <f t="shared" si="89"/>
        <v>74</v>
      </c>
      <c r="L295" s="200">
        <f t="shared" si="90"/>
        <v>0.25</v>
      </c>
      <c r="M295" s="195" t="s">
        <v>598</v>
      </c>
      <c r="N295" s="201">
        <v>43853</v>
      </c>
      <c r="O295" s="1"/>
      <c r="P295" s="1"/>
      <c r="Q295" s="1"/>
      <c r="R295" s="6" t="s">
        <v>803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3">
        <v>151</v>
      </c>
      <c r="B296" s="224">
        <v>43754</v>
      </c>
      <c r="C296" s="224"/>
      <c r="D296" s="225" t="s">
        <v>834</v>
      </c>
      <c r="E296" s="226" t="s">
        <v>594</v>
      </c>
      <c r="F296" s="196">
        <v>300</v>
      </c>
      <c r="G296" s="226"/>
      <c r="H296" s="226">
        <v>382.5</v>
      </c>
      <c r="I296" s="228">
        <v>344</v>
      </c>
      <c r="J296" s="198" t="s">
        <v>835</v>
      </c>
      <c r="K296" s="199">
        <f t="shared" si="89"/>
        <v>82.5</v>
      </c>
      <c r="L296" s="200">
        <f t="shared" si="90"/>
        <v>0.27500000000000002</v>
      </c>
      <c r="M296" s="195" t="s">
        <v>598</v>
      </c>
      <c r="N296" s="201">
        <v>44238</v>
      </c>
      <c r="O296" s="1"/>
      <c r="P296" s="1"/>
      <c r="Q296" s="1"/>
      <c r="R296" s="6" t="s">
        <v>803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3">
        <v>152</v>
      </c>
      <c r="B297" s="224">
        <v>43832</v>
      </c>
      <c r="C297" s="224"/>
      <c r="D297" s="225" t="s">
        <v>836</v>
      </c>
      <c r="E297" s="226" t="s">
        <v>594</v>
      </c>
      <c r="F297" s="196">
        <v>495</v>
      </c>
      <c r="G297" s="226"/>
      <c r="H297" s="226">
        <v>595</v>
      </c>
      <c r="I297" s="228">
        <v>590</v>
      </c>
      <c r="J297" s="198" t="s">
        <v>627</v>
      </c>
      <c r="K297" s="199">
        <f t="shared" si="89"/>
        <v>100</v>
      </c>
      <c r="L297" s="200">
        <f t="shared" si="90"/>
        <v>0.20202020202020202</v>
      </c>
      <c r="M297" s="195" t="s">
        <v>598</v>
      </c>
      <c r="N297" s="201">
        <v>44589</v>
      </c>
      <c r="O297" s="1"/>
      <c r="P297" s="1"/>
      <c r="Q297" s="1"/>
      <c r="R297" s="6" t="s">
        <v>803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3">
        <v>153</v>
      </c>
      <c r="B298" s="224">
        <v>43966</v>
      </c>
      <c r="C298" s="224"/>
      <c r="D298" s="225" t="s">
        <v>76</v>
      </c>
      <c r="E298" s="226" t="s">
        <v>594</v>
      </c>
      <c r="F298" s="196">
        <v>67.5</v>
      </c>
      <c r="G298" s="226"/>
      <c r="H298" s="226">
        <v>86</v>
      </c>
      <c r="I298" s="228">
        <v>86</v>
      </c>
      <c r="J298" s="198" t="s">
        <v>837</v>
      </c>
      <c r="K298" s="199">
        <f t="shared" si="89"/>
        <v>18.5</v>
      </c>
      <c r="L298" s="200">
        <f t="shared" si="90"/>
        <v>0.27407407407407408</v>
      </c>
      <c r="M298" s="195" t="s">
        <v>598</v>
      </c>
      <c r="N298" s="201">
        <v>44008</v>
      </c>
      <c r="O298" s="1"/>
      <c r="P298" s="1"/>
      <c r="Q298" s="1"/>
      <c r="R298" s="6" t="s">
        <v>803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3">
        <v>154</v>
      </c>
      <c r="B299" s="224">
        <v>44035</v>
      </c>
      <c r="C299" s="224"/>
      <c r="D299" s="225" t="s">
        <v>490</v>
      </c>
      <c r="E299" s="226" t="s">
        <v>594</v>
      </c>
      <c r="F299" s="196">
        <v>231</v>
      </c>
      <c r="G299" s="226"/>
      <c r="H299" s="226">
        <v>281</v>
      </c>
      <c r="I299" s="228">
        <v>281</v>
      </c>
      <c r="J299" s="198" t="s">
        <v>696</v>
      </c>
      <c r="K299" s="199">
        <f t="shared" si="89"/>
        <v>50</v>
      </c>
      <c r="L299" s="200">
        <f t="shared" si="90"/>
        <v>0.21645021645021645</v>
      </c>
      <c r="M299" s="195" t="s">
        <v>598</v>
      </c>
      <c r="N299" s="201">
        <v>44358</v>
      </c>
      <c r="O299" s="1"/>
      <c r="P299" s="1"/>
      <c r="Q299" s="1"/>
      <c r="R299" s="6" t="s">
        <v>803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3">
        <v>155</v>
      </c>
      <c r="B300" s="224">
        <v>44092</v>
      </c>
      <c r="C300" s="224"/>
      <c r="D300" s="225" t="s">
        <v>144</v>
      </c>
      <c r="E300" s="226" t="s">
        <v>594</v>
      </c>
      <c r="F300" s="226">
        <v>206</v>
      </c>
      <c r="G300" s="226"/>
      <c r="H300" s="226">
        <v>248</v>
      </c>
      <c r="I300" s="228">
        <v>248</v>
      </c>
      <c r="J300" s="198" t="s">
        <v>696</v>
      </c>
      <c r="K300" s="199">
        <f t="shared" si="89"/>
        <v>42</v>
      </c>
      <c r="L300" s="200">
        <f t="shared" si="90"/>
        <v>0.20388349514563106</v>
      </c>
      <c r="M300" s="195" t="s">
        <v>598</v>
      </c>
      <c r="N300" s="201">
        <v>44214</v>
      </c>
      <c r="O300" s="1"/>
      <c r="P300" s="1"/>
      <c r="Q300" s="1"/>
      <c r="R300" s="6" t="s">
        <v>803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3">
        <v>156</v>
      </c>
      <c r="B301" s="224">
        <v>44140</v>
      </c>
      <c r="C301" s="224"/>
      <c r="D301" s="225" t="s">
        <v>144</v>
      </c>
      <c r="E301" s="226" t="s">
        <v>594</v>
      </c>
      <c r="F301" s="226">
        <v>182.5</v>
      </c>
      <c r="G301" s="226"/>
      <c r="H301" s="226">
        <v>248</v>
      </c>
      <c r="I301" s="228">
        <v>248</v>
      </c>
      <c r="J301" s="198" t="s">
        <v>696</v>
      </c>
      <c r="K301" s="199">
        <f t="shared" si="89"/>
        <v>65.5</v>
      </c>
      <c r="L301" s="200">
        <f t="shared" si="90"/>
        <v>0.35890410958904112</v>
      </c>
      <c r="M301" s="195" t="s">
        <v>598</v>
      </c>
      <c r="N301" s="201">
        <v>44214</v>
      </c>
      <c r="O301" s="1"/>
      <c r="P301" s="1"/>
      <c r="Q301" s="1"/>
      <c r="R301" s="6" t="s">
        <v>803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3">
        <v>157</v>
      </c>
      <c r="B302" s="224">
        <v>44140</v>
      </c>
      <c r="C302" s="224"/>
      <c r="D302" s="225" t="s">
        <v>348</v>
      </c>
      <c r="E302" s="226" t="s">
        <v>594</v>
      </c>
      <c r="F302" s="226">
        <v>247.5</v>
      </c>
      <c r="G302" s="226"/>
      <c r="H302" s="226">
        <v>320</v>
      </c>
      <c r="I302" s="228">
        <v>320</v>
      </c>
      <c r="J302" s="198" t="s">
        <v>696</v>
      </c>
      <c r="K302" s="199">
        <f t="shared" si="89"/>
        <v>72.5</v>
      </c>
      <c r="L302" s="200">
        <f t="shared" si="90"/>
        <v>0.29292929292929293</v>
      </c>
      <c r="M302" s="195" t="s">
        <v>598</v>
      </c>
      <c r="N302" s="201">
        <v>44323</v>
      </c>
      <c r="O302" s="1"/>
      <c r="P302" s="1"/>
      <c r="Q302" s="1"/>
      <c r="R302" s="6" t="s">
        <v>803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3">
        <v>158</v>
      </c>
      <c r="B303" s="224">
        <v>44140</v>
      </c>
      <c r="C303" s="224"/>
      <c r="D303" s="225" t="s">
        <v>203</v>
      </c>
      <c r="E303" s="226" t="s">
        <v>594</v>
      </c>
      <c r="F303" s="196">
        <v>925</v>
      </c>
      <c r="G303" s="226"/>
      <c r="H303" s="226">
        <v>1095</v>
      </c>
      <c r="I303" s="228">
        <v>1093</v>
      </c>
      <c r="J303" s="198" t="s">
        <v>838</v>
      </c>
      <c r="K303" s="199">
        <f t="shared" si="89"/>
        <v>170</v>
      </c>
      <c r="L303" s="200">
        <f t="shared" si="90"/>
        <v>0.18378378378378379</v>
      </c>
      <c r="M303" s="195" t="s">
        <v>598</v>
      </c>
      <c r="N303" s="201">
        <v>44201</v>
      </c>
      <c r="O303" s="1"/>
      <c r="P303" s="1"/>
      <c r="Q303" s="1"/>
      <c r="R303" s="6" t="s">
        <v>803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3">
        <v>159</v>
      </c>
      <c r="B304" s="224">
        <v>44140</v>
      </c>
      <c r="C304" s="224"/>
      <c r="D304" s="225" t="s">
        <v>366</v>
      </c>
      <c r="E304" s="226" t="s">
        <v>594</v>
      </c>
      <c r="F304" s="196">
        <v>332.5</v>
      </c>
      <c r="G304" s="226"/>
      <c r="H304" s="226">
        <v>393</v>
      </c>
      <c r="I304" s="228">
        <v>406</v>
      </c>
      <c r="J304" s="198" t="s">
        <v>839</v>
      </c>
      <c r="K304" s="199">
        <f t="shared" si="89"/>
        <v>60.5</v>
      </c>
      <c r="L304" s="200">
        <f t="shared" si="90"/>
        <v>0.18195488721804512</v>
      </c>
      <c r="M304" s="195" t="s">
        <v>598</v>
      </c>
      <c r="N304" s="201">
        <v>44256</v>
      </c>
      <c r="O304" s="1"/>
      <c r="P304" s="1"/>
      <c r="Q304" s="1"/>
      <c r="R304" s="6" t="s">
        <v>803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23">
        <v>160</v>
      </c>
      <c r="B305" s="224">
        <v>44141</v>
      </c>
      <c r="C305" s="224"/>
      <c r="D305" s="225" t="s">
        <v>490</v>
      </c>
      <c r="E305" s="226" t="s">
        <v>594</v>
      </c>
      <c r="F305" s="196">
        <v>231</v>
      </c>
      <c r="G305" s="226"/>
      <c r="H305" s="226">
        <v>281</v>
      </c>
      <c r="I305" s="228">
        <v>281</v>
      </c>
      <c r="J305" s="198" t="s">
        <v>696</v>
      </c>
      <c r="K305" s="199">
        <f t="shared" si="89"/>
        <v>50</v>
      </c>
      <c r="L305" s="200">
        <f t="shared" si="90"/>
        <v>0.21645021645021645</v>
      </c>
      <c r="M305" s="195" t="s">
        <v>598</v>
      </c>
      <c r="N305" s="201">
        <v>44358</v>
      </c>
      <c r="O305" s="1"/>
      <c r="P305" s="1"/>
      <c r="Q305" s="1"/>
      <c r="R305" s="6" t="s">
        <v>803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3">
        <v>161</v>
      </c>
      <c r="B306" s="224">
        <v>44187</v>
      </c>
      <c r="C306" s="224"/>
      <c r="D306" s="225" t="s">
        <v>840</v>
      </c>
      <c r="E306" s="226" t="s">
        <v>594</v>
      </c>
      <c r="F306" s="196">
        <v>190</v>
      </c>
      <c r="G306" s="226"/>
      <c r="H306" s="226">
        <v>239</v>
      </c>
      <c r="I306" s="228">
        <v>239</v>
      </c>
      <c r="J306" s="198" t="s">
        <v>841</v>
      </c>
      <c r="K306" s="199">
        <f t="shared" si="89"/>
        <v>49</v>
      </c>
      <c r="L306" s="200">
        <f t="shared" si="90"/>
        <v>0.25789473684210529</v>
      </c>
      <c r="M306" s="195" t="s">
        <v>598</v>
      </c>
      <c r="N306" s="201">
        <v>44844</v>
      </c>
      <c r="O306" s="1"/>
      <c r="P306" s="1"/>
      <c r="Q306" s="1"/>
      <c r="R306" s="6" t="s">
        <v>803</v>
      </c>
    </row>
    <row r="307" spans="1:26" ht="12.75" customHeight="1">
      <c r="A307" s="223">
        <v>162</v>
      </c>
      <c r="B307" s="224">
        <v>44258</v>
      </c>
      <c r="C307" s="224"/>
      <c r="D307" s="225" t="s">
        <v>836</v>
      </c>
      <c r="E307" s="226" t="s">
        <v>594</v>
      </c>
      <c r="F307" s="196">
        <v>495</v>
      </c>
      <c r="G307" s="226"/>
      <c r="H307" s="226">
        <v>595</v>
      </c>
      <c r="I307" s="228">
        <v>590</v>
      </c>
      <c r="J307" s="198" t="s">
        <v>627</v>
      </c>
      <c r="K307" s="199">
        <f t="shared" si="89"/>
        <v>100</v>
      </c>
      <c r="L307" s="200">
        <f t="shared" si="90"/>
        <v>0.20202020202020202</v>
      </c>
      <c r="M307" s="195" t="s">
        <v>598</v>
      </c>
      <c r="N307" s="201">
        <v>44589</v>
      </c>
      <c r="O307" s="1"/>
      <c r="P307" s="1"/>
      <c r="R307" s="6" t="s">
        <v>803</v>
      </c>
    </row>
    <row r="308" spans="1:26" ht="12.75" customHeight="1">
      <c r="A308" s="223">
        <v>163</v>
      </c>
      <c r="B308" s="224">
        <v>44274</v>
      </c>
      <c r="C308" s="224"/>
      <c r="D308" s="225" t="s">
        <v>366</v>
      </c>
      <c r="E308" s="226" t="s">
        <v>594</v>
      </c>
      <c r="F308" s="196">
        <v>355</v>
      </c>
      <c r="G308" s="226"/>
      <c r="H308" s="226">
        <v>422.5</v>
      </c>
      <c r="I308" s="228">
        <v>420</v>
      </c>
      <c r="J308" s="198" t="s">
        <v>842</v>
      </c>
      <c r="K308" s="199">
        <f t="shared" si="89"/>
        <v>67.5</v>
      </c>
      <c r="L308" s="200">
        <f t="shared" si="90"/>
        <v>0.19014084507042253</v>
      </c>
      <c r="M308" s="195" t="s">
        <v>598</v>
      </c>
      <c r="N308" s="201">
        <v>44361</v>
      </c>
      <c r="O308" s="1"/>
      <c r="R308" s="241" t="s">
        <v>803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3">
        <v>164</v>
      </c>
      <c r="B309" s="224">
        <v>44295</v>
      </c>
      <c r="C309" s="224"/>
      <c r="D309" s="225" t="s">
        <v>328</v>
      </c>
      <c r="E309" s="226" t="s">
        <v>594</v>
      </c>
      <c r="F309" s="196">
        <v>555</v>
      </c>
      <c r="G309" s="226"/>
      <c r="H309" s="226">
        <v>663</v>
      </c>
      <c r="I309" s="228">
        <v>663</v>
      </c>
      <c r="J309" s="198" t="s">
        <v>843</v>
      </c>
      <c r="K309" s="199">
        <f t="shared" si="89"/>
        <v>108</v>
      </c>
      <c r="L309" s="200">
        <f t="shared" si="90"/>
        <v>0.19459459459459461</v>
      </c>
      <c r="M309" s="195" t="s">
        <v>598</v>
      </c>
      <c r="N309" s="201">
        <v>44321</v>
      </c>
      <c r="O309" s="1"/>
      <c r="P309" s="1"/>
      <c r="Q309" s="1"/>
      <c r="R309" s="241" t="s">
        <v>803</v>
      </c>
    </row>
    <row r="310" spans="1:26" ht="12.75" customHeight="1">
      <c r="A310" s="223">
        <v>165</v>
      </c>
      <c r="B310" s="224">
        <v>44308</v>
      </c>
      <c r="C310" s="224"/>
      <c r="D310" s="225" t="s">
        <v>807</v>
      </c>
      <c r="E310" s="226" t="s">
        <v>594</v>
      </c>
      <c r="F310" s="196">
        <v>126.5</v>
      </c>
      <c r="G310" s="226"/>
      <c r="H310" s="226">
        <v>155</v>
      </c>
      <c r="I310" s="228">
        <v>155</v>
      </c>
      <c r="J310" s="198" t="s">
        <v>696</v>
      </c>
      <c r="K310" s="199">
        <f t="shared" si="89"/>
        <v>28.5</v>
      </c>
      <c r="L310" s="200">
        <f t="shared" si="90"/>
        <v>0.22529644268774704</v>
      </c>
      <c r="M310" s="195" t="s">
        <v>598</v>
      </c>
      <c r="N310" s="201">
        <v>44362</v>
      </c>
      <c r="O310" s="1"/>
      <c r="R310" s="241" t="s">
        <v>803</v>
      </c>
    </row>
    <row r="311" spans="1:26" ht="12.75" customHeight="1">
      <c r="A311" s="202">
        <v>166</v>
      </c>
      <c r="B311" s="233">
        <v>44368</v>
      </c>
      <c r="C311" s="233"/>
      <c r="D311" s="204" t="s">
        <v>844</v>
      </c>
      <c r="E311" s="206" t="s">
        <v>594</v>
      </c>
      <c r="F311" s="234">
        <v>287.5</v>
      </c>
      <c r="G311" s="206"/>
      <c r="H311" s="206">
        <v>245</v>
      </c>
      <c r="I311" s="207">
        <v>344</v>
      </c>
      <c r="J311" s="208" t="s">
        <v>845</v>
      </c>
      <c r="K311" s="209">
        <f t="shared" si="89"/>
        <v>-42.5</v>
      </c>
      <c r="L311" s="210">
        <f t="shared" si="90"/>
        <v>-0.14782608695652175</v>
      </c>
      <c r="M311" s="206" t="s">
        <v>612</v>
      </c>
      <c r="N311" s="203">
        <v>44508</v>
      </c>
      <c r="O311" s="1"/>
      <c r="R311" s="241" t="s">
        <v>803</v>
      </c>
    </row>
    <row r="312" spans="1:26" ht="12.75" customHeight="1">
      <c r="A312" s="223">
        <v>167</v>
      </c>
      <c r="B312" s="224">
        <v>44368</v>
      </c>
      <c r="C312" s="224"/>
      <c r="D312" s="225" t="s">
        <v>490</v>
      </c>
      <c r="E312" s="226" t="s">
        <v>594</v>
      </c>
      <c r="F312" s="196">
        <v>241</v>
      </c>
      <c r="G312" s="226"/>
      <c r="H312" s="226">
        <v>298</v>
      </c>
      <c r="I312" s="228">
        <v>320</v>
      </c>
      <c r="J312" s="198" t="s">
        <v>696</v>
      </c>
      <c r="K312" s="199">
        <f t="shared" si="89"/>
        <v>57</v>
      </c>
      <c r="L312" s="200">
        <f t="shared" si="90"/>
        <v>0.23651452282157676</v>
      </c>
      <c r="M312" s="195" t="s">
        <v>598</v>
      </c>
      <c r="N312" s="201">
        <v>44802</v>
      </c>
      <c r="O312" s="41"/>
      <c r="R312" s="241" t="s">
        <v>803</v>
      </c>
    </row>
    <row r="313" spans="1:26" ht="12.75" customHeight="1">
      <c r="A313" s="223">
        <v>168</v>
      </c>
      <c r="B313" s="224">
        <v>44406</v>
      </c>
      <c r="C313" s="224"/>
      <c r="D313" s="225" t="s">
        <v>807</v>
      </c>
      <c r="E313" s="226" t="s">
        <v>594</v>
      </c>
      <c r="F313" s="196">
        <v>162.5</v>
      </c>
      <c r="G313" s="226"/>
      <c r="H313" s="226">
        <v>200</v>
      </c>
      <c r="I313" s="228">
        <v>200</v>
      </c>
      <c r="J313" s="198" t="s">
        <v>696</v>
      </c>
      <c r="K313" s="199">
        <f t="shared" si="89"/>
        <v>37.5</v>
      </c>
      <c r="L313" s="200">
        <f t="shared" si="90"/>
        <v>0.23076923076923078</v>
      </c>
      <c r="M313" s="195" t="s">
        <v>598</v>
      </c>
      <c r="N313" s="201">
        <v>44802</v>
      </c>
      <c r="O313" s="1"/>
      <c r="R313" s="241" t="s">
        <v>803</v>
      </c>
    </row>
    <row r="314" spans="1:26" ht="12.75" customHeight="1">
      <c r="A314" s="223">
        <v>169</v>
      </c>
      <c r="B314" s="224">
        <v>44462</v>
      </c>
      <c r="C314" s="224"/>
      <c r="D314" s="225" t="s">
        <v>447</v>
      </c>
      <c r="E314" s="226" t="s">
        <v>594</v>
      </c>
      <c r="F314" s="196">
        <v>1235</v>
      </c>
      <c r="G314" s="226"/>
      <c r="H314" s="226">
        <v>1505</v>
      </c>
      <c r="I314" s="228">
        <v>1500</v>
      </c>
      <c r="J314" s="198" t="s">
        <v>696</v>
      </c>
      <c r="K314" s="199">
        <f t="shared" si="89"/>
        <v>270</v>
      </c>
      <c r="L314" s="200">
        <f t="shared" si="90"/>
        <v>0.21862348178137653</v>
      </c>
      <c r="M314" s="195" t="s">
        <v>598</v>
      </c>
      <c r="N314" s="201">
        <v>44564</v>
      </c>
      <c r="O314" s="1"/>
      <c r="R314" s="241" t="s">
        <v>803</v>
      </c>
    </row>
    <row r="315" spans="1:26" ht="12.75" customHeight="1">
      <c r="A315" s="242">
        <v>170</v>
      </c>
      <c r="B315" s="243">
        <v>44480</v>
      </c>
      <c r="C315" s="243"/>
      <c r="D315" s="244" t="s">
        <v>846</v>
      </c>
      <c r="E315" s="245" t="s">
        <v>594</v>
      </c>
      <c r="F315" s="62">
        <v>58.75</v>
      </c>
      <c r="G315" s="245"/>
      <c r="H315" s="246"/>
      <c r="I315" s="56"/>
      <c r="J315" s="247" t="s">
        <v>596</v>
      </c>
      <c r="K315" s="242"/>
      <c r="L315" s="243"/>
      <c r="M315" s="243"/>
      <c r="N315" s="244"/>
      <c r="O315" s="41"/>
      <c r="R315" s="241" t="s">
        <v>803</v>
      </c>
    </row>
    <row r="316" spans="1:26" ht="12.75" customHeight="1">
      <c r="A316" s="248">
        <v>171</v>
      </c>
      <c r="B316" s="249">
        <v>44481</v>
      </c>
      <c r="C316" s="249"/>
      <c r="D316" s="250" t="s">
        <v>279</v>
      </c>
      <c r="E316" s="56" t="s">
        <v>594</v>
      </c>
      <c r="F316" s="251" t="s">
        <v>847</v>
      </c>
      <c r="G316" s="56"/>
      <c r="H316" s="56"/>
      <c r="I316" s="56">
        <v>380</v>
      </c>
      <c r="J316" s="252" t="s">
        <v>596</v>
      </c>
      <c r="K316" s="248"/>
      <c r="L316" s="249"/>
      <c r="M316" s="249"/>
      <c r="N316" s="250"/>
      <c r="O316" s="41"/>
      <c r="R316" s="241" t="s">
        <v>803</v>
      </c>
    </row>
    <row r="317" spans="1:26" ht="12.75" customHeight="1">
      <c r="A317" s="223">
        <v>172</v>
      </c>
      <c r="B317" s="224">
        <v>44481</v>
      </c>
      <c r="C317" s="224"/>
      <c r="D317" s="225" t="s">
        <v>848</v>
      </c>
      <c r="E317" s="226" t="s">
        <v>594</v>
      </c>
      <c r="F317" s="196">
        <v>45.5</v>
      </c>
      <c r="G317" s="226"/>
      <c r="H317" s="226">
        <v>56.5</v>
      </c>
      <c r="I317" s="228">
        <v>56</v>
      </c>
      <c r="J317" s="198" t="s">
        <v>849</v>
      </c>
      <c r="K317" s="199">
        <f t="shared" ref="K317:K318" si="91">H317-F317</f>
        <v>11</v>
      </c>
      <c r="L317" s="200">
        <f t="shared" ref="L317:L318" si="92">K317/F317</f>
        <v>0.24175824175824176</v>
      </c>
      <c r="M317" s="195" t="s">
        <v>598</v>
      </c>
      <c r="N317" s="201">
        <v>44881</v>
      </c>
      <c r="O317" s="41"/>
      <c r="R317" s="241"/>
    </row>
    <row r="318" spans="1:26" ht="12.75" customHeight="1">
      <c r="A318" s="223">
        <v>173</v>
      </c>
      <c r="B318" s="224">
        <v>44551</v>
      </c>
      <c r="C318" s="224"/>
      <c r="D318" s="225" t="s">
        <v>131</v>
      </c>
      <c r="E318" s="226" t="s">
        <v>594</v>
      </c>
      <c r="F318" s="196">
        <v>2300</v>
      </c>
      <c r="G318" s="226"/>
      <c r="H318" s="226">
        <f>(2820+2200)/2</f>
        <v>2510</v>
      </c>
      <c r="I318" s="228">
        <v>3000</v>
      </c>
      <c r="J318" s="198" t="s">
        <v>850</v>
      </c>
      <c r="K318" s="199">
        <f t="shared" si="91"/>
        <v>210</v>
      </c>
      <c r="L318" s="200">
        <f t="shared" si="92"/>
        <v>9.1304347826086957E-2</v>
      </c>
      <c r="M318" s="195" t="s">
        <v>598</v>
      </c>
      <c r="N318" s="201">
        <v>44649</v>
      </c>
      <c r="O318" s="1"/>
      <c r="R318" s="241"/>
    </row>
    <row r="319" spans="1:26" ht="12.75" customHeight="1">
      <c r="A319" s="58">
        <v>174</v>
      </c>
      <c r="B319" s="249">
        <v>44606</v>
      </c>
      <c r="C319" s="58"/>
      <c r="D319" s="58" t="s">
        <v>437</v>
      </c>
      <c r="E319" s="56" t="s">
        <v>594</v>
      </c>
      <c r="F319" s="56" t="s">
        <v>851</v>
      </c>
      <c r="G319" s="56"/>
      <c r="H319" s="56"/>
      <c r="I319" s="56">
        <v>764</v>
      </c>
      <c r="J319" s="56" t="s">
        <v>596</v>
      </c>
      <c r="K319" s="56"/>
      <c r="L319" s="56"/>
      <c r="M319" s="56"/>
      <c r="N319" s="58"/>
      <c r="O319" s="41"/>
      <c r="R319" s="241"/>
    </row>
    <row r="320" spans="1:26" ht="12.75" customHeight="1">
      <c r="A320" s="223">
        <v>175</v>
      </c>
      <c r="B320" s="224">
        <v>44613</v>
      </c>
      <c r="C320" s="224"/>
      <c r="D320" s="225" t="s">
        <v>447</v>
      </c>
      <c r="E320" s="226" t="s">
        <v>594</v>
      </c>
      <c r="F320" s="196">
        <v>1255</v>
      </c>
      <c r="G320" s="226"/>
      <c r="H320" s="226">
        <v>1515</v>
      </c>
      <c r="I320" s="228">
        <v>1510</v>
      </c>
      <c r="J320" s="198" t="s">
        <v>696</v>
      </c>
      <c r="K320" s="199">
        <f>H320-F320</f>
        <v>260</v>
      </c>
      <c r="L320" s="200">
        <f>K320/F320</f>
        <v>0.20717131474103587</v>
      </c>
      <c r="M320" s="195" t="s">
        <v>598</v>
      </c>
      <c r="N320" s="201">
        <v>44834</v>
      </c>
      <c r="O320" s="41"/>
      <c r="R320" s="241"/>
    </row>
    <row r="321" spans="1:38" ht="12.75" customHeight="1">
      <c r="A321">
        <v>176</v>
      </c>
      <c r="B321" s="249">
        <v>44670</v>
      </c>
      <c r="C321" s="249"/>
      <c r="D321" s="58" t="s">
        <v>553</v>
      </c>
      <c r="E321" s="253" t="s">
        <v>594</v>
      </c>
      <c r="F321" s="56" t="s">
        <v>852</v>
      </c>
      <c r="G321" s="56"/>
      <c r="H321" s="56"/>
      <c r="I321" s="56">
        <v>553</v>
      </c>
      <c r="J321" s="56" t="s">
        <v>596</v>
      </c>
      <c r="K321" s="56"/>
      <c r="L321" s="56"/>
      <c r="M321" s="56"/>
      <c r="N321" s="56"/>
      <c r="O321" s="41"/>
      <c r="R321" s="241"/>
    </row>
    <row r="322" spans="1:38" ht="12.75" customHeight="1">
      <c r="A322" s="223">
        <v>177</v>
      </c>
      <c r="B322" s="224">
        <v>44746</v>
      </c>
      <c r="C322" s="224"/>
      <c r="D322" s="225" t="s">
        <v>853</v>
      </c>
      <c r="E322" s="226" t="s">
        <v>594</v>
      </c>
      <c r="F322" s="196">
        <v>207.5</v>
      </c>
      <c r="G322" s="226"/>
      <c r="H322" s="226">
        <v>254</v>
      </c>
      <c r="I322" s="228">
        <v>254</v>
      </c>
      <c r="J322" s="198" t="s">
        <v>696</v>
      </c>
      <c r="K322" s="199">
        <f t="shared" ref="K322:K324" si="93">H322-F322</f>
        <v>46.5</v>
      </c>
      <c r="L322" s="200">
        <f t="shared" ref="L322:L324" si="94">K322/F322</f>
        <v>0.22409638554216868</v>
      </c>
      <c r="M322" s="195" t="s">
        <v>598</v>
      </c>
      <c r="N322" s="201">
        <v>44792</v>
      </c>
      <c r="O322" s="1"/>
      <c r="R322" s="241"/>
    </row>
    <row r="323" spans="1:38" ht="12.75" customHeight="1">
      <c r="A323" s="223">
        <v>178</v>
      </c>
      <c r="B323" s="224">
        <v>44775</v>
      </c>
      <c r="C323" s="224"/>
      <c r="D323" s="225" t="s">
        <v>492</v>
      </c>
      <c r="E323" s="226" t="s">
        <v>594</v>
      </c>
      <c r="F323" s="196">
        <v>31.25</v>
      </c>
      <c r="G323" s="226"/>
      <c r="H323" s="226">
        <v>38.75</v>
      </c>
      <c r="I323" s="228">
        <v>38</v>
      </c>
      <c r="J323" s="198" t="s">
        <v>696</v>
      </c>
      <c r="K323" s="199">
        <f t="shared" si="93"/>
        <v>7.5</v>
      </c>
      <c r="L323" s="200">
        <f t="shared" si="94"/>
        <v>0.24</v>
      </c>
      <c r="M323" s="195" t="s">
        <v>598</v>
      </c>
      <c r="N323" s="201">
        <v>44844</v>
      </c>
      <c r="O323" s="41"/>
      <c r="R323" s="62"/>
    </row>
    <row r="324" spans="1:38" ht="12.75" customHeight="1">
      <c r="A324" s="223">
        <v>179</v>
      </c>
      <c r="B324" s="224">
        <v>44841</v>
      </c>
      <c r="C324" s="224"/>
      <c r="D324" s="225" t="s">
        <v>854</v>
      </c>
      <c r="E324" s="226" t="s">
        <v>594</v>
      </c>
      <c r="F324" s="196">
        <v>665</v>
      </c>
      <c r="G324" s="226"/>
      <c r="H324" s="226">
        <v>807.5</v>
      </c>
      <c r="I324" s="228">
        <v>840</v>
      </c>
      <c r="J324" s="198" t="s">
        <v>850</v>
      </c>
      <c r="K324" s="199">
        <f t="shared" si="93"/>
        <v>142.5</v>
      </c>
      <c r="L324" s="200">
        <f t="shared" si="94"/>
        <v>0.21428571428571427</v>
      </c>
      <c r="M324" s="195" t="s">
        <v>598</v>
      </c>
      <c r="N324" s="201">
        <v>45097</v>
      </c>
      <c r="O324" s="41"/>
      <c r="R324" s="62"/>
    </row>
    <row r="325" spans="1:38" ht="12.75" customHeight="1">
      <c r="A325" s="248">
        <v>180</v>
      </c>
      <c r="B325" s="249">
        <v>44844</v>
      </c>
      <c r="C325" s="58"/>
      <c r="D325" s="58" t="s">
        <v>439</v>
      </c>
      <c r="E325" s="253" t="s">
        <v>594</v>
      </c>
      <c r="F325" s="56" t="s">
        <v>855</v>
      </c>
      <c r="G325" s="56"/>
      <c r="H325" s="56"/>
      <c r="I325" s="56">
        <v>291</v>
      </c>
      <c r="J325" s="56" t="s">
        <v>596</v>
      </c>
      <c r="K325" s="56"/>
      <c r="L325" s="56"/>
      <c r="M325" s="56"/>
      <c r="N325" s="56"/>
      <c r="O325" s="41"/>
      <c r="Q325" s="41"/>
      <c r="R325" s="62"/>
    </row>
    <row r="326" spans="1:38" ht="12.75" customHeight="1">
      <c r="A326" s="248">
        <v>181</v>
      </c>
      <c r="B326" s="249">
        <v>44845</v>
      </c>
      <c r="C326" s="58"/>
      <c r="D326" s="58" t="s">
        <v>437</v>
      </c>
      <c r="E326" s="253" t="s">
        <v>594</v>
      </c>
      <c r="F326" s="56" t="s">
        <v>856</v>
      </c>
      <c r="G326" s="56"/>
      <c r="H326" s="56"/>
      <c r="I326" s="56">
        <v>765</v>
      </c>
      <c r="J326" s="56" t="s">
        <v>596</v>
      </c>
      <c r="K326" s="56"/>
      <c r="L326" s="56"/>
      <c r="M326" s="56"/>
      <c r="N326" s="56"/>
      <c r="O326" s="41"/>
      <c r="Q326" s="41"/>
      <c r="R326" s="62"/>
    </row>
    <row r="327" spans="1:38" ht="12.75" customHeight="1">
      <c r="A327" s="223">
        <v>182</v>
      </c>
      <c r="B327" s="224">
        <v>44981</v>
      </c>
      <c r="C327" s="224"/>
      <c r="D327" s="225" t="s">
        <v>454</v>
      </c>
      <c r="E327" s="226" t="s">
        <v>594</v>
      </c>
      <c r="F327" s="196">
        <v>1675</v>
      </c>
      <c r="G327" s="226"/>
      <c r="H327" s="226">
        <v>2080</v>
      </c>
      <c r="I327" s="228">
        <v>2080</v>
      </c>
      <c r="J327" s="198" t="s">
        <v>696</v>
      </c>
      <c r="K327" s="199">
        <f>H327-F327</f>
        <v>405</v>
      </c>
      <c r="L327" s="200">
        <f>K327/F327</f>
        <v>0.2417910447761194</v>
      </c>
      <c r="M327" s="195" t="s">
        <v>598</v>
      </c>
      <c r="N327" s="201">
        <v>45119</v>
      </c>
      <c r="O327" s="41"/>
      <c r="R327" s="62"/>
    </row>
    <row r="328" spans="1:38" ht="12.75" customHeight="1">
      <c r="A328" s="223">
        <v>183</v>
      </c>
      <c r="B328" s="224">
        <v>44986</v>
      </c>
      <c r="C328" s="224"/>
      <c r="D328" s="225" t="s">
        <v>492</v>
      </c>
      <c r="E328" s="226" t="s">
        <v>594</v>
      </c>
      <c r="F328" s="196">
        <v>57.5</v>
      </c>
      <c r="G328" s="226"/>
      <c r="H328" s="226">
        <v>120</v>
      </c>
      <c r="I328" s="228">
        <v>120</v>
      </c>
      <c r="J328" s="198" t="s">
        <v>696</v>
      </c>
      <c r="K328" s="199">
        <f>H328-F328</f>
        <v>62.5</v>
      </c>
      <c r="L328" s="200">
        <f>K328/F328</f>
        <v>1.0869565217391304</v>
      </c>
      <c r="M328" s="195" t="s">
        <v>598</v>
      </c>
      <c r="N328" s="201">
        <v>45049</v>
      </c>
      <c r="O328" s="41"/>
      <c r="R328" s="62"/>
    </row>
    <row r="329" spans="1:38" ht="12.75" customHeight="1">
      <c r="A329" s="254">
        <v>184</v>
      </c>
      <c r="B329" s="249">
        <v>45008</v>
      </c>
      <c r="C329" s="249"/>
      <c r="D329" s="58" t="s">
        <v>509</v>
      </c>
      <c r="E329" s="253" t="s">
        <v>594</v>
      </c>
      <c r="F329" s="253" t="s">
        <v>857</v>
      </c>
      <c r="G329" s="56"/>
      <c r="H329" s="56"/>
      <c r="I329" s="56">
        <v>3523</v>
      </c>
      <c r="J329" s="56" t="s">
        <v>596</v>
      </c>
      <c r="K329" s="56"/>
      <c r="L329" s="56"/>
      <c r="M329" s="56"/>
      <c r="N329" s="56"/>
      <c r="O329" s="41"/>
      <c r="R329" s="62"/>
    </row>
    <row r="330" spans="1:38" ht="12.75" customHeight="1">
      <c r="A330" s="248">
        <v>185</v>
      </c>
      <c r="B330" s="249">
        <v>45027</v>
      </c>
      <c r="C330" s="58"/>
      <c r="D330" s="58" t="s">
        <v>858</v>
      </c>
      <c r="E330" s="253" t="s">
        <v>594</v>
      </c>
      <c r="F330" s="56" t="s">
        <v>859</v>
      </c>
      <c r="G330" s="56"/>
      <c r="H330" s="56"/>
      <c r="I330" s="56">
        <v>810</v>
      </c>
      <c r="J330" s="56" t="s">
        <v>596</v>
      </c>
      <c r="K330" s="56"/>
      <c r="L330" s="56"/>
      <c r="M330" s="56"/>
      <c r="N330" s="56"/>
      <c r="O330" s="41"/>
      <c r="R330" s="62"/>
    </row>
    <row r="331" spans="1:38" ht="12.75" customHeight="1">
      <c r="A331" s="248">
        <v>186</v>
      </c>
      <c r="B331" s="249">
        <v>45050</v>
      </c>
      <c r="C331" s="58"/>
      <c r="D331" s="58" t="s">
        <v>42</v>
      </c>
      <c r="E331" s="253" t="s">
        <v>594</v>
      </c>
      <c r="F331" s="56" t="s">
        <v>860</v>
      </c>
      <c r="G331" s="56"/>
      <c r="H331" s="56"/>
      <c r="I331" s="56">
        <v>5040</v>
      </c>
      <c r="J331" s="56" t="s">
        <v>596</v>
      </c>
      <c r="K331" s="56"/>
      <c r="L331" s="56"/>
      <c r="M331" s="56"/>
      <c r="N331" s="56"/>
      <c r="O331" s="41"/>
      <c r="R331" s="62"/>
    </row>
    <row r="332" spans="1:38" ht="12.75" customHeight="1">
      <c r="A332" s="242">
        <v>187</v>
      </c>
      <c r="B332" s="243">
        <v>45075</v>
      </c>
      <c r="C332" s="255"/>
      <c r="D332" s="255" t="s">
        <v>861</v>
      </c>
      <c r="E332" s="256" t="s">
        <v>594</v>
      </c>
      <c r="F332" s="245" t="s">
        <v>862</v>
      </c>
      <c r="G332" s="245"/>
      <c r="H332" s="245"/>
      <c r="I332" s="245">
        <v>732</v>
      </c>
      <c r="J332" s="245" t="s">
        <v>596</v>
      </c>
      <c r="K332" s="245"/>
      <c r="L332" s="245"/>
      <c r="M332" s="245"/>
      <c r="N332" s="245"/>
      <c r="O332" s="41"/>
      <c r="Q332" s="41"/>
      <c r="R332" s="62"/>
      <c r="T332" s="41"/>
      <c r="V332" s="41"/>
      <c r="W332" s="62"/>
      <c r="Y332" s="41"/>
      <c r="AA332" s="41"/>
      <c r="AB332" s="62"/>
      <c r="AD332" s="41"/>
      <c r="AF332" s="41"/>
      <c r="AG332" s="62"/>
      <c r="AI332" s="41"/>
      <c r="AK332" s="41"/>
      <c r="AL332" s="62"/>
    </row>
    <row r="333" spans="1:38" ht="12.75" customHeight="1">
      <c r="A333" s="248">
        <v>188</v>
      </c>
      <c r="B333" s="249">
        <v>45078</v>
      </c>
      <c r="C333" s="58"/>
      <c r="D333" s="58" t="s">
        <v>541</v>
      </c>
      <c r="E333" s="253" t="s">
        <v>594</v>
      </c>
      <c r="F333" s="56" t="s">
        <v>863</v>
      </c>
      <c r="G333" s="56"/>
      <c r="H333" s="56"/>
      <c r="I333" s="56">
        <v>4300</v>
      </c>
      <c r="J333" s="56" t="s">
        <v>596</v>
      </c>
      <c r="K333" s="56"/>
      <c r="L333" s="56"/>
      <c r="M333" s="56"/>
      <c r="N333" s="56"/>
      <c r="O333" s="41"/>
      <c r="Q333" s="41"/>
      <c r="R333" s="62"/>
      <c r="T333" s="41"/>
      <c r="V333" s="41"/>
      <c r="W333" s="62"/>
      <c r="Y333" s="41"/>
      <c r="AA333" s="41"/>
      <c r="AB333" s="62"/>
      <c r="AD333" s="41"/>
      <c r="AF333" s="41"/>
      <c r="AG333" s="62"/>
      <c r="AI333" s="41"/>
      <c r="AK333" s="41"/>
      <c r="AL333" s="62"/>
    </row>
    <row r="334" spans="1:38" ht="12.75" customHeight="1">
      <c r="A334" s="248">
        <v>189</v>
      </c>
      <c r="B334" s="249">
        <v>45103</v>
      </c>
      <c r="C334" s="58"/>
      <c r="D334" s="58" t="s">
        <v>1102</v>
      </c>
      <c r="E334" s="253" t="s">
        <v>594</v>
      </c>
      <c r="F334" s="56" t="s">
        <v>676</v>
      </c>
      <c r="G334" s="56"/>
      <c r="H334" s="56"/>
      <c r="I334" s="56">
        <v>383</v>
      </c>
      <c r="J334" s="56" t="s">
        <v>596</v>
      </c>
      <c r="K334" s="56"/>
      <c r="L334" s="56"/>
      <c r="M334" s="56"/>
      <c r="N334" s="56"/>
      <c r="O334" s="41"/>
      <c r="Q334" s="41"/>
      <c r="R334" s="62"/>
      <c r="T334" s="41"/>
      <c r="V334" s="41"/>
      <c r="W334" s="62"/>
      <c r="Y334" s="41"/>
      <c r="AA334" s="41"/>
      <c r="AB334" s="62"/>
      <c r="AD334" s="41"/>
      <c r="AF334" s="41"/>
      <c r="AG334" s="62"/>
      <c r="AI334" s="41"/>
      <c r="AK334" s="41"/>
      <c r="AL334" s="62"/>
    </row>
    <row r="335" spans="1:38" ht="12.75" customHeight="1">
      <c r="A335" s="248">
        <v>190</v>
      </c>
      <c r="B335" s="249">
        <v>45120</v>
      </c>
      <c r="C335" s="58"/>
      <c r="D335" s="58" t="s">
        <v>540</v>
      </c>
      <c r="E335" s="253" t="s">
        <v>594</v>
      </c>
      <c r="F335" s="56" t="s">
        <v>1086</v>
      </c>
      <c r="G335" s="56"/>
      <c r="H335" s="56"/>
      <c r="I335" s="56">
        <v>2935</v>
      </c>
      <c r="J335" s="56" t="s">
        <v>596</v>
      </c>
      <c r="K335" s="56"/>
      <c r="L335" s="56"/>
      <c r="M335" s="56"/>
      <c r="N335" s="56"/>
      <c r="O335" s="41"/>
      <c r="Q335" s="41"/>
      <c r="R335" s="62"/>
      <c r="T335" s="41"/>
      <c r="V335" s="41"/>
      <c r="W335" s="62"/>
      <c r="Y335" s="41"/>
      <c r="AA335" s="41"/>
      <c r="AB335" s="62"/>
      <c r="AD335" s="41"/>
      <c r="AF335" s="41"/>
      <c r="AG335" s="62"/>
      <c r="AI335" s="41"/>
      <c r="AK335" s="41"/>
      <c r="AL335" s="62"/>
    </row>
    <row r="336" spans="1:38" ht="12.75" customHeight="1">
      <c r="A336" s="248"/>
      <c r="B336" s="249"/>
      <c r="C336" s="58"/>
      <c r="D336" s="58"/>
      <c r="E336" s="253"/>
      <c r="F336" s="56"/>
      <c r="G336" s="56"/>
      <c r="H336" s="56"/>
      <c r="I336" s="56"/>
      <c r="J336" s="56"/>
      <c r="K336" s="56"/>
      <c r="L336" s="56"/>
      <c r="M336" s="56"/>
      <c r="N336" s="56"/>
      <c r="O336" s="41"/>
      <c r="R336" s="62"/>
      <c r="T336" s="41"/>
      <c r="W336" s="62"/>
      <c r="Y336" s="41"/>
      <c r="AB336" s="62"/>
      <c r="AD336" s="41"/>
      <c r="AG336" s="62"/>
      <c r="AI336" s="41"/>
      <c r="AL336" s="62"/>
    </row>
    <row r="337" spans="1:38" ht="12.75" customHeight="1">
      <c r="A337" s="58"/>
      <c r="B337" s="58"/>
      <c r="C337" s="58"/>
      <c r="D337" s="58"/>
      <c r="E337" s="58"/>
      <c r="F337" s="56"/>
      <c r="G337" s="56"/>
      <c r="H337" s="56"/>
      <c r="I337" s="56"/>
      <c r="J337" s="31"/>
      <c r="K337" s="56"/>
      <c r="L337" s="56"/>
      <c r="M337" s="56"/>
      <c r="N337" s="58"/>
      <c r="O337" s="41"/>
      <c r="R337" s="62"/>
      <c r="T337" s="41"/>
      <c r="W337" s="62"/>
      <c r="Y337" s="41"/>
      <c r="AB337" s="62"/>
      <c r="AD337" s="41"/>
      <c r="AG337" s="62"/>
      <c r="AI337" s="41"/>
      <c r="AL337" s="62"/>
    </row>
    <row r="338" spans="1:38" ht="12.75" customHeight="1">
      <c r="B338" s="257" t="s">
        <v>864</v>
      </c>
      <c r="F338" s="62"/>
      <c r="G338" s="62"/>
      <c r="H338" s="62"/>
      <c r="I338" s="62"/>
      <c r="J338" s="41"/>
      <c r="K338" s="62"/>
      <c r="L338" s="62"/>
      <c r="M338" s="62"/>
      <c r="O338" s="41"/>
      <c r="R338" s="62"/>
      <c r="T338" s="41"/>
      <c r="W338" s="62"/>
      <c r="Y338" s="41"/>
      <c r="AB338" s="62"/>
      <c r="AD338" s="41"/>
      <c r="AG338" s="62"/>
      <c r="AI338" s="41"/>
      <c r="AL338" s="62"/>
    </row>
    <row r="339" spans="1:38" ht="12.75" customHeight="1">
      <c r="A339" s="258"/>
      <c r="F339" s="62"/>
      <c r="G339" s="62"/>
      <c r="H339" s="62"/>
      <c r="I339" s="62"/>
      <c r="J339" s="41"/>
      <c r="K339" s="62"/>
      <c r="L339" s="62"/>
      <c r="M339" s="62"/>
      <c r="O339" s="41"/>
      <c r="R339" s="62"/>
      <c r="T339" s="41"/>
      <c r="W339" s="62"/>
      <c r="Y339" s="41"/>
      <c r="AB339" s="62"/>
      <c r="AD339" s="41"/>
      <c r="AG339" s="62"/>
      <c r="AI339" s="41"/>
      <c r="AL339" s="62"/>
    </row>
    <row r="340" spans="1:38" ht="12.75" customHeight="1">
      <c r="A340" s="258"/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1:38" ht="12.75" customHeight="1">
      <c r="A341" s="56"/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1:3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1:3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1:3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1:3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1:3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1:3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1:3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1:3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1:3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1:3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1:3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2.7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  <row r="491" spans="6:18" ht="12.75" customHeight="1">
      <c r="F491" s="62"/>
      <c r="G491" s="62"/>
      <c r="H491" s="62"/>
      <c r="I491" s="62"/>
      <c r="J491" s="41"/>
      <c r="K491" s="62"/>
      <c r="L491" s="62"/>
      <c r="M491" s="62"/>
      <c r="O491" s="41"/>
      <c r="R491" s="62"/>
    </row>
    <row r="492" spans="6:18" ht="12.75" customHeight="1">
      <c r="F492" s="62"/>
      <c r="G492" s="62"/>
      <c r="H492" s="62"/>
      <c r="I492" s="62"/>
      <c r="J492" s="41"/>
      <c r="K492" s="62"/>
      <c r="L492" s="62"/>
      <c r="M492" s="62"/>
      <c r="O492" s="41"/>
      <c r="R492" s="62"/>
    </row>
    <row r="493" spans="6:18" ht="12.75" customHeight="1">
      <c r="F493" s="62"/>
      <c r="G493" s="62"/>
      <c r="H493" s="62"/>
      <c r="I493" s="62"/>
      <c r="J493" s="41"/>
      <c r="K493" s="62"/>
      <c r="L493" s="62"/>
      <c r="M493" s="62"/>
      <c r="O493" s="41"/>
      <c r="R493" s="62"/>
    </row>
    <row r="494" spans="6:18" ht="12.75" customHeight="1">
      <c r="F494" s="62"/>
      <c r="G494" s="62"/>
      <c r="H494" s="62"/>
      <c r="I494" s="62"/>
      <c r="J494" s="41"/>
      <c r="K494" s="62"/>
      <c r="L494" s="62"/>
      <c r="M494" s="62"/>
      <c r="O494" s="41"/>
      <c r="R494" s="62"/>
    </row>
    <row r="495" spans="6:18" ht="12.75" customHeight="1">
      <c r="F495" s="62"/>
      <c r="G495" s="62"/>
      <c r="H495" s="62"/>
      <c r="I495" s="62"/>
      <c r="J495" s="41"/>
      <c r="K495" s="62"/>
      <c r="L495" s="62"/>
      <c r="M495" s="62"/>
      <c r="O495" s="41"/>
      <c r="R495" s="62"/>
    </row>
    <row r="496" spans="6:18" ht="12.75" customHeight="1">
      <c r="F496" s="62"/>
      <c r="G496" s="62"/>
      <c r="H496" s="62"/>
      <c r="I496" s="62"/>
      <c r="J496" s="41"/>
      <c r="K496" s="62"/>
      <c r="L496" s="62"/>
      <c r="M496" s="62"/>
      <c r="O496" s="41"/>
      <c r="R496" s="62"/>
    </row>
    <row r="497" spans="6:18" ht="12.75" customHeight="1">
      <c r="F497" s="62"/>
      <c r="G497" s="62"/>
      <c r="H497" s="62"/>
      <c r="I497" s="62"/>
      <c r="J497" s="41"/>
      <c r="K497" s="62"/>
      <c r="L497" s="62"/>
      <c r="M497" s="62"/>
      <c r="O497" s="41"/>
      <c r="R497" s="62"/>
    </row>
    <row r="498" spans="6:18" ht="12.75" customHeight="1">
      <c r="F498" s="62"/>
      <c r="G498" s="62"/>
      <c r="H498" s="62"/>
      <c r="I498" s="62"/>
      <c r="J498" s="41"/>
      <c r="K498" s="62"/>
      <c r="L498" s="62"/>
      <c r="M498" s="62"/>
      <c r="O498" s="41"/>
      <c r="R498" s="62"/>
    </row>
    <row r="499" spans="6:18" ht="12.75" customHeight="1">
      <c r="F499" s="62"/>
      <c r="G499" s="62"/>
      <c r="H499" s="62"/>
      <c r="I499" s="62"/>
      <c r="J499" s="41"/>
      <c r="K499" s="62"/>
      <c r="L499" s="62"/>
      <c r="M499" s="62"/>
      <c r="O499" s="41"/>
      <c r="R499" s="62"/>
    </row>
    <row r="500" spans="6:18" ht="12.75" customHeight="1">
      <c r="F500" s="62"/>
      <c r="G500" s="62"/>
      <c r="H500" s="62"/>
      <c r="I500" s="62"/>
      <c r="J500" s="41"/>
      <c r="K500" s="62"/>
      <c r="L500" s="62"/>
      <c r="M500" s="62"/>
      <c r="O500" s="41"/>
      <c r="R500" s="62"/>
    </row>
    <row r="501" spans="6:18" ht="12.75" customHeight="1">
      <c r="F501" s="62"/>
      <c r="G501" s="62"/>
      <c r="H501" s="62"/>
      <c r="I501" s="62"/>
      <c r="J501" s="41"/>
      <c r="K501" s="62"/>
      <c r="L501" s="62"/>
      <c r="M501" s="62"/>
      <c r="O501" s="41"/>
      <c r="R501" s="62"/>
    </row>
    <row r="502" spans="6:18" ht="12.75" customHeight="1">
      <c r="F502" s="62"/>
      <c r="G502" s="62"/>
      <c r="H502" s="62"/>
      <c r="I502" s="62"/>
      <c r="J502" s="41"/>
      <c r="K502" s="62"/>
      <c r="L502" s="62"/>
      <c r="M502" s="62"/>
      <c r="O502" s="41"/>
      <c r="R502" s="62"/>
    </row>
    <row r="503" spans="6:18" ht="12.75" customHeight="1">
      <c r="F503" s="62"/>
      <c r="G503" s="62"/>
      <c r="H503" s="62"/>
      <c r="I503" s="62"/>
      <c r="J503" s="41"/>
      <c r="K503" s="62"/>
      <c r="L503" s="62"/>
      <c r="M503" s="62"/>
      <c r="O503" s="41"/>
      <c r="R503" s="62"/>
    </row>
    <row r="504" spans="6:18" ht="12.75" customHeight="1">
      <c r="F504" s="62"/>
      <c r="G504" s="62"/>
      <c r="H504" s="62"/>
      <c r="I504" s="62"/>
      <c r="J504" s="41"/>
      <c r="K504" s="62"/>
      <c r="L504" s="62"/>
      <c r="M504" s="62"/>
      <c r="O504" s="41"/>
      <c r="R504" s="62"/>
    </row>
    <row r="505" spans="6:18" ht="12.75" customHeight="1">
      <c r="F505" s="62"/>
      <c r="G505" s="62"/>
      <c r="H505" s="62"/>
      <c r="I505" s="62"/>
      <c r="J505" s="41"/>
      <c r="K505" s="62"/>
      <c r="L505" s="62"/>
      <c r="M505" s="62"/>
      <c r="O505" s="41"/>
      <c r="R505" s="62"/>
    </row>
    <row r="506" spans="6:18" ht="12.75" customHeight="1">
      <c r="F506" s="62"/>
      <c r="G506" s="62"/>
      <c r="H506" s="62"/>
      <c r="I506" s="62"/>
      <c r="J506" s="41"/>
      <c r="K506" s="62"/>
      <c r="L506" s="62"/>
      <c r="M506" s="62"/>
      <c r="O506" s="41"/>
      <c r="R506" s="62"/>
    </row>
    <row r="507" spans="6:18" ht="12.75" customHeight="1">
      <c r="F507" s="62"/>
      <c r="G507" s="62"/>
      <c r="H507" s="62"/>
      <c r="I507" s="62"/>
      <c r="J507" s="41"/>
      <c r="K507" s="62"/>
      <c r="L507" s="62"/>
      <c r="M507" s="62"/>
      <c r="O507" s="41"/>
      <c r="R507" s="62"/>
    </row>
    <row r="508" spans="6:18" ht="12.75" customHeight="1">
      <c r="F508" s="62"/>
      <c r="G508" s="62"/>
      <c r="H508" s="62"/>
      <c r="I508" s="62"/>
      <c r="J508" s="41"/>
      <c r="K508" s="62"/>
      <c r="L508" s="62"/>
      <c r="M508" s="62"/>
      <c r="O508" s="41"/>
      <c r="R508" s="62"/>
    </row>
    <row r="509" spans="6:18" ht="12.75" customHeight="1">
      <c r="F509" s="62"/>
      <c r="G509" s="62"/>
      <c r="H509" s="62"/>
      <c r="I509" s="62"/>
      <c r="J509" s="41"/>
      <c r="K509" s="62"/>
      <c r="L509" s="62"/>
      <c r="M509" s="62"/>
      <c r="O509" s="41"/>
      <c r="R509" s="62"/>
    </row>
    <row r="510" spans="6:18" ht="12.75" customHeight="1">
      <c r="F510" s="62"/>
      <c r="G510" s="62"/>
      <c r="H510" s="62"/>
      <c r="I510" s="62"/>
      <c r="J510" s="41"/>
      <c r="K510" s="62"/>
      <c r="L510" s="62"/>
      <c r="M510" s="62"/>
      <c r="O510" s="41"/>
      <c r="R510" s="62"/>
    </row>
    <row r="511" spans="6:18" ht="12.75" customHeight="1">
      <c r="F511" s="62"/>
      <c r="G511" s="62"/>
      <c r="H511" s="62"/>
      <c r="I511" s="62"/>
      <c r="J511" s="41"/>
      <c r="K511" s="62"/>
      <c r="L511" s="62"/>
      <c r="M511" s="62"/>
      <c r="O511" s="41"/>
      <c r="R511" s="62"/>
    </row>
    <row r="512" spans="6:18" ht="12.75" customHeight="1">
      <c r="F512" s="62"/>
      <c r="G512" s="62"/>
      <c r="H512" s="62"/>
      <c r="I512" s="62"/>
      <c r="J512" s="41"/>
      <c r="K512" s="62"/>
      <c r="L512" s="62"/>
      <c r="M512" s="62"/>
      <c r="O512" s="41"/>
      <c r="R512" s="62"/>
    </row>
    <row r="513" spans="6:18" ht="12.75" customHeight="1">
      <c r="F513" s="62"/>
      <c r="G513" s="62"/>
      <c r="H513" s="62"/>
      <c r="I513" s="62"/>
      <c r="J513" s="41"/>
      <c r="K513" s="62"/>
      <c r="L513" s="62"/>
      <c r="M513" s="62"/>
      <c r="O513" s="41"/>
      <c r="R513" s="62"/>
    </row>
    <row r="514" spans="6:18" ht="15" customHeight="1">
      <c r="F514" s="62"/>
      <c r="G514" s="62"/>
      <c r="H514" s="62"/>
      <c r="I514" s="62"/>
      <c r="J514" s="41"/>
      <c r="K514" s="62"/>
      <c r="L514" s="62"/>
      <c r="M514" s="62"/>
      <c r="O514" s="41"/>
      <c r="R514" s="62"/>
    </row>
  </sheetData>
  <autoFilter ref="R1:R337"/>
  <mergeCells count="15">
    <mergeCell ref="J122:J123"/>
    <mergeCell ref="P122:P123"/>
    <mergeCell ref="A122:A123"/>
    <mergeCell ref="B122:B123"/>
    <mergeCell ref="O81:O82"/>
    <mergeCell ref="P81:P82"/>
    <mergeCell ref="A81:A82"/>
    <mergeCell ref="B81:B82"/>
    <mergeCell ref="J81:J82"/>
    <mergeCell ref="J111:J112"/>
    <mergeCell ref="B111:B112"/>
    <mergeCell ref="A111:A112"/>
    <mergeCell ref="J94:J95"/>
    <mergeCell ref="B94:B95"/>
    <mergeCell ref="A94:A95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2023-07-17T02:36:00Z</dcterms:modified>
</cp:coreProperties>
</file>