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F&amp;O)'!$A$122:$B$333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1" i="6" l="1"/>
  <c r="M101" i="6" s="1"/>
  <c r="K103" i="6"/>
  <c r="M103" i="6" s="1"/>
  <c r="K102" i="6"/>
  <c r="M102" i="6" s="1"/>
  <c r="P35" i="6"/>
  <c r="L31" i="6"/>
  <c r="K31" i="6"/>
  <c r="M31" i="6" s="1"/>
  <c r="L16" i="6"/>
  <c r="L23" i="6"/>
  <c r="L21" i="6"/>
  <c r="K21" i="6"/>
  <c r="M21" i="6" s="1"/>
  <c r="L67" i="6"/>
  <c r="K67" i="6"/>
  <c r="M67" i="6" l="1"/>
  <c r="L66" i="6"/>
  <c r="K66" i="6"/>
  <c r="M66" i="6" s="1"/>
  <c r="L65" i="6" l="1"/>
  <c r="K65" i="6"/>
  <c r="L64" i="6"/>
  <c r="K64" i="6"/>
  <c r="M64" i="6" s="1"/>
  <c r="P33" i="6"/>
  <c r="P34" i="6"/>
  <c r="M65" i="6" l="1"/>
  <c r="M99" i="6"/>
  <c r="K100" i="6"/>
  <c r="K99" i="6"/>
  <c r="L62" i="6"/>
  <c r="K62" i="6"/>
  <c r="L63" i="6"/>
  <c r="K63" i="6"/>
  <c r="L61" i="6"/>
  <c r="K61" i="6"/>
  <c r="K16" i="6"/>
  <c r="M16" i="6" s="1"/>
  <c r="K23" i="6"/>
  <c r="P29" i="6"/>
  <c r="M63" i="6" l="1"/>
  <c r="M23" i="6"/>
  <c r="M62" i="6"/>
  <c r="M61" i="6"/>
  <c r="L25" i="6"/>
  <c r="L24" i="6"/>
  <c r="L28" i="6"/>
  <c r="L27" i="6"/>
  <c r="L26" i="6"/>
  <c r="K28" i="6"/>
  <c r="P32" i="6"/>
  <c r="K27" i="6"/>
  <c r="K26" i="6"/>
  <c r="L58" i="6"/>
  <c r="K58" i="6"/>
  <c r="L57" i="6"/>
  <c r="K57" i="6"/>
  <c r="K60" i="6"/>
  <c r="L60" i="6"/>
  <c r="K98" i="6"/>
  <c r="M98" i="6" s="1"/>
  <c r="K85" i="6"/>
  <c r="K86" i="6"/>
  <c r="K91" i="6"/>
  <c r="K90" i="6"/>
  <c r="L59" i="6"/>
  <c r="K59" i="6"/>
  <c r="M57" i="6" l="1"/>
  <c r="M60" i="6"/>
  <c r="M58" i="6"/>
  <c r="M27" i="6"/>
  <c r="M59" i="6"/>
  <c r="M28" i="6"/>
  <c r="M26" i="6"/>
  <c r="L11" i="6"/>
  <c r="K11" i="6"/>
  <c r="P30" i="6"/>
  <c r="K92" i="6"/>
  <c r="K93" i="6"/>
  <c r="K95" i="6"/>
  <c r="M95" i="6" s="1"/>
  <c r="K94" i="6"/>
  <c r="M94" i="6" s="1"/>
  <c r="L52" i="6"/>
  <c r="K52" i="6"/>
  <c r="M52" i="6" s="1"/>
  <c r="L55" i="6"/>
  <c r="K55" i="6"/>
  <c r="L56" i="6"/>
  <c r="K56" i="6"/>
  <c r="M11" i="6" l="1"/>
  <c r="M55" i="6"/>
  <c r="M56" i="6"/>
  <c r="K334" i="6"/>
  <c r="L334" i="6" s="1"/>
  <c r="P20" i="6" l="1"/>
  <c r="L54" i="6" l="1"/>
  <c r="K54" i="6"/>
  <c r="L53" i="6"/>
  <c r="K53" i="6"/>
  <c r="K25" i="6"/>
  <c r="M25" i="6" s="1"/>
  <c r="L51" i="6"/>
  <c r="K51" i="6"/>
  <c r="L108" i="6"/>
  <c r="K108" i="6"/>
  <c r="K24" i="6"/>
  <c r="M24" i="6" s="1"/>
  <c r="M51" i="6" l="1"/>
  <c r="M108" i="6"/>
  <c r="M54" i="6"/>
  <c r="M53" i="6"/>
  <c r="K89" i="6"/>
  <c r="M75" i="6"/>
  <c r="K76" i="6"/>
  <c r="K75" i="6"/>
  <c r="M81" i="6"/>
  <c r="K82" i="6"/>
  <c r="K81" i="6"/>
  <c r="L13" i="6"/>
  <c r="K13" i="6"/>
  <c r="L19" i="6"/>
  <c r="K19" i="6"/>
  <c r="L15" i="6"/>
  <c r="K15" i="6"/>
  <c r="L22" i="6"/>
  <c r="K22" i="6"/>
  <c r="M83" i="6"/>
  <c r="K84" i="6"/>
  <c r="K83" i="6"/>
  <c r="M22" i="6" l="1"/>
  <c r="M15" i="6"/>
  <c r="M19" i="6"/>
  <c r="M13" i="6"/>
  <c r="K80" i="6"/>
  <c r="K79" i="6"/>
  <c r="K78" i="6"/>
  <c r="K77" i="6"/>
  <c r="L50" i="6"/>
  <c r="K50" i="6"/>
  <c r="L48" i="6"/>
  <c r="K48" i="6"/>
  <c r="L49" i="6"/>
  <c r="K49" i="6"/>
  <c r="K87" i="6"/>
  <c r="M87" i="6" s="1"/>
  <c r="M49" i="6" l="1"/>
  <c r="M48" i="6"/>
  <c r="M50" i="6"/>
  <c r="L14" i="6" l="1"/>
  <c r="K14" i="6"/>
  <c r="L17" i="6"/>
  <c r="K17" i="6"/>
  <c r="L18" i="6"/>
  <c r="K18" i="6"/>
  <c r="M17" i="6" l="1"/>
  <c r="M18" i="6"/>
  <c r="M14" i="6"/>
  <c r="K311" i="6" l="1"/>
  <c r="L311" i="6" s="1"/>
  <c r="P109" i="6"/>
  <c r="K332" i="6" l="1"/>
  <c r="L332" i="6" s="1"/>
  <c r="P12" i="6" l="1"/>
  <c r="K333" i="6" l="1"/>
  <c r="L333" i="6" s="1"/>
  <c r="K299" i="6" l="1"/>
  <c r="L299" i="6" s="1"/>
  <c r="K318" i="6" l="1"/>
  <c r="L318" i="6" s="1"/>
  <c r="K324" i="6" l="1"/>
  <c r="L324" i="6" s="1"/>
  <c r="K330" i="6" l="1"/>
  <c r="L330" i="6" s="1"/>
  <c r="P10" i="6"/>
  <c r="P107" i="6" l="1"/>
  <c r="K309" i="6" l="1"/>
  <c r="L309" i="6" s="1"/>
  <c r="K319" i="6" l="1"/>
  <c r="L319" i="6" s="1"/>
  <c r="K325" i="6" l="1"/>
  <c r="L325" i="6" s="1"/>
  <c r="K293" i="6" l="1"/>
  <c r="L293" i="6" s="1"/>
  <c r="K294" i="6" l="1"/>
  <c r="L294" i="6" s="1"/>
  <c r="K320" i="6" l="1"/>
  <c r="L320" i="6" s="1"/>
  <c r="K312" i="6" l="1"/>
  <c r="L312" i="6" s="1"/>
  <c r="K316" i="6" l="1"/>
  <c r="L316" i="6" s="1"/>
  <c r="K321" i="6" l="1"/>
  <c r="L321" i="6" s="1"/>
  <c r="K313" i="6" l="1"/>
  <c r="L313" i="6" s="1"/>
  <c r="K307" i="6"/>
  <c r="L307" i="6" s="1"/>
  <c r="K315" i="6" l="1"/>
  <c r="L315" i="6" s="1"/>
  <c r="K303" i="6" l="1"/>
  <c r="L303" i="6" s="1"/>
  <c r="K304" i="6" l="1"/>
  <c r="L304" i="6" s="1"/>
  <c r="K297" i="6"/>
  <c r="L297" i="6" s="1"/>
  <c r="K314" i="6" l="1"/>
  <c r="L314" i="6" s="1"/>
  <c r="K308" i="6"/>
  <c r="L308" i="6" s="1"/>
  <c r="K310" i="6" l="1"/>
  <c r="L310" i="6" s="1"/>
  <c r="L6" i="2" l="1"/>
  <c r="K6" i="3"/>
  <c r="D7" i="5" l="1"/>
  <c r="M7" i="6"/>
  <c r="K305" i="6" l="1"/>
  <c r="L305" i="6" s="1"/>
  <c r="K302" i="6" l="1"/>
  <c r="L302" i="6" s="1"/>
  <c r="K306" i="6" l="1"/>
  <c r="L306" i="6" s="1"/>
  <c r="K301" i="6"/>
  <c r="L301" i="6" s="1"/>
  <c r="K300" i="6"/>
  <c r="L300" i="6" s="1"/>
  <c r="K298" i="6"/>
  <c r="L298" i="6" s="1"/>
  <c r="H296" i="6"/>
  <c r="K296" i="6" s="1"/>
  <c r="L296" i="6" s="1"/>
  <c r="K295" i="6"/>
  <c r="L295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F264" i="6"/>
  <c r="K264" i="6" s="1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F258" i="6"/>
  <c r="K258" i="6" s="1"/>
  <c r="L258" i="6" s="1"/>
  <c r="F257" i="6"/>
  <c r="K257" i="6" s="1"/>
  <c r="L257" i="6" s="1"/>
  <c r="K256" i="6"/>
  <c r="L256" i="6" s="1"/>
  <c r="F255" i="6"/>
  <c r="K255" i="6" s="1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7" i="6"/>
  <c r="L237" i="6" s="1"/>
  <c r="K236" i="6"/>
  <c r="L236" i="6" s="1"/>
  <c r="F235" i="6"/>
  <c r="K235" i="6" s="1"/>
  <c r="L235" i="6" s="1"/>
  <c r="K234" i="6"/>
  <c r="L234" i="6" s="1"/>
  <c r="K231" i="6"/>
  <c r="L231" i="6" s="1"/>
  <c r="K230" i="6"/>
  <c r="L230" i="6" s="1"/>
  <c r="K229" i="6"/>
  <c r="L229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7" i="6"/>
  <c r="L207" i="6" s="1"/>
  <c r="K205" i="6"/>
  <c r="L205" i="6" s="1"/>
  <c r="K203" i="6"/>
  <c r="L203" i="6" s="1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K195" i="6"/>
  <c r="L195" i="6" s="1"/>
  <c r="K194" i="6"/>
  <c r="L194" i="6" s="1"/>
  <c r="K192" i="6"/>
  <c r="L192" i="6" s="1"/>
  <c r="K191" i="6"/>
  <c r="L191" i="6" s="1"/>
  <c r="K190" i="6"/>
  <c r="L190" i="6" s="1"/>
  <c r="K189" i="6"/>
  <c r="L189" i="6" s="1"/>
  <c r="K188" i="6"/>
  <c r="L188" i="6" s="1"/>
  <c r="F187" i="6"/>
  <c r="K187" i="6" s="1"/>
  <c r="L187" i="6" s="1"/>
  <c r="H186" i="6"/>
  <c r="K186" i="6" s="1"/>
  <c r="L186" i="6" s="1"/>
  <c r="K183" i="6"/>
  <c r="L183" i="6" s="1"/>
  <c r="K182" i="6"/>
  <c r="L182" i="6" s="1"/>
  <c r="K181" i="6"/>
  <c r="L181" i="6" s="1"/>
  <c r="K180" i="6"/>
  <c r="L180" i="6" s="1"/>
  <c r="K179" i="6"/>
  <c r="L179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H152" i="6"/>
  <c r="K152" i="6" s="1"/>
  <c r="L152" i="6" s="1"/>
  <c r="F151" i="6"/>
  <c r="K151" i="6" s="1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6" i="4"/>
</calcChain>
</file>

<file path=xl/sharedStrings.xml><?xml version="1.0" encoding="utf-8"?>
<sst xmlns="http://schemas.openxmlformats.org/spreadsheetml/2006/main" count="4041" uniqueCount="1328">
  <si>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</si>
  <si>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</si>
  <si>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</si>
  <si>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</si>
  <si>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</si>
  <si>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</si>
  <si>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</si>
  <si>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</si>
  <si>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</si>
  <si>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</si>
  <si>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</si>
  <si>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</si>
  <si>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</si>
  <si>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</si>
  <si>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</si>
  <si>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</si>
  <si>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</si>
  <si>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</si>
  <si>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</si>
  <si>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</si>
  <si>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</si>
  <si>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</si>
  <si>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</si>
  <si>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</si>
  <si>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</si>
  <si>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</si>
  <si>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</si>
  <si>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</si>
  <si>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</si>
  <si>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</si>
  <si>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</si>
  <si>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</si>
  <si>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</si>
  <si>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</si>
  <si>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</si>
  <si>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</si>
  <si>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</si>
  <si>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</si>
  <si>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</si>
  <si>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</si>
  <si>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</si>
  <si>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</si>
  <si>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</si>
  <si>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</si>
  <si>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</si>
  <si>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</si>
  <si>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</si>
  <si>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</si>
  <si>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</si>
  <si>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</si>
  <si>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</si>
  <si>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</si>
  <si>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</si>
  <si>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</si>
  <si>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</si>
  <si>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</si>
  <si>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</si>
  <si>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</si>
  <si>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</si>
  <si>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</si>
  <si>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</si>
  <si>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</si>
  <si>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</si>
  <si>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</si>
  <si>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</si>
  <si>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</si>
  <si>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</si>
  <si>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</si>
  <si>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</si>
  <si>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</si>
  <si>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</si>
  <si>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</si>
  <si>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</si>
  <si>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</si>
  <si>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</si>
  <si>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</si>
  <si>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</si>
  <si>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</si>
  <si>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</si>
  <si>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</si>
  <si>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</si>
  <si>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</si>
  <si>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</si>
  <si>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</si>
  <si>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</si>
  <si>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</si>
  <si>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</si>
  <si>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</si>
  <si>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</si>
  <si>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</si>
  <si>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</si>
  <si>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</si>
  <si>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</si>
  <si>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</si>
  <si>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</si>
  <si>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</si>
  <si>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</si>
  <si>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</si>
  <si>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</si>
  <si>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</si>
  <si>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</si>
  <si>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</si>
  <si>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</si>
  <si>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</si>
  <si>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</si>
  <si>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</si>
  <si>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</si>
  <si>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</si>
  <si>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</si>
  <si>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</si>
  <si>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</si>
  <si>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</si>
  <si>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</si>
  <si>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</si>
  <si>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</si>
  <si>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</si>
  <si>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</si>
  <si>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</si>
  <si>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</si>
  <si>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</si>
  <si>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</si>
  <si>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</si>
  <si>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</si>
  <si>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</si>
  <si>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</si>
  <si>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</si>
  <si>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</si>
  <si>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</si>
  <si>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</si>
  <si>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</si>
  <si>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</si>
  <si>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</si>
  <si>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</si>
  <si>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</si>
  <si>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</si>
  <si>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</si>
  <si>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</si>
  <si>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</si>
  <si>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</si>
  <si>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</si>
  <si>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</si>
  <si>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</si>
  <si>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</si>
  <si>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</si>
  <si>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</si>
  <si>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</si>
  <si>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</si>
  <si>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</si>
  <si>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</si>
  <si>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</si>
  <si>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</si>
  <si>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</si>
  <si>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</si>
  <si>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</si>
  <si>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</si>
  <si>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</si>
  <si>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</si>
  <si>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</si>
  <si>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</si>
  <si>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</si>
  <si>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</si>
  <si>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</si>
  <si>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</si>
  <si>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</si>
  <si>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</si>
  <si>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</si>
  <si>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</si>
  <si>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</si>
  <si>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</si>
  <si>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</si>
  <si>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</si>
  <si>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</si>
  <si>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</si>
  <si>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</si>
  <si>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</si>
  <si>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</si>
  <si>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</si>
  <si>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</si>
  <si>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</si>
  <si>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</si>
  <si>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</si>
  <si>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</si>
  <si>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</si>
  <si>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</si>
  <si>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</si>
  <si>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</si>
  <si>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</si>
  <si>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</si>
  <si>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</si>
  <si>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</si>
  <si>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</si>
  <si>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</si>
  <si>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</si>
  <si>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</si>
  <si>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</si>
  <si>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</si>
  <si>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</si>
  <si>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</si>
  <si>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</si>
  <si>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</si>
  <si>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</si>
  <si>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</si>
  <si>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</si>
  <si>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</si>
  <si>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</si>
  <si>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</si>
  <si>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</si>
  <si>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</si>
  <si>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</si>
  <si>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</si>
  <si>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</si>
  <si>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</si>
  <si>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</si>
  <si>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</si>
  <si>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</si>
  <si>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</si>
  <si>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</si>
  <si>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</si>
  <si>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</si>
  <si>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</si>
  <si>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</si>
  <si>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</si>
  <si>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</si>
  <si>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</si>
  <si>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</si>
  <si>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</si>
  <si>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</si>
  <si>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</si>
  <si>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</si>
  <si>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</si>
  <si>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</si>
  <si>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</si>
  <si>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</si>
  <si>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</si>
  <si>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</si>
  <si>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</si>
  <si>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</si>
  <si>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</si>
  <si>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</si>
  <si>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</si>
  <si>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</si>
  <si>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</si>
  <si>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</si>
  <si>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</si>
  <si>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</si>
  <si>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</si>
  <si>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</si>
  <si>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</si>
  <si>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</si>
  <si>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</si>
  <si>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</si>
  <si>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</si>
  <si>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</si>
  <si>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</si>
  <si>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</si>
  <si>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</si>
  <si>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</si>
  <si>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</si>
  <si>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</si>
  <si>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</si>
  <si>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</si>
  <si>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</si>
  <si>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</si>
  <si>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</si>
  <si>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</si>
  <si>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</si>
  <si>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</si>
  <si>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</si>
  <si>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</si>
  <si>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</si>
  <si>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</si>
  <si>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</si>
  <si>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</si>
  <si>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</si>
  <si>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</si>
  <si>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</si>
  <si>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</si>
  <si>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</si>
  <si>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</si>
  <si>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</si>
  <si>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</si>
  <si>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</si>
  <si>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</si>
  <si>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</si>
  <si>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</si>
  <si>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</si>
  <si>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</si>
  <si>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</si>
  <si>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</si>
  <si>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</si>
  <si>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</si>
  <si>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</si>
  <si>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</si>
  <si>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</si>
  <si>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</si>
  <si>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</si>
  <si>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</si>
  <si>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</si>
  <si>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</si>
  <si>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</si>
  <si>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</si>
  <si>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</si>
  <si>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</si>
  <si>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</si>
  <si>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</si>
  <si>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</si>
  <si>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</si>
  <si>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</si>
  <si>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</si>
  <si>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</si>
  <si>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</si>
  <si>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</si>
  <si>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</si>
  <si>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</si>
  <si>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</si>
  <si>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</si>
  <si>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</si>
  <si>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</si>
  <si>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</si>
  <si>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</si>
  <si>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</si>
  <si>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</si>
  <si>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</si>
  <si>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</si>
  <si>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</si>
  <si>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</si>
  <si>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</si>
  <si>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</si>
  <si>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</si>
  <si>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</si>
  <si>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</si>
  <si>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</si>
  <si>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</si>
  <si>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</si>
  <si>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</si>
  <si>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</si>
  <si>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</si>
  <si>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</si>
  <si>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</si>
  <si>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</si>
  <si>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</si>
  <si>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</si>
  <si>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</si>
  <si>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</si>
  <si>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</si>
  <si>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</si>
  <si>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</si>
  <si>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</si>
  <si>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</si>
  <si>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</si>
  <si>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</si>
  <si>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</si>
  <si>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</si>
  <si>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</si>
  <si>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</si>
  <si>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</si>
  <si>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</si>
  <si>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</si>
  <si>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</si>
  <si>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</si>
  <si>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</si>
  <si>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</si>
  <si>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</si>
  <si>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</si>
  <si>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</si>
  <si>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</si>
  <si>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</si>
  <si>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</si>
  <si>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</si>
  <si>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</si>
  <si>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</si>
  <si>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</si>
  <si>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</si>
  <si>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</si>
  <si>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</si>
  <si>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</si>
  <si>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</si>
  <si>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</si>
  <si>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</si>
  <si>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</si>
  <si>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</si>
  <si>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</si>
  <si>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</si>
  <si>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</si>
  <si>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</si>
  <si>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</si>
  <si>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</si>
  <si>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</si>
  <si>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</si>
  <si>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</si>
  <si>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</si>
  <si>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</si>
  <si>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</si>
  <si>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</si>
  <si>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</si>
  <si>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</si>
  <si>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</si>
  <si>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</si>
  <si>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</si>
  <si>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</si>
  <si>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</si>
  <si>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</si>
  <si>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</si>
  <si>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</si>
  <si>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</si>
  <si>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</si>
  <si>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</si>
  <si>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</si>
  <si>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</si>
  <si>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</si>
  <si>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</si>
  <si>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</si>
  <si>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</si>
  <si>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</si>
  <si>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</si>
  <si>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</si>
  <si>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</si>
  <si>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</si>
  <si>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</si>
  <si>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</si>
  <si>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</si>
  <si>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</si>
  <si>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</si>
  <si>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</si>
  <si>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</si>
  <si>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</si>
  <si>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</si>
  <si>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</si>
  <si>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</si>
  <si>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</si>
  <si>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</si>
  <si>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</si>
  <si>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</si>
  <si>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</si>
  <si>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</si>
  <si>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</si>
  <si>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</si>
  <si>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</si>
  <si>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</si>
  <si>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</si>
  <si>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</si>
  <si>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</si>
  <si>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</si>
  <si>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</si>
  <si>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</si>
  <si>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</si>
  <si>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</si>
  <si>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</si>
  <si>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</si>
  <si>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</si>
  <si>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</si>
  <si>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</si>
  <si>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</si>
  <si>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</si>
  <si>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</si>
  <si>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</si>
  <si>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</si>
  <si>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</si>
  <si>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</si>
  <si>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</si>
  <si>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</si>
  <si>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</si>
  <si>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</si>
  <si>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</si>
  <si>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</si>
  <si>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</si>
  <si>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</si>
  <si>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</si>
  <si>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</si>
  <si>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</si>
  <si>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</si>
  <si>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</si>
  <si>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</si>
  <si>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</si>
  <si>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</si>
  <si>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</si>
  <si>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</si>
  <si>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</si>
  <si>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</si>
  <si>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</si>
  <si>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</si>
  <si>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</si>
  <si>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</si>
  <si>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</si>
  <si>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</si>
  <si>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</si>
  <si>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</si>
  <si>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</si>
  <si>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</si>
  <si>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</si>
  <si>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</si>
  <si>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</si>
  <si>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</si>
  <si>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</si>
  <si>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</si>
  <si>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</si>
  <si>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</si>
  <si>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</si>
  <si>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</si>
  <si>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</si>
  <si>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</si>
  <si>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</si>
  <si>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</si>
  <si>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</si>
  <si>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</si>
  <si>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</si>
  <si>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</si>
  <si>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</si>
  <si>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</si>
  <si>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</si>
  <si>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</si>
  <si>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</si>
  <si>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</si>
  <si>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</si>
  <si>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</si>
  <si>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</si>
  <si>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</si>
  <si>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</si>
  <si>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</si>
  <si>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</si>
  <si>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</si>
  <si>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</si>
  <si>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</si>
  <si>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</si>
  <si>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</si>
  <si>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</si>
  <si>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</si>
  <si>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</si>
  <si>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</si>
  <si>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</si>
  <si>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</si>
  <si>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</si>
  <si>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</si>
  <si>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</si>
  <si>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</si>
  <si>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</si>
  <si>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</si>
  <si>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</si>
  <si>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</si>
  <si>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</si>
  <si>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</si>
  <si>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</si>
  <si>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</si>
  <si>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</si>
  <si>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</si>
  <si>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</si>
  <si>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</si>
  <si>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</si>
  <si>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</si>
  <si>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</si>
  <si>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</si>
  <si>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</si>
  <si>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</si>
  <si>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</si>
  <si>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</si>
  <si>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</si>
  <si>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</si>
  <si>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</si>
  <si>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</si>
  <si>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</si>
  <si>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</si>
  <si>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</si>
  <si>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</si>
  <si>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</si>
  <si>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</si>
  <si>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</si>
  <si>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</si>
  <si>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</si>
  <si>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</si>
  <si>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</si>
  <si>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</si>
  <si>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</si>
  <si>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</si>
  <si>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</si>
  <si>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</si>
  <si>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</si>
  <si>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</si>
  <si>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</si>
  <si>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</si>
  <si>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</si>
  <si>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</si>
  <si>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</si>
  <si>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</si>
  <si>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</si>
  <si>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</si>
  <si>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</si>
  <si>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</si>
  <si>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</si>
  <si>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</si>
  <si>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</si>
  <si>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</si>
  <si>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</si>
  <si>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</si>
  <si>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</si>
  <si>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</si>
  <si>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</si>
  <si>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</si>
  <si>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</si>
  <si>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</si>
  <si>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</si>
  <si>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</si>
  <si>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</si>
  <si>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</si>
  <si>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</si>
  <si>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</si>
  <si>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</si>
  <si>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</si>
  <si>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</si>
  <si>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</si>
  <si>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</si>
  <si>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</si>
  <si>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</si>
  <si>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</si>
  <si>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</si>
  <si>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</si>
  <si>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</si>
  <si>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</si>
  <si>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</si>
  <si>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</si>
  <si>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</si>
  <si>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</si>
  <si>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</si>
  <si>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</si>
  <si>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</si>
  <si>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</si>
  <si>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</si>
  <si>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</si>
  <si>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</si>
  <si>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</si>
  <si>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</si>
  <si>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</si>
  <si>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</si>
  <si>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</si>
  <si>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</si>
  <si>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</si>
  <si>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</si>
  <si>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</si>
  <si>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</si>
  <si>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</si>
  <si>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</si>
  <si>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</si>
  <si>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</si>
  <si>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</si>
  <si>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</si>
  <si>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</si>
  <si>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</si>
  <si>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</si>
  <si>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</si>
  <si>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</si>
  <si>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</si>
  <si>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</si>
  <si>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</si>
  <si>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</si>
  <si>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</si>
  <si>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</si>
  <si>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</si>
  <si>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</si>
  <si>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</si>
  <si>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</si>
  <si>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</si>
  <si>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</si>
  <si>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</si>
  <si>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</si>
  <si>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</si>
  <si>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</si>
  <si>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</si>
  <si>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</si>
  <si>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</si>
  <si>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</si>
  <si>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</si>
  <si>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</si>
  <si>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</si>
  <si>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</si>
  <si>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</si>
  <si>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</si>
  <si>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</si>
  <si>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</si>
  <si>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</si>
  <si>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</si>
  <si>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</si>
  <si>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</si>
  <si>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</si>
  <si>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</si>
  <si>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</si>
  <si>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</si>
  <si>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</si>
  <si>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</si>
  <si>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</si>
  <si>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</si>
  <si>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</si>
  <si>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</si>
  <si>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</si>
  <si>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</si>
  <si>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</si>
  <si>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</si>
  <si>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</si>
  <si>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</si>
  <si>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</si>
  <si>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</si>
  <si>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</si>
  <si>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</si>
  <si>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</si>
  <si>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</si>
  <si>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</si>
  <si>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</si>
  <si>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</si>
  <si>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</si>
  <si>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</si>
  <si>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</si>
  <si>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</si>
  <si>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</si>
  <si>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</si>
  <si>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</si>
  <si>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</si>
  <si>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</si>
  <si>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</si>
  <si>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</si>
  <si>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</si>
  <si>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</si>
  <si>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</si>
  <si>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</si>
  <si>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</si>
  <si>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</si>
  <si>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</si>
  <si>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</si>
  <si>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</si>
  <si>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</si>
  <si>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</si>
  <si>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</si>
  <si>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</si>
  <si>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</si>
  <si>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</si>
  <si>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</si>
  <si>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</si>
  <si>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</si>
  <si>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</si>
  <si>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</si>
  <si>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</si>
  <si>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</si>
  <si>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</si>
  <si>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</si>
  <si>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</si>
  <si>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</si>
  <si>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</si>
  <si>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</si>
  <si>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</si>
  <si>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</si>
  <si>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</si>
  <si>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</si>
  <si>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</si>
  <si>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</si>
  <si>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</si>
  <si>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</si>
  <si>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</si>
  <si>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</si>
  <si>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</si>
  <si>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</si>
  <si>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</si>
  <si>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</si>
  <si>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</si>
  <si>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</si>
  <si>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</si>
  <si>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</si>
  <si>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</si>
  <si>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</si>
  <si>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</si>
  <si>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</si>
  <si>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</si>
  <si>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</si>
  <si>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</si>
  <si>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</si>
  <si>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</si>
  <si>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</si>
  <si>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</si>
  <si>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</si>
  <si>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</si>
  <si>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</si>
  <si>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</si>
  <si>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</si>
  <si>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</si>
  <si>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</si>
  <si>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</si>
  <si>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</si>
  <si>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</si>
  <si>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</si>
  <si>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</si>
  <si>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</si>
  <si>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</si>
  <si>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</si>
  <si>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</si>
  <si>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</si>
  <si>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</si>
  <si>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</si>
  <si>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</si>
  <si>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</si>
  <si>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</si>
  <si>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</si>
  <si>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</si>
  <si>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</si>
  <si>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</si>
  <si>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</si>
  <si>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</si>
  <si>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</si>
  <si>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</si>
  <si>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</si>
  <si>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</si>
  <si>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</si>
  <si>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</si>
  <si>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</si>
  <si>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</si>
  <si>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</si>
  <si>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</si>
  <si>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</si>
  <si>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</si>
  <si>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</si>
  <si>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</si>
  <si>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</si>
  <si>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</si>
  <si>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</si>
  <si>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</si>
  <si>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</si>
  <si>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</si>
  <si>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</si>
  <si>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</si>
  <si>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</si>
  <si>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</si>
  <si>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</si>
  <si>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</si>
  <si>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</si>
  <si>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</si>
  <si>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</si>
  <si>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</si>
  <si>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</si>
  <si>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</si>
  <si>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</si>
  <si>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</si>
  <si>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</si>
  <si>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</si>
  <si>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</si>
  <si>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</si>
  <si>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</si>
  <si>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</si>
  <si>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</si>
  <si>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</si>
  <si>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</si>
  <si>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</si>
  <si>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</si>
  <si>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</si>
  <si>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</si>
  <si>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</si>
  <si>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</si>
  <si>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3752-3852</t>
  </si>
  <si>
    <t>4072-4172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</si>
  <si>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</si>
  <si>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</si>
  <si>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</si>
  <si>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</si>
  <si>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</si>
  <si>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</si>
  <si>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</si>
  <si>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</si>
  <si>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</si>
  <si>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</si>
  <si>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</si>
  <si>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</si>
  <si>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</si>
  <si>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</si>
  <si>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</si>
  <si>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</si>
  <si>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</si>
  <si>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</si>
  <si>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</si>
  <si>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</si>
  <si>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</si>
  <si>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</si>
  <si>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</si>
  <si>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</si>
  <si>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</si>
  <si>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</si>
  <si>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</si>
  <si>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</si>
  <si>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</si>
  <si>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</si>
  <si>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</si>
  <si>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</si>
  <si>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</si>
  <si>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</si>
  <si>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</si>
  <si>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</si>
  <si>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</si>
  <si>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</si>
  <si>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</si>
  <si>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</si>
  <si>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</si>
  <si>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680-720</t>
  </si>
  <si>
    <t>2750-2850</t>
  </si>
  <si>
    <t>450-500</t>
  </si>
  <si>
    <t>MARUTI JUNE FUT</t>
  </si>
  <si>
    <t>47.64-51.64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</si>
  <si>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</si>
  <si>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</si>
  <si>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</si>
  <si>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</si>
  <si>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</si>
  <si>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</si>
  <si>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</si>
  <si>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</si>
  <si>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</si>
  <si>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</si>
  <si>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</si>
  <si>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</si>
  <si>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</si>
  <si>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MANSI SHARE AND STOCK ADVISORS PVT LTD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</si>
  <si>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</si>
  <si>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</si>
  <si>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</si>
  <si>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</si>
  <si>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</si>
  <si>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</si>
  <si>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</si>
  <si>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</si>
  <si>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</si>
  <si>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</si>
  <si>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</si>
  <si>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NIFTY 24200 CE 27 JUNE</t>
  </si>
  <si>
    <t>40-1</t>
  </si>
  <si>
    <t>Retail Research Technical Calls &amp; Fundamental Performance Report for the month of June-2024</t>
  </si>
  <si>
    <t>Profit of Rs.110/-</t>
  </si>
  <si>
    <t>2815-2915</t>
  </si>
  <si>
    <t>3100-3200</t>
  </si>
  <si>
    <t>Loss of Rs.26.5/-</t>
  </si>
  <si>
    <t>Loss of Rs.250/-</t>
  </si>
  <si>
    <t>Loss of Rs.7.5/-</t>
  </si>
  <si>
    <t>Loss of Rs.45/-</t>
  </si>
  <si>
    <t>312.5-352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</si>
  <si>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</si>
  <si>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</si>
  <si>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</si>
  <si>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</si>
  <si>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</si>
  <si>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</si>
  <si>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</si>
  <si>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</si>
  <si>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</si>
  <si>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</si>
  <si>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</si>
  <si>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</si>
  <si>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</si>
  <si>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180-190</t>
  </si>
  <si>
    <t>265-290</t>
  </si>
  <si>
    <t>Profit of Rs.19/-</t>
  </si>
  <si>
    <t>Loss of Rs.110/-</t>
  </si>
  <si>
    <t>TITAN JUNE FUT</t>
  </si>
  <si>
    <t>3330-3390</t>
  </si>
  <si>
    <t>Profit of Rs.62.5/-</t>
  </si>
  <si>
    <t>1530-1630</t>
  </si>
  <si>
    <t>MARUTI 12600 CE JUNE</t>
  </si>
  <si>
    <t>MARUTI 13000 CE JUNE</t>
  </si>
  <si>
    <t>380-390</t>
  </si>
  <si>
    <t>Profit of Rs.77.5/-</t>
  </si>
  <si>
    <t>DRREDDY JUNE FUT</t>
  </si>
  <si>
    <t>5934-6018</t>
  </si>
  <si>
    <t>ASTRAL JUNE FUT</t>
  </si>
  <si>
    <t>2100-2130</t>
  </si>
  <si>
    <t>2700-2900</t>
  </si>
  <si>
    <t>720-780</t>
  </si>
  <si>
    <t>Profit of Rs.25.5/-</t>
  </si>
  <si>
    <t>HAVELLS JUNE FUT</t>
  </si>
  <si>
    <t>1814-1835</t>
  </si>
  <si>
    <t>Profit of Rs.22/-</t>
  </si>
  <si>
    <t>TCS JUNE FUT</t>
  </si>
  <si>
    <t>BRITANNIA JUNE FUT</t>
  </si>
  <si>
    <t>3825-3885</t>
  </si>
  <si>
    <t>5563-5615</t>
  </si>
  <si>
    <t>MULTIPLIER SHARE &amp; STOCK ADVISORS PRIVATE LIMITED</t>
  </si>
  <si>
    <t>Loss of Rs.60/-</t>
  </si>
  <si>
    <t>ABBOTINDIA JUNE FUT</t>
  </si>
  <si>
    <t>27725-28250</t>
  </si>
  <si>
    <t>Profit of Rs.80/-</t>
  </si>
  <si>
    <t>TORNTPHARM JUNE FUT</t>
  </si>
  <si>
    <t>2844-2885</t>
  </si>
  <si>
    <t>LTTS JUNE FUT</t>
  </si>
  <si>
    <t>4785-4890</t>
  </si>
  <si>
    <t>NIFTY 22800 CE 13-JUNE</t>
  </si>
  <si>
    <t>NIFTY 22850 CE 6-JUNE</t>
  </si>
  <si>
    <t>NIFTY 22700 CE 6-JUNE</t>
  </si>
  <si>
    <t>100-140</t>
  </si>
  <si>
    <t>Profit of Rs.35/-</t>
  </si>
  <si>
    <t>60-90</t>
  </si>
  <si>
    <t>Profit of Rs.24/-</t>
  </si>
  <si>
    <t>Profit of Rs.47.4/-</t>
  </si>
  <si>
    <t>290-310</t>
  </si>
  <si>
    <t>1390-1470</t>
  </si>
  <si>
    <t>1600-1750</t>
  </si>
  <si>
    <t>Profit of Rs.76/-</t>
  </si>
  <si>
    <t>VISHAL BIPINKUMAR DOSHI</t>
  </si>
  <si>
    <t>ASHOKAMET</t>
  </si>
  <si>
    <t>Ashoka Metcast Limited</t>
  </si>
  <si>
    <t>YMD FINANCIAL CONSULTANCY PRIVATE LIMITED</t>
  </si>
  <si>
    <t>HRTI PRIVATE LIMITED</t>
  </si>
  <si>
    <t>Profit of Rs.87.5/-</t>
  </si>
  <si>
    <t>Profit of Rs.52.5/-</t>
  </si>
  <si>
    <t>Loss of Rs.30/-</t>
  </si>
  <si>
    <t>NIFTY 23000 PE 27-JUNE</t>
  </si>
  <si>
    <t>NIFTY 22500 PE 27-JUNE</t>
  </si>
  <si>
    <t>NIFTY 23200 PE 13-JUNE</t>
  </si>
  <si>
    <t>330-420</t>
  </si>
  <si>
    <t>Loss of Rs.50/-</t>
  </si>
  <si>
    <t>METROPOLIS JUNE FUT</t>
  </si>
  <si>
    <t>2008-1982</t>
  </si>
  <si>
    <t>Profit of Rs.20/-</t>
  </si>
  <si>
    <t>Profit of Rs.390/-</t>
  </si>
  <si>
    <t>2195-2225</t>
  </si>
  <si>
    <t>MPHASIS JUNE FUT</t>
  </si>
  <si>
    <t>2512-2550</t>
  </si>
  <si>
    <t>WIPRO JUNE FUT</t>
  </si>
  <si>
    <t>492-500</t>
  </si>
  <si>
    <t>2500-2700</t>
  </si>
  <si>
    <t>Profit of Rs.43/-</t>
  </si>
  <si>
    <t>915-955</t>
  </si>
  <si>
    <t>1020-1100</t>
  </si>
  <si>
    <t>Profit of Rs.14/-</t>
  </si>
  <si>
    <t>UNITDSPR</t>
  </si>
  <si>
    <t>AEGISLOG</t>
  </si>
  <si>
    <t>SANGINITA</t>
  </si>
  <si>
    <t>Sanginita Chemicals Limit</t>
  </si>
  <si>
    <t>1080-1120</t>
  </si>
  <si>
    <t>1220-1280</t>
  </si>
  <si>
    <t>Profit of Rs.6.25/-</t>
  </si>
  <si>
    <t>Profit of Rs.42.5/-</t>
  </si>
  <si>
    <t>Profit of Rs.10/-</t>
  </si>
  <si>
    <t>Loss of Rs.6.5/-</t>
  </si>
  <si>
    <t>PIIND JUNE FUT</t>
  </si>
  <si>
    <t>3680-3730</t>
  </si>
  <si>
    <t>Loss of Rs.20/-</t>
  </si>
  <si>
    <t>BANKNIFTY 49000 PE 26-JUNE</t>
  </si>
  <si>
    <t>BANKNIFTY 48500 PE 12-JUNE</t>
  </si>
  <si>
    <t>INDRENEW</t>
  </si>
  <si>
    <t>SAWABUSI</t>
  </si>
  <si>
    <t>AJOONI</t>
  </si>
  <si>
    <t>Ajooni Biotech Limited</t>
  </si>
  <si>
    <t>SETU SECURITIES PVT LTD</t>
  </si>
  <si>
    <t>CMMIPL</t>
  </si>
  <si>
    <t>CMM Infraprojects Limited</t>
  </si>
  <si>
    <t>SAMTA MUNDRA</t>
  </si>
  <si>
    <t>640-660</t>
  </si>
  <si>
    <t>705-750</t>
  </si>
  <si>
    <t>196-201</t>
  </si>
  <si>
    <t>214-230</t>
  </si>
  <si>
    <t>3670-3720</t>
  </si>
  <si>
    <t>Profit of Rs.37/-</t>
  </si>
  <si>
    <t>PIDILITIND JUNE FUT</t>
  </si>
  <si>
    <t>3235-3275</t>
  </si>
  <si>
    <t>COLPAL JUNE FUT</t>
  </si>
  <si>
    <t>2983-3025</t>
  </si>
  <si>
    <t>ARHAM SHARE PRIVATE LIMITED</t>
  </si>
  <si>
    <t>SETU SECURITIES PVT. LTD.</t>
  </si>
  <si>
    <t>PANKAJPIYUS</t>
  </si>
  <si>
    <t>NIKHIL RAJESH SINGH</t>
  </si>
  <si>
    <t>UNISHIRE</t>
  </si>
  <si>
    <t>QE SECURITIES LLP</t>
  </si>
  <si>
    <t>HCC</t>
  </si>
  <si>
    <t>Hindustan Construc Co.</t>
  </si>
  <si>
    <t>REFRACTORY</t>
  </si>
  <si>
    <t>Refractory Shapes Limited</t>
  </si>
  <si>
    <t>RIIL</t>
  </si>
  <si>
    <t>Reliance Indl Infra Ltd</t>
  </si>
  <si>
    <t>BOFA SECURITIES EUROPE SA</t>
  </si>
  <si>
    <t>SAKUMA</t>
  </si>
  <si>
    <t>Sakuma Exports Limited</t>
  </si>
  <si>
    <t>PARTH NITINBHAI SINOJIA</t>
  </si>
  <si>
    <t>SUULD</t>
  </si>
  <si>
    <t>Suumaya Industries Ltd</t>
  </si>
  <si>
    <t>OSIAHYPER</t>
  </si>
  <si>
    <t>Osia Hyper Retail Ltd</t>
  </si>
  <si>
    <t>SHUBHAM ASHOKBHAI PATEL</t>
  </si>
  <si>
    <t>Loss of Rs.47.5/-</t>
  </si>
  <si>
    <t>ACEMEN</t>
  </si>
  <si>
    <t>ARDENT VENTURES LLP</t>
  </si>
  <si>
    <t>ADCON</t>
  </si>
  <si>
    <t>AFEL</t>
  </si>
  <si>
    <t>RDS CORPORATE SERVICES PRIVATE LIMITED</t>
  </si>
  <si>
    <t>PARESH DHIRAJLAL SHAH</t>
  </si>
  <si>
    <t>GCONNECT</t>
  </si>
  <si>
    <t>NILESH BABULAL KABRA</t>
  </si>
  <si>
    <t>TINA JAIN</t>
  </si>
  <si>
    <t>STOCK VERTEX VENTURES</t>
  </si>
  <si>
    <t>INDRAIND</t>
  </si>
  <si>
    <t>SHIVAM JINDAL</t>
  </si>
  <si>
    <t>KAUSHAL HITESHBHAI PARIKH</t>
  </si>
  <si>
    <t>MAGENTA</t>
  </si>
  <si>
    <t>TOPGAIN FINANCE PRIVATE LIMITED</t>
  </si>
  <si>
    <t>GREEN PEAKS ENTERPRISES LLP</t>
  </si>
  <si>
    <t>HJS SECURITIES PRIVATE LIMITED</t>
  </si>
  <si>
    <t>NIRMAL AGGARWAL</t>
  </si>
  <si>
    <t>SERA</t>
  </si>
  <si>
    <t>ERISKA INVESTMENT FUND LTD</t>
  </si>
  <si>
    <t>SAROJ GUPTA</t>
  </si>
  <si>
    <t>SVS</t>
  </si>
  <si>
    <t>TTIL</t>
  </si>
  <si>
    <t>NIKHILESH TRADERS LLP .</t>
  </si>
  <si>
    <t>RAHUL YASHVANTRAY SHAH</t>
  </si>
  <si>
    <t>Asian Granito India Limit</t>
  </si>
  <si>
    <t>HERITGFOOD</t>
  </si>
  <si>
    <t>Heritage Foods Ltd.</t>
  </si>
  <si>
    <t>KANANIIND</t>
  </si>
  <si>
    <t>Kanani Industries Ltd</t>
  </si>
  <si>
    <t>KAYA</t>
  </si>
  <si>
    <t>Kaya Limited</t>
  </si>
  <si>
    <t>KSHITIJPOL</t>
  </si>
  <si>
    <t>Kshitij Polyline Limited</t>
  </si>
  <si>
    <t>VIKRAMKUMAR KARANRAJ SAKARIA HUF DAKSH CORPORATION</t>
  </si>
  <si>
    <t>AAREM INSIGHTS PRIVATE LIMITED</t>
  </si>
  <si>
    <t>HARSHIL PREMJIBHAI KANANI</t>
  </si>
  <si>
    <t>JAINAM BROKING LIMITED</t>
  </si>
  <si>
    <t>Loss of Rs.32.5/-</t>
  </si>
  <si>
    <t>NIFTY 23400 PE 13-JUNE</t>
  </si>
  <si>
    <t>Profit of Rs.102.5/-</t>
  </si>
  <si>
    <t>1355-1395</t>
  </si>
  <si>
    <t>350-450</t>
  </si>
  <si>
    <t>Loss of Rs.18/-</t>
  </si>
  <si>
    <t>Profit of Rs.37.5/-</t>
  </si>
  <si>
    <t>Profit of Rs.22.5/-</t>
  </si>
  <si>
    <t>AARNAV</t>
  </si>
  <si>
    <t>SUMIT CHAMPALAL AGARWAL</t>
  </si>
  <si>
    <t>CHAMPALAL GOPIRAM AGARWAL</t>
  </si>
  <si>
    <t>HEMANTSINGH NAHARSINGH JHALA</t>
  </si>
  <si>
    <t>SEIFER RICHARD MASCARENHAS</t>
  </si>
  <si>
    <t>SHARE INDIA SECURITIES LIMITED</t>
  </si>
  <si>
    <t>ALAN SCOTT</t>
  </si>
  <si>
    <t>KANTA SURESH JAIN</t>
  </si>
  <si>
    <t>SURESHKUMAR PUKHRAJ JAIN</t>
  </si>
  <si>
    <t>AMITINT</t>
  </si>
  <si>
    <t>VISHAL RAJENDRA GORADIA</t>
  </si>
  <si>
    <t>ASHIT MAHENDRA MEHTA</t>
  </si>
  <si>
    <t>VIJAY RAMBACHAN RAM</t>
  </si>
  <si>
    <t>MULTITONE INVESTRADE PRIVATE LIMITED</t>
  </si>
  <si>
    <t>ATHCON</t>
  </si>
  <si>
    <t>OSIYAN BIOSCIENCE PRIVATE LIMITED</t>
  </si>
  <si>
    <t>B2BSOFT</t>
  </si>
  <si>
    <t>VARMA JANAKIRAMA MEKA</t>
  </si>
  <si>
    <t>CEENIK</t>
  </si>
  <si>
    <t>NARAINNANIKHINGORANI</t>
  </si>
  <si>
    <t>ETT</t>
  </si>
  <si>
    <t>VLS FINANCE LTD.</t>
  </si>
  <si>
    <t>RAKESH SINGH</t>
  </si>
  <si>
    <t>ASHOKBHAI MADHUBHAI KORAT</t>
  </si>
  <si>
    <t>GKCONS</t>
  </si>
  <si>
    <t>SHRI GANESH INVESTMENTS</t>
  </si>
  <si>
    <t>GLOBOFFS</t>
  </si>
  <si>
    <t>RAJESH H BUDHRANI</t>
  </si>
  <si>
    <t>IISL</t>
  </si>
  <si>
    <t>BAIJU RAJESHBHAI BUVARIYA HUF</t>
  </si>
  <si>
    <t>INANI</t>
  </si>
  <si>
    <t>MANGLA</t>
  </si>
  <si>
    <t>INDIASHLTR</t>
  </si>
  <si>
    <t>MADISON INDIA OPPORTUNITIES TRUST FUND</t>
  </si>
  <si>
    <t>OMPRAKASH PURANLAL TOMAR</t>
  </si>
  <si>
    <t>ESAAR (INDIA) LIMITED</t>
  </si>
  <si>
    <t>INDXTRA</t>
  </si>
  <si>
    <t>SUNITA SINGH</t>
  </si>
  <si>
    <t>KALPANABEN CHAMPAKLAL SHAH</t>
  </si>
  <si>
    <t>RONIT CHAMPAKLAL SHAH</t>
  </si>
  <si>
    <t>MANALI KIRIT BHUVA</t>
  </si>
  <si>
    <t>JANUSCORP</t>
  </si>
  <si>
    <t>DEEPAK MAHAVEERCHAND JAIN (HUF)</t>
  </si>
  <si>
    <t>MORGAN STANLEY ASIA SINGAPORE PTE</t>
  </si>
  <si>
    <t>BC ASIA GROWTH INVESTMENTS</t>
  </si>
  <si>
    <t>BNP PARIBAS FINANCIAL MARKETS</t>
  </si>
  <si>
    <t>LARSEN &amp; TOUBRO LIMITED</t>
  </si>
  <si>
    <t>MANAKALUCO</t>
  </si>
  <si>
    <t>SUNIL KUMAR AGRAWAL</t>
  </si>
  <si>
    <t>M P AGRAWAL AND SONS HUF</t>
  </si>
  <si>
    <t>MMLF</t>
  </si>
  <si>
    <t>NITISH PRAFULCHANDRA MEHTA</t>
  </si>
  <si>
    <t>SAHIL BIPIN MEHTA</t>
  </si>
  <si>
    <t>SHREEM BRZEE INVESTMENT PRIVATE LIMITED</t>
  </si>
  <si>
    <t>KARUNA KISHOR KADAM</t>
  </si>
  <si>
    <t>PSITINFRA</t>
  </si>
  <si>
    <t>SATABDI TRACOM PRIVATE LIMITED</t>
  </si>
  <si>
    <t>RGF</t>
  </si>
  <si>
    <t>GOURAVKUMAR</t>
  </si>
  <si>
    <t>NIMIT JAYENDRA SHAH</t>
  </si>
  <si>
    <t>SENCO</t>
  </si>
  <si>
    <t>SAIF PARTNERS INDIA IV LIMITED</t>
  </si>
  <si>
    <t>INDIA ACORN ICAV</t>
  </si>
  <si>
    <t>MOTILAL OSWAL EQUITY OPPORTUNITIES FUND SERIES- II</t>
  </si>
  <si>
    <t>APAH CAPITAL MASTER FUND</t>
  </si>
  <si>
    <t>MUNJAL MAHENDRABHAI PATEL</t>
  </si>
  <si>
    <t>MAHENDRABHAI GULABDAS PATEL</t>
  </si>
  <si>
    <t>SHANGAR</t>
  </si>
  <si>
    <t>SATYA PRAKASH MITTAL HUF</t>
  </si>
  <si>
    <t>SUNITA PYAGE</t>
  </si>
  <si>
    <t>RANJEETKUMARCHAURASIYA</t>
  </si>
  <si>
    <t>SHREEPAC</t>
  </si>
  <si>
    <t>ANANT JAIN</t>
  </si>
  <si>
    <t>STAL</t>
  </si>
  <si>
    <t>RITIK GOYAL</t>
  </si>
  <si>
    <t>STCORP</t>
  </si>
  <si>
    <t>AMRITA JAIN</t>
  </si>
  <si>
    <t>AJAYKUMAR SURENDRA SAVAI</t>
  </si>
  <si>
    <t>SUNILKUMAR KAILASHCHANDRA SHARMA</t>
  </si>
  <si>
    <t>TITANIN</t>
  </si>
  <si>
    <t>KOTVAK LOGISTICS LLP</t>
  </si>
  <si>
    <t>GRAI CONSTRUCTIONS LLP</t>
  </si>
  <si>
    <t>CHAUDHARY KANTILAL</t>
  </si>
  <si>
    <t>BUVANESWARI</t>
  </si>
  <si>
    <t>PRATIK KIRTI MEHTA</t>
  </si>
  <si>
    <t>UNISTRMU</t>
  </si>
  <si>
    <t>POOJA VIJAY SHAH</t>
  </si>
  <si>
    <t>RANDEEP SINGH</t>
  </si>
  <si>
    <t>WELCURE</t>
  </si>
  <si>
    <t>VINOD K S</t>
  </si>
  <si>
    <t>AMIT MAMODIA</t>
  </si>
  <si>
    <t>YARNSYN</t>
  </si>
  <si>
    <t>DEVI SINGH</t>
  </si>
  <si>
    <t>ANDHRSUGAR</t>
  </si>
  <si>
    <t>The Andhra Sugars Ltd</t>
  </si>
  <si>
    <t>ANTGRAPHIC</t>
  </si>
  <si>
    <t>Antarctica Graphics Ltd</t>
  </si>
  <si>
    <t>AZH CONSULTANTS LLP</t>
  </si>
  <si>
    <t>SHRISHTI AGRAWAL</t>
  </si>
  <si>
    <t>SG REALTOR PRIVATE LIMITED</t>
  </si>
  <si>
    <t>AVADHSUGAR</t>
  </si>
  <si>
    <t>Avadh Sug &amp; Energy Ltd</t>
  </si>
  <si>
    <t>BAJAJHIND</t>
  </si>
  <si>
    <t>Bajaj Hindustan Sugar Ltd</t>
  </si>
  <si>
    <t>DBL</t>
  </si>
  <si>
    <t>Dilip Buildcon Limited</t>
  </si>
  <si>
    <t>DELTACORP</t>
  </si>
  <si>
    <t>Delta Corp Limited</t>
  </si>
  <si>
    <t>DHAMPURSUG</t>
  </si>
  <si>
    <t>Dhampur Sugar Mills Ltd</t>
  </si>
  <si>
    <t>DHTL</t>
  </si>
  <si>
    <t>Docmode Health Tech Ltd</t>
  </si>
  <si>
    <t>PHOENIX TRADERS</t>
  </si>
  <si>
    <t>DWARKESH</t>
  </si>
  <si>
    <t>Dwarikesh Sugar Industrie</t>
  </si>
  <si>
    <t>GTLINFRA</t>
  </si>
  <si>
    <t>GTL Infrastructure Limite</t>
  </si>
  <si>
    <t>HILTON</t>
  </si>
  <si>
    <t>Hilton Metal Forging Limi</t>
  </si>
  <si>
    <t>RAJ RATAN COMMODITIES PRIVATE LIMITED</t>
  </si>
  <si>
    <t>ICEMAKE</t>
  </si>
  <si>
    <t>Ice Make Refrigerat Ltd</t>
  </si>
  <si>
    <t>Indian Energy Exc Ltd</t>
  </si>
  <si>
    <t>IRBIT</t>
  </si>
  <si>
    <t>IRB INFRASTRUCTURE TRUST</t>
  </si>
  <si>
    <t>CINTRA INVIT INVESTMENTS B.V.</t>
  </si>
  <si>
    <t>KAMOPAINTS</t>
  </si>
  <si>
    <t>Kamdhenu Ventures Limited</t>
  </si>
  <si>
    <t>HEMALI PATHIK THAKKAR</t>
  </si>
  <si>
    <t>SKSE SECURITIES LTD</t>
  </si>
  <si>
    <t>SW CAPITAL PRIVATE LIMITED</t>
  </si>
  <si>
    <t>CITADEL SECURITIES INDIA MARKETS PRIVATE LIMITED</t>
  </si>
  <si>
    <t>INDRA KIRAN VENTURES</t>
  </si>
  <si>
    <t>NK SECURITIES RESEARCH PRIVATE LIMITED</t>
  </si>
  <si>
    <t>KCPSUGIND</t>
  </si>
  <si>
    <t>KCP Sug &amp; Ind Corp Ltd.</t>
  </si>
  <si>
    <t>KMSUGAR</t>
  </si>
  <si>
    <t>K.M.Sugar Mills Limited</t>
  </si>
  <si>
    <t>KOPRAN</t>
  </si>
  <si>
    <t>Kopran Ltd.</t>
  </si>
  <si>
    <t>KRITI</t>
  </si>
  <si>
    <t>Kriti Industries Ind Ltd</t>
  </si>
  <si>
    <t>MAHEPC</t>
  </si>
  <si>
    <t>Mahindra EPC Irrig Ltd</t>
  </si>
  <si>
    <t>MAWANASUG</t>
  </si>
  <si>
    <t>Mawana Sugars Limited</t>
  </si>
  <si>
    <t>NCLIND</t>
  </si>
  <si>
    <t>NCL Industries Limited</t>
  </si>
  <si>
    <t>NDL</t>
  </si>
  <si>
    <t>Nandan Denim Limited</t>
  </si>
  <si>
    <t>KANTILAL CHHAGANLAL SECURITIES PVT. LTD.</t>
  </si>
  <si>
    <t>OMINFRAL</t>
  </si>
  <si>
    <t>OM INFRA LIMITED</t>
  </si>
  <si>
    <t>VIDHUL GUPTA</t>
  </si>
  <si>
    <t>ORIENTPPR</t>
  </si>
  <si>
    <t>Orient Paper &amp; Ind Ltd</t>
  </si>
  <si>
    <t>SAHASTRAA ADVISORS PRIVATE LIMITED</t>
  </si>
  <si>
    <t>PARAS</t>
  </si>
  <si>
    <t>Paras Def and Spce Tech L</t>
  </si>
  <si>
    <t>ADROIT FINANCIAL SERVICES PVT LTD</t>
  </si>
  <si>
    <t>PRRSAAR COMMODITIES PVT LTD</t>
  </si>
  <si>
    <t>PONNIERODE</t>
  </si>
  <si>
    <t>Ponni Sugars (Erode) Limi</t>
  </si>
  <si>
    <t>RAJSREESUG</t>
  </si>
  <si>
    <t>Rajshree Sugars &amp; Chem</t>
  </si>
  <si>
    <t>RANASUG</t>
  </si>
  <si>
    <t>Rana Sugars Ltd</t>
  </si>
  <si>
    <t>Shree Renuka Sugars Limit</t>
  </si>
  <si>
    <t>SAKHTISUG</t>
  </si>
  <si>
    <t>Sakthi Sugars Ltd.</t>
  </si>
  <si>
    <t>SAKSOFT</t>
  </si>
  <si>
    <t>Saksoft Limited</t>
  </si>
  <si>
    <t>SELAN</t>
  </si>
  <si>
    <t>Selan Exploration Technol</t>
  </si>
  <si>
    <t>SILVER LINE VENTURES PRIVATE LIMITED</t>
  </si>
  <si>
    <t>SHUBHLAXMI</t>
  </si>
  <si>
    <t>Shubhlaxmi Jewel Art Ltd</t>
  </si>
  <si>
    <t>F3 ADVISORS PRIVATE LIMITED</t>
  </si>
  <si>
    <t>TGBHOTELS</t>
  </si>
  <si>
    <t>Bhagwati Banquets And Hot</t>
  </si>
  <si>
    <t>USK</t>
  </si>
  <si>
    <t>Udayshivakumar Infra Ltd</t>
  </si>
  <si>
    <t>UTTAMSUGAR</t>
  </si>
  <si>
    <t>Uttam Sugar Mills Limited</t>
  </si>
  <si>
    <t>VENUSREM</t>
  </si>
  <si>
    <t>Venus Remedies Limited</t>
  </si>
  <si>
    <t>VISHWARAJ</t>
  </si>
  <si>
    <t>Vishwaraj Sugar Ind Ltd</t>
  </si>
  <si>
    <t>WILLAMAGOR</t>
  </si>
  <si>
    <t>Williamson Magor &amp; Co</t>
  </si>
  <si>
    <t>JYOTI KUTHARI</t>
  </si>
  <si>
    <t>BRIGHT</t>
  </si>
  <si>
    <t>Bright Solar Limited</t>
  </si>
  <si>
    <t>PRAVEEN GUPTA</t>
  </si>
  <si>
    <t>GOEL ANIL KUMAR</t>
  </si>
  <si>
    <t>VIJIT GLOBAL SECURITIES PRIVATE LIMITED</t>
  </si>
  <si>
    <t>DAGENHAM INVESTMENT PTE. LTD.</t>
  </si>
  <si>
    <t>ANAHERA INVESTMENT PTE LTD</t>
  </si>
  <si>
    <t>STRETFORD END INVESTMENT PTE. LTD.</t>
  </si>
  <si>
    <t>JR SEAMLESS PRIVATE LIMITED</t>
  </si>
  <si>
    <t>AG DYNAMIC FUNDS LIMITED</t>
  </si>
  <si>
    <t>Power Mech Projects Ltd.</t>
  </si>
  <si>
    <t>POWER MECH INFRA PRIVATE LIMITED</t>
  </si>
  <si>
    <t>LAKSHMI  SAJJA</t>
  </si>
  <si>
    <t>AISHWARYA  KURRA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</si>
</sst>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92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2" borderId="28" xfId="0" applyFont="1" applyFill="1" applyBorder="1"/>
    <xf numFmtId="0" fontId="3" fillId="0" borderId="40" xfId="0" applyFont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16" fontId="36" fillId="47" borderId="28" xfId="0" applyNumberFormat="1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0" borderId="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7" fillId="41" borderId="42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0" fillId="42" borderId="28" xfId="0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166" fontId="36" fillId="41" borderId="38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6" fillId="46" borderId="38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45457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45457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6" t="s">
        <v>16</v>
      </c>
      <c r="B9" s="348" t="s">
        <v>17</v>
      </c>
      <c r="C9" s="348" t="s">
        <v>18</v>
      </c>
      <c r="D9" s="348" t="s">
        <v>19</v>
      </c>
      <c r="E9" s="26" t="s">
        <v>20</v>
      </c>
      <c r="F9" s="26" t="s">
        <v>21</v>
      </c>
      <c r="G9" s="343" t="s">
        <v>22</v>
      </c>
      <c r="H9" s="344"/>
      <c r="I9" s="345"/>
      <c r="J9" s="343" t="s">
        <v>23</v>
      </c>
      <c r="K9" s="344"/>
      <c r="L9" s="345"/>
      <c r="M9" s="26"/>
      <c r="N9" s="27"/>
      <c r="O9" s="27"/>
      <c r="P9" s="27"/>
    </row>
    <row r="10" spans="1:16" ht="40.200000000000003">
      <c r="A10" s="347"/>
      <c r="B10" s="349"/>
      <c r="C10" s="349"/>
      <c r="D10" s="349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23399.25</v>
      </c>
      <c r="F11" s="204">
        <v>23417.533333333336</v>
      </c>
      <c r="G11" s="203">
        <v>23353.066666666673</v>
      </c>
      <c r="H11" s="203">
        <v>23306.883333333335</v>
      </c>
      <c r="I11" s="203">
        <v>23242.416666666672</v>
      </c>
      <c r="J11" s="203">
        <v>23463.716666666674</v>
      </c>
      <c r="K11" s="203">
        <v>23528.183333333342</v>
      </c>
      <c r="L11" s="203">
        <v>23574.366666666676</v>
      </c>
      <c r="M11" s="202">
        <v>23482</v>
      </c>
      <c r="N11" s="202">
        <v>23371.35</v>
      </c>
      <c r="O11" s="202">
        <v>14439700</v>
      </c>
      <c r="P11" s="205">
        <v>-8.6130249259362239E-3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49912.65</v>
      </c>
      <c r="F12" s="204">
        <v>49972.950000000004</v>
      </c>
      <c r="G12" s="203">
        <v>49790.100000000006</v>
      </c>
      <c r="H12" s="203">
        <v>49667.55</v>
      </c>
      <c r="I12" s="203">
        <v>49484.700000000004</v>
      </c>
      <c r="J12" s="203">
        <v>50095.500000000007</v>
      </c>
      <c r="K12" s="203">
        <v>50278.35</v>
      </c>
      <c r="L12" s="203">
        <v>50400.900000000009</v>
      </c>
      <c r="M12" s="202">
        <v>50155.8</v>
      </c>
      <c r="N12" s="202">
        <v>49850.400000000001</v>
      </c>
      <c r="O12" s="202">
        <v>2686665</v>
      </c>
      <c r="P12" s="205">
        <v>-8.9416633928522029E-3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22337.7</v>
      </c>
      <c r="F13" s="217">
        <v>22352.633333333331</v>
      </c>
      <c r="G13" s="219">
        <v>22296.066666666662</v>
      </c>
      <c r="H13" s="219">
        <v>22254.433333333331</v>
      </c>
      <c r="I13" s="219">
        <v>22197.866666666661</v>
      </c>
      <c r="J13" s="219">
        <v>22394.266666666663</v>
      </c>
      <c r="K13" s="219">
        <v>22450.833333333328</v>
      </c>
      <c r="L13" s="219">
        <v>22492.466666666664</v>
      </c>
      <c r="M13" s="220">
        <v>22409.200000000001</v>
      </c>
      <c r="N13" s="220">
        <v>22311</v>
      </c>
      <c r="O13" s="220">
        <v>56985</v>
      </c>
      <c r="P13" s="221">
        <v>1.4938488576449911E-3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11945.95</v>
      </c>
      <c r="F14" s="217">
        <v>11941.116666666667</v>
      </c>
      <c r="G14" s="219">
        <v>11901.083333333334</v>
      </c>
      <c r="H14" s="219">
        <v>11856.216666666667</v>
      </c>
      <c r="I14" s="219">
        <v>11816.183333333334</v>
      </c>
      <c r="J14" s="219">
        <v>11985.983333333334</v>
      </c>
      <c r="K14" s="219">
        <v>12026.016666666666</v>
      </c>
      <c r="L14" s="219">
        <v>12070.883333333333</v>
      </c>
      <c r="M14" s="220">
        <v>11981.15</v>
      </c>
      <c r="N14" s="220">
        <v>11896.25</v>
      </c>
      <c r="O14" s="220">
        <v>1669775</v>
      </c>
      <c r="P14" s="221">
        <v>1.6961797889672184E-2</v>
      </c>
    </row>
    <row r="15" spans="1:16" ht="12.75" customHeight="1">
      <c r="A15" s="213">
        <v>5</v>
      </c>
      <c r="B15" s="283" t="s">
        <v>34</v>
      </c>
      <c r="C15" s="217" t="s">
        <v>862</v>
      </c>
      <c r="D15" s="218">
        <v>45471</v>
      </c>
      <c r="E15" s="217">
        <v>70852.55</v>
      </c>
      <c r="F15" s="217">
        <v>70683.866666666654</v>
      </c>
      <c r="G15" s="219">
        <v>70418.733333333308</v>
      </c>
      <c r="H15" s="219">
        <v>69984.916666666657</v>
      </c>
      <c r="I15" s="219">
        <v>69719.783333333311</v>
      </c>
      <c r="J15" s="219">
        <v>71117.683333333305</v>
      </c>
      <c r="K15" s="219">
        <v>71382.816666666637</v>
      </c>
      <c r="L15" s="219">
        <v>71816.633333333302</v>
      </c>
      <c r="M15" s="220">
        <v>70949</v>
      </c>
      <c r="N15" s="220">
        <v>70250.05</v>
      </c>
      <c r="O15" s="220">
        <v>7300</v>
      </c>
      <c r="P15" s="221">
        <v>0.18892508143322476</v>
      </c>
    </row>
    <row r="16" spans="1:16" ht="12.75" customHeight="1">
      <c r="A16" s="213">
        <v>6</v>
      </c>
      <c r="B16" s="225" t="s">
        <v>842</v>
      </c>
      <c r="C16" s="222" t="s">
        <v>39</v>
      </c>
      <c r="D16" s="218">
        <v>45470</v>
      </c>
      <c r="E16" s="217">
        <v>677.35</v>
      </c>
      <c r="F16" s="217">
        <v>674.85</v>
      </c>
      <c r="G16" s="219">
        <v>669.7</v>
      </c>
      <c r="H16" s="219">
        <v>662.05000000000007</v>
      </c>
      <c r="I16" s="219">
        <v>656.90000000000009</v>
      </c>
      <c r="J16" s="219">
        <v>682.5</v>
      </c>
      <c r="K16" s="219">
        <v>687.64999999999986</v>
      </c>
      <c r="L16" s="219">
        <v>695.3</v>
      </c>
      <c r="M16" s="220">
        <v>680</v>
      </c>
      <c r="N16" s="220">
        <v>667.2</v>
      </c>
      <c r="O16" s="220">
        <v>11430000</v>
      </c>
      <c r="P16" s="221">
        <v>-1.4994829369183039E-2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8480.7000000000007</v>
      </c>
      <c r="F17" s="217">
        <v>8443.6</v>
      </c>
      <c r="G17" s="219">
        <v>8362.25</v>
      </c>
      <c r="H17" s="219">
        <v>8243.7999999999993</v>
      </c>
      <c r="I17" s="219">
        <v>8162.4499999999989</v>
      </c>
      <c r="J17" s="219">
        <v>8562.0500000000011</v>
      </c>
      <c r="K17" s="219">
        <v>8643.4000000000033</v>
      </c>
      <c r="L17" s="219">
        <v>8761.8500000000022</v>
      </c>
      <c r="M17" s="220">
        <v>8524.9500000000007</v>
      </c>
      <c r="N17" s="220">
        <v>8325.15</v>
      </c>
      <c r="O17" s="220">
        <v>1146625</v>
      </c>
      <c r="P17" s="221">
        <v>1.5948610034333812E-2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27642.35</v>
      </c>
      <c r="F18" s="217">
        <v>27652.983333333334</v>
      </c>
      <c r="G18" s="219">
        <v>27530.966666666667</v>
      </c>
      <c r="H18" s="219">
        <v>27419.583333333332</v>
      </c>
      <c r="I18" s="219">
        <v>27297.566666666666</v>
      </c>
      <c r="J18" s="219">
        <v>27764.366666666669</v>
      </c>
      <c r="K18" s="219">
        <v>27886.383333333339</v>
      </c>
      <c r="L18" s="219">
        <v>27997.76666666667</v>
      </c>
      <c r="M18" s="220">
        <v>27775</v>
      </c>
      <c r="N18" s="220">
        <v>27541.599999999999</v>
      </c>
      <c r="O18" s="220">
        <v>151360</v>
      </c>
      <c r="P18" s="221">
        <v>-3.1612223393045311E-3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239.85</v>
      </c>
      <c r="F19" s="217">
        <v>238.83333333333334</v>
      </c>
      <c r="G19" s="219">
        <v>235.86666666666667</v>
      </c>
      <c r="H19" s="219">
        <v>231.88333333333333</v>
      </c>
      <c r="I19" s="219">
        <v>228.91666666666666</v>
      </c>
      <c r="J19" s="219">
        <v>242.81666666666669</v>
      </c>
      <c r="K19" s="219">
        <v>245.78333333333333</v>
      </c>
      <c r="L19" s="219">
        <v>249.76666666666671</v>
      </c>
      <c r="M19" s="220">
        <v>241.8</v>
      </c>
      <c r="N19" s="220">
        <v>234.85</v>
      </c>
      <c r="O19" s="220">
        <v>67532400</v>
      </c>
      <c r="P19" s="221">
        <v>-2.2339237274613052E-3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327.55</v>
      </c>
      <c r="F20" s="217">
        <v>327.86666666666667</v>
      </c>
      <c r="G20" s="219">
        <v>325.33333333333337</v>
      </c>
      <c r="H20" s="219">
        <v>323.11666666666667</v>
      </c>
      <c r="I20" s="219">
        <v>320.58333333333337</v>
      </c>
      <c r="J20" s="219">
        <v>330.08333333333337</v>
      </c>
      <c r="K20" s="219">
        <v>332.61666666666667</v>
      </c>
      <c r="L20" s="219">
        <v>334.83333333333337</v>
      </c>
      <c r="M20" s="220">
        <v>330.4</v>
      </c>
      <c r="N20" s="220">
        <v>325.64999999999998</v>
      </c>
      <c r="O20" s="220">
        <v>36098400</v>
      </c>
      <c r="P20" s="221">
        <v>4.7036688617121351E-3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2636.1</v>
      </c>
      <c r="F21" s="217">
        <v>2629.8833333333332</v>
      </c>
      <c r="G21" s="219">
        <v>2611.2166666666662</v>
      </c>
      <c r="H21" s="219">
        <v>2586.333333333333</v>
      </c>
      <c r="I21" s="219">
        <v>2567.6666666666661</v>
      </c>
      <c r="J21" s="219">
        <v>2654.7666666666664</v>
      </c>
      <c r="K21" s="219">
        <v>2673.4333333333334</v>
      </c>
      <c r="L21" s="219">
        <v>2698.3166666666666</v>
      </c>
      <c r="M21" s="220">
        <v>2648.55</v>
      </c>
      <c r="N21" s="220">
        <v>2605</v>
      </c>
      <c r="O21" s="220">
        <v>4818600</v>
      </c>
      <c r="P21" s="221">
        <v>-2.8557238639185497E-3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3235.05</v>
      </c>
      <c r="F22" s="217">
        <v>3238</v>
      </c>
      <c r="G22" s="219">
        <v>3213.05</v>
      </c>
      <c r="H22" s="219">
        <v>3191.05</v>
      </c>
      <c r="I22" s="219">
        <v>3166.1000000000004</v>
      </c>
      <c r="J22" s="219">
        <v>3260</v>
      </c>
      <c r="K22" s="219">
        <v>3284.95</v>
      </c>
      <c r="L22" s="219">
        <v>3306.95</v>
      </c>
      <c r="M22" s="220">
        <v>3262.95</v>
      </c>
      <c r="N22" s="220">
        <v>3216</v>
      </c>
      <c r="O22" s="220">
        <v>14008200</v>
      </c>
      <c r="P22" s="221">
        <v>1.4028839471855455E-2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1399.95</v>
      </c>
      <c r="F23" s="217">
        <v>1398.2</v>
      </c>
      <c r="G23" s="219">
        <v>1386.5</v>
      </c>
      <c r="H23" s="219">
        <v>1373.05</v>
      </c>
      <c r="I23" s="219">
        <v>1361.35</v>
      </c>
      <c r="J23" s="219">
        <v>1411.65</v>
      </c>
      <c r="K23" s="219">
        <v>1423.3500000000004</v>
      </c>
      <c r="L23" s="219">
        <v>1436.8000000000002</v>
      </c>
      <c r="M23" s="220">
        <v>1409.9</v>
      </c>
      <c r="N23" s="220">
        <v>1384.75</v>
      </c>
      <c r="O23" s="220">
        <v>33468800</v>
      </c>
      <c r="P23" s="221">
        <v>-8.3653007325613362E-5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5111.7</v>
      </c>
      <c r="F24" s="217">
        <v>5105.5666666666666</v>
      </c>
      <c r="G24" s="219">
        <v>5076.1333333333332</v>
      </c>
      <c r="H24" s="219">
        <v>5040.5666666666666</v>
      </c>
      <c r="I24" s="219">
        <v>5011.1333333333332</v>
      </c>
      <c r="J24" s="219">
        <v>5141.1333333333332</v>
      </c>
      <c r="K24" s="219">
        <v>5170.5666666666657</v>
      </c>
      <c r="L24" s="219">
        <v>5206.1333333333332</v>
      </c>
      <c r="M24" s="220">
        <v>5135</v>
      </c>
      <c r="N24" s="220">
        <v>5070</v>
      </c>
      <c r="O24" s="220">
        <v>1056800</v>
      </c>
      <c r="P24" s="221">
        <v>7.082784476644037E-2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664.75</v>
      </c>
      <c r="F25" s="217">
        <v>666.68333333333328</v>
      </c>
      <c r="G25" s="219">
        <v>653.36666666666656</v>
      </c>
      <c r="H25" s="219">
        <v>641.98333333333323</v>
      </c>
      <c r="I25" s="219">
        <v>628.66666666666652</v>
      </c>
      <c r="J25" s="219">
        <v>678.06666666666661</v>
      </c>
      <c r="K25" s="219">
        <v>691.38333333333344</v>
      </c>
      <c r="L25" s="219">
        <v>702.76666666666665</v>
      </c>
      <c r="M25" s="220">
        <v>680</v>
      </c>
      <c r="N25" s="220">
        <v>655.29999999999995</v>
      </c>
      <c r="O25" s="220">
        <v>39220200</v>
      </c>
      <c r="P25" s="221">
        <v>9.7129909365558917E-2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6210.85</v>
      </c>
      <c r="F26" s="217">
        <v>6198.4000000000005</v>
      </c>
      <c r="G26" s="219">
        <v>6180.8000000000011</v>
      </c>
      <c r="H26" s="219">
        <v>6150.7500000000009</v>
      </c>
      <c r="I26" s="219">
        <v>6133.1500000000015</v>
      </c>
      <c r="J26" s="219">
        <v>6228.4500000000007</v>
      </c>
      <c r="K26" s="219">
        <v>6246.0500000000011</v>
      </c>
      <c r="L26" s="219">
        <v>6276.1</v>
      </c>
      <c r="M26" s="220">
        <v>6216</v>
      </c>
      <c r="N26" s="220">
        <v>6168.35</v>
      </c>
      <c r="O26" s="220">
        <v>2099125</v>
      </c>
      <c r="P26" s="221">
        <v>-3.9192127245680282E-2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478.45</v>
      </c>
      <c r="F27" s="217">
        <v>479.83333333333331</v>
      </c>
      <c r="G27" s="219">
        <v>475.76666666666665</v>
      </c>
      <c r="H27" s="219">
        <v>473.08333333333331</v>
      </c>
      <c r="I27" s="219">
        <v>469.01666666666665</v>
      </c>
      <c r="J27" s="219">
        <v>482.51666666666665</v>
      </c>
      <c r="K27" s="219">
        <v>486.58333333333337</v>
      </c>
      <c r="L27" s="219">
        <v>489.26666666666665</v>
      </c>
      <c r="M27" s="220">
        <v>483.9</v>
      </c>
      <c r="N27" s="220">
        <v>477.15</v>
      </c>
      <c r="O27" s="220">
        <v>17710600</v>
      </c>
      <c r="P27" s="221">
        <v>3.1178857765020291E-2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237.05</v>
      </c>
      <c r="F28" s="217">
        <v>237.88333333333333</v>
      </c>
      <c r="G28" s="219">
        <v>235.06666666666666</v>
      </c>
      <c r="H28" s="219">
        <v>233.08333333333334</v>
      </c>
      <c r="I28" s="219">
        <v>230.26666666666668</v>
      </c>
      <c r="J28" s="219">
        <v>239.86666666666665</v>
      </c>
      <c r="K28" s="219">
        <v>242.68333333333331</v>
      </c>
      <c r="L28" s="219">
        <v>244.66666666666663</v>
      </c>
      <c r="M28" s="220">
        <v>240.7</v>
      </c>
      <c r="N28" s="220">
        <v>235.9</v>
      </c>
      <c r="O28" s="220">
        <v>85610000</v>
      </c>
      <c r="P28" s="221">
        <v>1.0266698135473212E-2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2911.95</v>
      </c>
      <c r="F29" s="217">
        <v>2913.4833333333336</v>
      </c>
      <c r="G29" s="219">
        <v>2901.5666666666671</v>
      </c>
      <c r="H29" s="219">
        <v>2891.1833333333334</v>
      </c>
      <c r="I29" s="219">
        <v>2879.2666666666669</v>
      </c>
      <c r="J29" s="219">
        <v>2923.8666666666672</v>
      </c>
      <c r="K29" s="219">
        <v>2935.7833333333333</v>
      </c>
      <c r="L29" s="219">
        <v>2946.1666666666674</v>
      </c>
      <c r="M29" s="220">
        <v>2925.4</v>
      </c>
      <c r="N29" s="220">
        <v>2903.1</v>
      </c>
      <c r="O29" s="220">
        <v>12402200</v>
      </c>
      <c r="P29" s="221">
        <v>-5.0700338537070615E-3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2240.85</v>
      </c>
      <c r="F30" s="217">
        <v>2239.5</v>
      </c>
      <c r="G30" s="219">
        <v>2226.6</v>
      </c>
      <c r="H30" s="219">
        <v>2212.35</v>
      </c>
      <c r="I30" s="219">
        <v>2199.4499999999998</v>
      </c>
      <c r="J30" s="219">
        <v>2253.75</v>
      </c>
      <c r="K30" s="219">
        <v>2266.6499999999996</v>
      </c>
      <c r="L30" s="219">
        <v>2280.9</v>
      </c>
      <c r="M30" s="220">
        <v>2252.4</v>
      </c>
      <c r="N30" s="220">
        <v>2225.25</v>
      </c>
      <c r="O30" s="220">
        <v>2671393</v>
      </c>
      <c r="P30" s="221">
        <v>-8.71578373961596E-3</v>
      </c>
    </row>
    <row r="31" spans="1:16" ht="12.75" customHeight="1">
      <c r="A31" s="213">
        <v>21</v>
      </c>
      <c r="B31" s="225" t="s">
        <v>842</v>
      </c>
      <c r="C31" s="217" t="s">
        <v>60</v>
      </c>
      <c r="D31" s="218">
        <v>45470</v>
      </c>
      <c r="E31" s="217">
        <v>6218.25</v>
      </c>
      <c r="F31" s="217">
        <v>6191.9000000000005</v>
      </c>
      <c r="G31" s="219">
        <v>6153.9500000000007</v>
      </c>
      <c r="H31" s="219">
        <v>6089.6500000000005</v>
      </c>
      <c r="I31" s="219">
        <v>6051.7000000000007</v>
      </c>
      <c r="J31" s="219">
        <v>6256.2000000000007</v>
      </c>
      <c r="K31" s="219">
        <v>6294.15</v>
      </c>
      <c r="L31" s="219">
        <v>6358.4500000000007</v>
      </c>
      <c r="M31" s="220">
        <v>6229.85</v>
      </c>
      <c r="N31" s="220">
        <v>6127.6</v>
      </c>
      <c r="O31" s="220">
        <v>507600</v>
      </c>
      <c r="P31" s="221">
        <v>-2.6140342462468224E-2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663.5</v>
      </c>
      <c r="F32" s="217">
        <v>665.11666666666667</v>
      </c>
      <c r="G32" s="219">
        <v>658.5333333333333</v>
      </c>
      <c r="H32" s="219">
        <v>653.56666666666661</v>
      </c>
      <c r="I32" s="219">
        <v>646.98333333333323</v>
      </c>
      <c r="J32" s="219">
        <v>670.08333333333337</v>
      </c>
      <c r="K32" s="219">
        <v>676.66666666666663</v>
      </c>
      <c r="L32" s="219">
        <v>681.63333333333344</v>
      </c>
      <c r="M32" s="220">
        <v>671.7</v>
      </c>
      <c r="N32" s="220">
        <v>660.15</v>
      </c>
      <c r="O32" s="220">
        <v>25089000</v>
      </c>
      <c r="P32" s="221">
        <v>3.1587365053978409E-3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1255.95</v>
      </c>
      <c r="F33" s="217">
        <v>1257.1333333333334</v>
      </c>
      <c r="G33" s="219">
        <v>1248.416666666667</v>
      </c>
      <c r="H33" s="219">
        <v>1240.8833333333334</v>
      </c>
      <c r="I33" s="219">
        <v>1232.166666666667</v>
      </c>
      <c r="J33" s="219">
        <v>1264.666666666667</v>
      </c>
      <c r="K33" s="219">
        <v>1273.3833333333337</v>
      </c>
      <c r="L33" s="219">
        <v>1280.916666666667</v>
      </c>
      <c r="M33" s="220">
        <v>1265.8499999999999</v>
      </c>
      <c r="N33" s="220">
        <v>1249.5999999999999</v>
      </c>
      <c r="O33" s="220">
        <v>12463550</v>
      </c>
      <c r="P33" s="221">
        <v>8.8265148506112365E-5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1178.95</v>
      </c>
      <c r="F34" s="217">
        <v>1186.8333333333335</v>
      </c>
      <c r="G34" s="219">
        <v>1170.0166666666669</v>
      </c>
      <c r="H34" s="219">
        <v>1161.0833333333335</v>
      </c>
      <c r="I34" s="219">
        <v>1144.2666666666669</v>
      </c>
      <c r="J34" s="219">
        <v>1195.7666666666669</v>
      </c>
      <c r="K34" s="219">
        <v>1212.5833333333335</v>
      </c>
      <c r="L34" s="219">
        <v>1221.5166666666669</v>
      </c>
      <c r="M34" s="220">
        <v>1203.6500000000001</v>
      </c>
      <c r="N34" s="220">
        <v>1177.9000000000001</v>
      </c>
      <c r="O34" s="220">
        <v>42223125</v>
      </c>
      <c r="P34" s="221">
        <v>1.4125735559024858E-2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9863.75</v>
      </c>
      <c r="F35" s="217">
        <v>9839.5833333333339</v>
      </c>
      <c r="G35" s="219">
        <v>9794.1666666666679</v>
      </c>
      <c r="H35" s="219">
        <v>9724.5833333333339</v>
      </c>
      <c r="I35" s="219">
        <v>9679.1666666666679</v>
      </c>
      <c r="J35" s="219">
        <v>9909.1666666666679</v>
      </c>
      <c r="K35" s="219">
        <v>9954.5833333333358</v>
      </c>
      <c r="L35" s="219">
        <v>10024.166666666668</v>
      </c>
      <c r="M35" s="220">
        <v>9885</v>
      </c>
      <c r="N35" s="220">
        <v>9770</v>
      </c>
      <c r="O35" s="220">
        <v>2155625</v>
      </c>
      <c r="P35" s="221">
        <v>1.3410276902825443E-2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1590.85</v>
      </c>
      <c r="F36" s="217">
        <v>1590.7833333333335</v>
      </c>
      <c r="G36" s="219">
        <v>1583.366666666667</v>
      </c>
      <c r="H36" s="219">
        <v>1575.8833333333334</v>
      </c>
      <c r="I36" s="219">
        <v>1568.4666666666669</v>
      </c>
      <c r="J36" s="219">
        <v>1598.2666666666671</v>
      </c>
      <c r="K36" s="219">
        <v>1605.6833333333336</v>
      </c>
      <c r="L36" s="219">
        <v>1613.1666666666672</v>
      </c>
      <c r="M36" s="220">
        <v>1598.2</v>
      </c>
      <c r="N36" s="220">
        <v>1583.3</v>
      </c>
      <c r="O36" s="220">
        <v>11659500</v>
      </c>
      <c r="P36" s="221">
        <v>-1.156515034695451E-3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7264.05</v>
      </c>
      <c r="F37" s="217">
        <v>7255.1833333333343</v>
      </c>
      <c r="G37" s="219">
        <v>7215.7666666666682</v>
      </c>
      <c r="H37" s="219">
        <v>7167.4833333333336</v>
      </c>
      <c r="I37" s="219">
        <v>7128.0666666666675</v>
      </c>
      <c r="J37" s="219">
        <v>7303.466666666669</v>
      </c>
      <c r="K37" s="219">
        <v>7342.883333333335</v>
      </c>
      <c r="L37" s="219">
        <v>7391.1666666666697</v>
      </c>
      <c r="M37" s="220">
        <v>7294.6</v>
      </c>
      <c r="N37" s="220">
        <v>7206.9</v>
      </c>
      <c r="O37" s="220">
        <v>8219250</v>
      </c>
      <c r="P37" s="221">
        <v>-3.7572635060962221E-2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3193.6</v>
      </c>
      <c r="F38" s="217">
        <v>3213.2666666666664</v>
      </c>
      <c r="G38" s="219">
        <v>3168.2833333333328</v>
      </c>
      <c r="H38" s="219">
        <v>3142.9666666666662</v>
      </c>
      <c r="I38" s="219">
        <v>3097.9833333333327</v>
      </c>
      <c r="J38" s="219">
        <v>3238.583333333333</v>
      </c>
      <c r="K38" s="219">
        <v>3283.5666666666666</v>
      </c>
      <c r="L38" s="219">
        <v>3308.8833333333332</v>
      </c>
      <c r="M38" s="220">
        <v>3258.25</v>
      </c>
      <c r="N38" s="220">
        <v>3187.95</v>
      </c>
      <c r="O38" s="220">
        <v>1910100</v>
      </c>
      <c r="P38" s="221">
        <v>8.8733956583742675E-3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441.8</v>
      </c>
      <c r="F39" s="217">
        <v>435.11666666666662</v>
      </c>
      <c r="G39" s="219">
        <v>426.73333333333323</v>
      </c>
      <c r="H39" s="219">
        <v>411.66666666666663</v>
      </c>
      <c r="I39" s="219">
        <v>403.28333333333325</v>
      </c>
      <c r="J39" s="219">
        <v>450.18333333333322</v>
      </c>
      <c r="K39" s="219">
        <v>458.56666666666655</v>
      </c>
      <c r="L39" s="219">
        <v>473.63333333333321</v>
      </c>
      <c r="M39" s="220">
        <v>443.5</v>
      </c>
      <c r="N39" s="220">
        <v>420.05</v>
      </c>
      <c r="O39" s="220">
        <v>11171200</v>
      </c>
      <c r="P39" s="221">
        <v>-6.9190774563391552E-2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194.75</v>
      </c>
      <c r="F40" s="217">
        <v>196.03333333333333</v>
      </c>
      <c r="G40" s="219">
        <v>193.01666666666665</v>
      </c>
      <c r="H40" s="219">
        <v>191.28333333333333</v>
      </c>
      <c r="I40" s="219">
        <v>188.26666666666665</v>
      </c>
      <c r="J40" s="219">
        <v>197.76666666666665</v>
      </c>
      <c r="K40" s="219">
        <v>200.78333333333336</v>
      </c>
      <c r="L40" s="219">
        <v>202.51666666666665</v>
      </c>
      <c r="M40" s="220">
        <v>199.05</v>
      </c>
      <c r="N40" s="220">
        <v>194.3</v>
      </c>
      <c r="O40" s="220">
        <v>99630700</v>
      </c>
      <c r="P40" s="221">
        <v>-2.0184278410079946E-2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282.95</v>
      </c>
      <c r="F41" s="217">
        <v>284.25</v>
      </c>
      <c r="G41" s="219">
        <v>280.39999999999998</v>
      </c>
      <c r="H41" s="219">
        <v>277.84999999999997</v>
      </c>
      <c r="I41" s="219">
        <v>273.99999999999994</v>
      </c>
      <c r="J41" s="219">
        <v>286.8</v>
      </c>
      <c r="K41" s="219">
        <v>290.65000000000003</v>
      </c>
      <c r="L41" s="219">
        <v>293.20000000000005</v>
      </c>
      <c r="M41" s="220">
        <v>288.10000000000002</v>
      </c>
      <c r="N41" s="220">
        <v>281.7</v>
      </c>
      <c r="O41" s="220">
        <v>151155225</v>
      </c>
      <c r="P41" s="221">
        <v>-1.2157589891613939E-2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1470.65</v>
      </c>
      <c r="F42" s="217">
        <v>1470.0166666666667</v>
      </c>
      <c r="G42" s="219">
        <v>1463.6833333333334</v>
      </c>
      <c r="H42" s="219">
        <v>1456.7166666666667</v>
      </c>
      <c r="I42" s="219">
        <v>1450.3833333333334</v>
      </c>
      <c r="J42" s="219">
        <v>1476.9833333333333</v>
      </c>
      <c r="K42" s="219">
        <v>1483.3166666666668</v>
      </c>
      <c r="L42" s="219">
        <v>1490.2833333333333</v>
      </c>
      <c r="M42" s="220">
        <v>1476.35</v>
      </c>
      <c r="N42" s="220">
        <v>1463.05</v>
      </c>
      <c r="O42" s="220">
        <v>3739125</v>
      </c>
      <c r="P42" s="221">
        <v>4.6347607052896729E-3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302.05</v>
      </c>
      <c r="F43" s="217">
        <v>297.91666666666669</v>
      </c>
      <c r="G43" s="219">
        <v>291.63333333333338</v>
      </c>
      <c r="H43" s="219">
        <v>281.2166666666667</v>
      </c>
      <c r="I43" s="219">
        <v>274.93333333333339</v>
      </c>
      <c r="J43" s="219">
        <v>308.33333333333337</v>
      </c>
      <c r="K43" s="219">
        <v>314.61666666666667</v>
      </c>
      <c r="L43" s="219">
        <v>325.03333333333336</v>
      </c>
      <c r="M43" s="220">
        <v>304.2</v>
      </c>
      <c r="N43" s="220">
        <v>287.5</v>
      </c>
      <c r="O43" s="220">
        <v>135591600</v>
      </c>
      <c r="P43" s="221">
        <v>-1.4214081471965522E-2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502</v>
      </c>
      <c r="F44" s="217">
        <v>501.66666666666669</v>
      </c>
      <c r="G44" s="219">
        <v>497.68333333333339</v>
      </c>
      <c r="H44" s="219">
        <v>493.36666666666673</v>
      </c>
      <c r="I44" s="219">
        <v>489.38333333333344</v>
      </c>
      <c r="J44" s="219">
        <v>505.98333333333335</v>
      </c>
      <c r="K44" s="219">
        <v>509.96666666666658</v>
      </c>
      <c r="L44" s="219">
        <v>514.2833333333333</v>
      </c>
      <c r="M44" s="220">
        <v>505.65</v>
      </c>
      <c r="N44" s="220">
        <v>497.35</v>
      </c>
      <c r="O44" s="220">
        <v>25241040</v>
      </c>
      <c r="P44" s="221">
        <v>-1.5851775604734945E-2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1642.2</v>
      </c>
      <c r="F45" s="217">
        <v>1642.1666666666667</v>
      </c>
      <c r="G45" s="219">
        <v>1627.5833333333335</v>
      </c>
      <c r="H45" s="219">
        <v>1612.9666666666667</v>
      </c>
      <c r="I45" s="219">
        <v>1598.3833333333334</v>
      </c>
      <c r="J45" s="219">
        <v>1656.7833333333335</v>
      </c>
      <c r="K45" s="219">
        <v>1671.366666666667</v>
      </c>
      <c r="L45" s="219">
        <v>1685.9833333333336</v>
      </c>
      <c r="M45" s="220">
        <v>1656.75</v>
      </c>
      <c r="N45" s="220">
        <v>1627.55</v>
      </c>
      <c r="O45" s="220">
        <v>5707500</v>
      </c>
      <c r="P45" s="221">
        <v>-1.2714063310845874E-2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1426.8</v>
      </c>
      <c r="F46" s="217">
        <v>1433.5666666666666</v>
      </c>
      <c r="G46" s="219">
        <v>1415.2333333333331</v>
      </c>
      <c r="H46" s="219">
        <v>1403.6666666666665</v>
      </c>
      <c r="I46" s="219">
        <v>1385.333333333333</v>
      </c>
      <c r="J46" s="219">
        <v>1445.1333333333332</v>
      </c>
      <c r="K46" s="219">
        <v>1463.4666666666667</v>
      </c>
      <c r="L46" s="219">
        <v>1475.0333333333333</v>
      </c>
      <c r="M46" s="220">
        <v>1451.9</v>
      </c>
      <c r="N46" s="220">
        <v>1422</v>
      </c>
      <c r="O46" s="220">
        <v>38199975</v>
      </c>
      <c r="P46" s="221">
        <v>-4.6477988167083623E-2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305.10000000000002</v>
      </c>
      <c r="F47" s="217">
        <v>301.66666666666669</v>
      </c>
      <c r="G47" s="219">
        <v>296.83333333333337</v>
      </c>
      <c r="H47" s="219">
        <v>288.56666666666666</v>
      </c>
      <c r="I47" s="219">
        <v>283.73333333333335</v>
      </c>
      <c r="J47" s="219">
        <v>309.93333333333339</v>
      </c>
      <c r="K47" s="219">
        <v>314.76666666666677</v>
      </c>
      <c r="L47" s="219">
        <v>323.03333333333342</v>
      </c>
      <c r="M47" s="220">
        <v>306.5</v>
      </c>
      <c r="N47" s="220">
        <v>293.39999999999998</v>
      </c>
      <c r="O47" s="220">
        <v>74324250</v>
      </c>
      <c r="P47" s="221">
        <v>1.7976558567627813E-2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339.15</v>
      </c>
      <c r="F48" s="217">
        <v>339.7833333333333</v>
      </c>
      <c r="G48" s="219">
        <v>336.41666666666663</v>
      </c>
      <c r="H48" s="219">
        <v>333.68333333333334</v>
      </c>
      <c r="I48" s="219">
        <v>330.31666666666666</v>
      </c>
      <c r="J48" s="219">
        <v>342.51666666666659</v>
      </c>
      <c r="K48" s="219">
        <v>345.88333333333327</v>
      </c>
      <c r="L48" s="219">
        <v>348.61666666666656</v>
      </c>
      <c r="M48" s="220">
        <v>343.15</v>
      </c>
      <c r="N48" s="220">
        <v>337.05</v>
      </c>
      <c r="O48" s="220">
        <v>48430000</v>
      </c>
      <c r="P48" s="221">
        <v>-3.0363851577376358E-3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32503.7</v>
      </c>
      <c r="F49" s="217">
        <v>32211.483333333334</v>
      </c>
      <c r="G49" s="219">
        <v>31773.016666666666</v>
      </c>
      <c r="H49" s="219">
        <v>31042.333333333332</v>
      </c>
      <c r="I49" s="219">
        <v>30603.866666666665</v>
      </c>
      <c r="J49" s="219">
        <v>32942.166666666672</v>
      </c>
      <c r="K49" s="219">
        <v>33380.633333333331</v>
      </c>
      <c r="L49" s="219">
        <v>34111.316666666666</v>
      </c>
      <c r="M49" s="220">
        <v>32649.95</v>
      </c>
      <c r="N49" s="220">
        <v>31480.799999999999</v>
      </c>
      <c r="O49" s="220">
        <v>305925</v>
      </c>
      <c r="P49" s="221">
        <v>9.237113402061856E-3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620.6</v>
      </c>
      <c r="F50" s="217">
        <v>619.36666666666667</v>
      </c>
      <c r="G50" s="219">
        <v>615.73333333333335</v>
      </c>
      <c r="H50" s="219">
        <v>610.86666666666667</v>
      </c>
      <c r="I50" s="219">
        <v>607.23333333333335</v>
      </c>
      <c r="J50" s="219">
        <v>624.23333333333335</v>
      </c>
      <c r="K50" s="219">
        <v>627.86666666666679</v>
      </c>
      <c r="L50" s="219">
        <v>632.73333333333335</v>
      </c>
      <c r="M50" s="220">
        <v>623</v>
      </c>
      <c r="N50" s="220">
        <v>614.5</v>
      </c>
      <c r="O50" s="220">
        <v>37110600</v>
      </c>
      <c r="P50" s="221">
        <v>-1.1956964512496107E-2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5398.9</v>
      </c>
      <c r="F51" s="217">
        <v>5405.25</v>
      </c>
      <c r="G51" s="219">
        <v>5334.85</v>
      </c>
      <c r="H51" s="219">
        <v>5270.8</v>
      </c>
      <c r="I51" s="219">
        <v>5200.4000000000005</v>
      </c>
      <c r="J51" s="219">
        <v>5469.3</v>
      </c>
      <c r="K51" s="219">
        <v>5539.7</v>
      </c>
      <c r="L51" s="219">
        <v>5603.75</v>
      </c>
      <c r="M51" s="220">
        <v>5475.65</v>
      </c>
      <c r="N51" s="220">
        <v>5341.2</v>
      </c>
      <c r="O51" s="220">
        <v>2304400</v>
      </c>
      <c r="P51" s="221">
        <v>4.8503048503048506E-2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684.35</v>
      </c>
      <c r="F52" s="217">
        <v>687.65</v>
      </c>
      <c r="G52" s="219">
        <v>674.4</v>
      </c>
      <c r="H52" s="219">
        <v>664.45</v>
      </c>
      <c r="I52" s="219">
        <v>651.20000000000005</v>
      </c>
      <c r="J52" s="219">
        <v>697.59999999999991</v>
      </c>
      <c r="K52" s="219">
        <v>710.84999999999991</v>
      </c>
      <c r="L52" s="219">
        <v>720.79999999999984</v>
      </c>
      <c r="M52" s="220">
        <v>700.9</v>
      </c>
      <c r="N52" s="220">
        <v>677.7</v>
      </c>
      <c r="O52" s="220">
        <v>14417000</v>
      </c>
      <c r="P52" s="221">
        <v>7.5734964930607371E-2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122.35</v>
      </c>
      <c r="F53" s="217">
        <v>123.10000000000001</v>
      </c>
      <c r="G53" s="219">
        <v>121.00000000000001</v>
      </c>
      <c r="H53" s="219">
        <v>119.65</v>
      </c>
      <c r="I53" s="219">
        <v>117.55000000000001</v>
      </c>
      <c r="J53" s="219">
        <v>124.45000000000002</v>
      </c>
      <c r="K53" s="219">
        <v>126.55000000000001</v>
      </c>
      <c r="L53" s="219">
        <v>127.90000000000002</v>
      </c>
      <c r="M53" s="220">
        <v>125.2</v>
      </c>
      <c r="N53" s="220">
        <v>121.75</v>
      </c>
      <c r="O53" s="220">
        <v>220995000</v>
      </c>
      <c r="P53" s="221">
        <v>2.8815636489331616E-2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818.2</v>
      </c>
      <c r="F54" s="217">
        <v>813.56666666666661</v>
      </c>
      <c r="G54" s="219">
        <v>806.73333333333323</v>
      </c>
      <c r="H54" s="219">
        <v>795.26666666666665</v>
      </c>
      <c r="I54" s="219">
        <v>788.43333333333328</v>
      </c>
      <c r="J54" s="219">
        <v>825.03333333333319</v>
      </c>
      <c r="K54" s="219">
        <v>831.86666666666667</v>
      </c>
      <c r="L54" s="219">
        <v>843.33333333333314</v>
      </c>
      <c r="M54" s="220">
        <v>820.4</v>
      </c>
      <c r="N54" s="220">
        <v>802.1</v>
      </c>
      <c r="O54" s="220">
        <v>3498300</v>
      </c>
      <c r="P54" s="221">
        <v>-4.878048780487805E-2</v>
      </c>
    </row>
    <row r="55" spans="1:16" ht="12.75" customHeight="1">
      <c r="A55" s="213">
        <v>45</v>
      </c>
      <c r="B55" s="225" t="s">
        <v>842</v>
      </c>
      <c r="C55" s="217" t="s">
        <v>89</v>
      </c>
      <c r="D55" s="218">
        <v>45470</v>
      </c>
      <c r="E55" s="217">
        <v>436.1</v>
      </c>
      <c r="F55" s="217">
        <v>433.41666666666669</v>
      </c>
      <c r="G55" s="219">
        <v>428.73333333333335</v>
      </c>
      <c r="H55" s="219">
        <v>421.36666666666667</v>
      </c>
      <c r="I55" s="219">
        <v>416.68333333333334</v>
      </c>
      <c r="J55" s="219">
        <v>440.78333333333336</v>
      </c>
      <c r="K55" s="219">
        <v>445.46666666666664</v>
      </c>
      <c r="L55" s="219">
        <v>452.83333333333337</v>
      </c>
      <c r="M55" s="220">
        <v>438.1</v>
      </c>
      <c r="N55" s="220">
        <v>426.05</v>
      </c>
      <c r="O55" s="220">
        <v>10869900</v>
      </c>
      <c r="P55" s="221">
        <v>6.1554695743932467E-3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1435.85</v>
      </c>
      <c r="F56" s="217">
        <v>1413.7666666666667</v>
      </c>
      <c r="G56" s="219">
        <v>1388.6333333333332</v>
      </c>
      <c r="H56" s="219">
        <v>1341.4166666666665</v>
      </c>
      <c r="I56" s="219">
        <v>1316.2833333333331</v>
      </c>
      <c r="J56" s="219">
        <v>1460.9833333333333</v>
      </c>
      <c r="K56" s="219">
        <v>1486.116666666667</v>
      </c>
      <c r="L56" s="219">
        <v>1533.3333333333335</v>
      </c>
      <c r="M56" s="220">
        <v>1438.9</v>
      </c>
      <c r="N56" s="220">
        <v>1366.55</v>
      </c>
      <c r="O56" s="220">
        <v>9698125</v>
      </c>
      <c r="P56" s="221">
        <v>-1.8408400809716598E-2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1545.45</v>
      </c>
      <c r="F57" s="217">
        <v>1540.5166666666667</v>
      </c>
      <c r="G57" s="219">
        <v>1528.2333333333333</v>
      </c>
      <c r="H57" s="219">
        <v>1511.0166666666667</v>
      </c>
      <c r="I57" s="219">
        <v>1498.7333333333333</v>
      </c>
      <c r="J57" s="219">
        <v>1557.7333333333333</v>
      </c>
      <c r="K57" s="219">
        <v>1570.0166666666667</v>
      </c>
      <c r="L57" s="219">
        <v>1587.2333333333333</v>
      </c>
      <c r="M57" s="220">
        <v>1552.8</v>
      </c>
      <c r="N57" s="220">
        <v>1523.3</v>
      </c>
      <c r="O57" s="220">
        <v>10688600</v>
      </c>
      <c r="P57" s="221">
        <v>-3.3445012637394932E-2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488.5</v>
      </c>
      <c r="F58" s="217">
        <v>489</v>
      </c>
      <c r="G58" s="219">
        <v>484.1</v>
      </c>
      <c r="H58" s="219">
        <v>479.70000000000005</v>
      </c>
      <c r="I58" s="219">
        <v>474.80000000000007</v>
      </c>
      <c r="J58" s="219">
        <v>493.4</v>
      </c>
      <c r="K58" s="219">
        <v>498.29999999999995</v>
      </c>
      <c r="L58" s="219">
        <v>502.69999999999993</v>
      </c>
      <c r="M58" s="220">
        <v>493.9</v>
      </c>
      <c r="N58" s="220">
        <v>484.6</v>
      </c>
      <c r="O58" s="220">
        <v>55965000</v>
      </c>
      <c r="P58" s="221">
        <v>1.0848126232741617E-2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5278.5</v>
      </c>
      <c r="F59" s="217">
        <v>5277.6833333333334</v>
      </c>
      <c r="G59" s="219">
        <v>5218.3666666666668</v>
      </c>
      <c r="H59" s="219">
        <v>5158.2333333333336</v>
      </c>
      <c r="I59" s="219">
        <v>5098.916666666667</v>
      </c>
      <c r="J59" s="219">
        <v>5337.8166666666666</v>
      </c>
      <c r="K59" s="219">
        <v>5397.1333333333341</v>
      </c>
      <c r="L59" s="219">
        <v>5457.2666666666664</v>
      </c>
      <c r="M59" s="220">
        <v>5337</v>
      </c>
      <c r="N59" s="220">
        <v>5217.55</v>
      </c>
      <c r="O59" s="220">
        <v>2262450</v>
      </c>
      <c r="P59" s="221">
        <v>-3.3079043528431308E-2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2946.2</v>
      </c>
      <c r="F60" s="217">
        <v>2938.7000000000003</v>
      </c>
      <c r="G60" s="219">
        <v>2910.6500000000005</v>
      </c>
      <c r="H60" s="219">
        <v>2875.1000000000004</v>
      </c>
      <c r="I60" s="219">
        <v>2847.0500000000006</v>
      </c>
      <c r="J60" s="219">
        <v>2974.2500000000005</v>
      </c>
      <c r="K60" s="219">
        <v>3002.3000000000006</v>
      </c>
      <c r="L60" s="219">
        <v>3037.8500000000004</v>
      </c>
      <c r="M60" s="220">
        <v>2966.75</v>
      </c>
      <c r="N60" s="220">
        <v>2903.15</v>
      </c>
      <c r="O60" s="220">
        <v>2671550</v>
      </c>
      <c r="P60" s="221">
        <v>2.3637557452396585E-3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1144.45</v>
      </c>
      <c r="F61" s="217">
        <v>1141.8166666666666</v>
      </c>
      <c r="G61" s="219">
        <v>1133.6333333333332</v>
      </c>
      <c r="H61" s="219">
        <v>1122.8166666666666</v>
      </c>
      <c r="I61" s="219">
        <v>1114.6333333333332</v>
      </c>
      <c r="J61" s="219">
        <v>1152.6333333333332</v>
      </c>
      <c r="K61" s="219">
        <v>1160.8166666666666</v>
      </c>
      <c r="L61" s="219">
        <v>1171.6333333333332</v>
      </c>
      <c r="M61" s="220">
        <v>1150</v>
      </c>
      <c r="N61" s="220">
        <v>1131</v>
      </c>
      <c r="O61" s="220">
        <v>9057000</v>
      </c>
      <c r="P61" s="221">
        <v>9.6989966555183944E-3</v>
      </c>
    </row>
    <row r="62" spans="1:16" ht="12.75" customHeight="1">
      <c r="A62" s="213">
        <v>52</v>
      </c>
      <c r="B62" s="225" t="s">
        <v>842</v>
      </c>
      <c r="C62" s="222" t="s">
        <v>96</v>
      </c>
      <c r="D62" s="218">
        <v>45470</v>
      </c>
      <c r="E62" s="217">
        <v>1479.75</v>
      </c>
      <c r="F62" s="217">
        <v>1477.5166666666667</v>
      </c>
      <c r="G62" s="219">
        <v>1460.2333333333333</v>
      </c>
      <c r="H62" s="219">
        <v>1440.7166666666667</v>
      </c>
      <c r="I62" s="219">
        <v>1423.4333333333334</v>
      </c>
      <c r="J62" s="219">
        <v>1497.0333333333333</v>
      </c>
      <c r="K62" s="219">
        <v>1514.3166666666666</v>
      </c>
      <c r="L62" s="219">
        <v>1533.8333333333333</v>
      </c>
      <c r="M62" s="220">
        <v>1494.8</v>
      </c>
      <c r="N62" s="220">
        <v>1458</v>
      </c>
      <c r="O62" s="220">
        <v>3216500</v>
      </c>
      <c r="P62" s="221">
        <v>4.4318181818181819E-2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426.5</v>
      </c>
      <c r="F63" s="217">
        <v>424.7833333333333</v>
      </c>
      <c r="G63" s="219">
        <v>421.81666666666661</v>
      </c>
      <c r="H63" s="219">
        <v>417.13333333333333</v>
      </c>
      <c r="I63" s="219">
        <v>414.16666666666663</v>
      </c>
      <c r="J63" s="219">
        <v>429.46666666666658</v>
      </c>
      <c r="K63" s="219">
        <v>432.43333333333328</v>
      </c>
      <c r="L63" s="219">
        <v>437.11666666666656</v>
      </c>
      <c r="M63" s="220">
        <v>427.75</v>
      </c>
      <c r="N63" s="220">
        <v>420.1</v>
      </c>
      <c r="O63" s="220">
        <v>18496800</v>
      </c>
      <c r="P63" s="221">
        <v>-7.8207975282417689E-3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148.85</v>
      </c>
      <c r="F64" s="217">
        <v>149.5</v>
      </c>
      <c r="G64" s="219">
        <v>147.85</v>
      </c>
      <c r="H64" s="219">
        <v>146.85</v>
      </c>
      <c r="I64" s="219">
        <v>145.19999999999999</v>
      </c>
      <c r="J64" s="219">
        <v>150.5</v>
      </c>
      <c r="K64" s="219">
        <v>152.14999999999998</v>
      </c>
      <c r="L64" s="219">
        <v>153.15</v>
      </c>
      <c r="M64" s="220">
        <v>151.15</v>
      </c>
      <c r="N64" s="220">
        <v>148.5</v>
      </c>
      <c r="O64" s="220">
        <v>25315000</v>
      </c>
      <c r="P64" s="221">
        <v>8.5657370517928291E-3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3720.35</v>
      </c>
      <c r="F65" s="217">
        <v>3721.4500000000003</v>
      </c>
      <c r="G65" s="219">
        <v>3689.0500000000006</v>
      </c>
      <c r="H65" s="219">
        <v>3657.7500000000005</v>
      </c>
      <c r="I65" s="219">
        <v>3625.3500000000008</v>
      </c>
      <c r="J65" s="219">
        <v>3752.7500000000005</v>
      </c>
      <c r="K65" s="219">
        <v>3785.15</v>
      </c>
      <c r="L65" s="219">
        <v>3816.4500000000003</v>
      </c>
      <c r="M65" s="220">
        <v>3753.85</v>
      </c>
      <c r="N65" s="220">
        <v>3690.15</v>
      </c>
      <c r="O65" s="220">
        <v>4142100</v>
      </c>
      <c r="P65" s="221">
        <v>-6.3332133861101116E-3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610.04999999999995</v>
      </c>
      <c r="F66" s="217">
        <v>604.5333333333333</v>
      </c>
      <c r="G66" s="219">
        <v>594.06666666666661</v>
      </c>
      <c r="H66" s="219">
        <v>578.08333333333326</v>
      </c>
      <c r="I66" s="219">
        <v>567.61666666666656</v>
      </c>
      <c r="J66" s="219">
        <v>620.51666666666665</v>
      </c>
      <c r="K66" s="219">
        <v>630.98333333333335</v>
      </c>
      <c r="L66" s="219">
        <v>646.9666666666667</v>
      </c>
      <c r="M66" s="220">
        <v>615</v>
      </c>
      <c r="N66" s="220">
        <v>588.54999999999995</v>
      </c>
      <c r="O66" s="220">
        <v>21007500</v>
      </c>
      <c r="P66" s="221">
        <v>-6.7938550274527207E-2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1904.65</v>
      </c>
      <c r="F67" s="217">
        <v>1898.9833333333333</v>
      </c>
      <c r="G67" s="219">
        <v>1882.6166666666668</v>
      </c>
      <c r="H67" s="219">
        <v>1860.5833333333335</v>
      </c>
      <c r="I67" s="219">
        <v>1844.2166666666669</v>
      </c>
      <c r="J67" s="219">
        <v>1921.0166666666667</v>
      </c>
      <c r="K67" s="219">
        <v>1937.383333333333</v>
      </c>
      <c r="L67" s="219">
        <v>1959.4166666666665</v>
      </c>
      <c r="M67" s="220">
        <v>1915.35</v>
      </c>
      <c r="N67" s="220">
        <v>1876.95</v>
      </c>
      <c r="O67" s="220">
        <v>3224200</v>
      </c>
      <c r="P67" s="221">
        <v>3.4018841451192626E-2</v>
      </c>
    </row>
    <row r="68" spans="1:16" ht="12.75" customHeight="1">
      <c r="A68" s="213">
        <v>58</v>
      </c>
      <c r="B68" s="225" t="s">
        <v>842</v>
      </c>
      <c r="C68" s="222" t="s">
        <v>102</v>
      </c>
      <c r="D68" s="218">
        <v>45470</v>
      </c>
      <c r="E68" s="217">
        <v>2419.75</v>
      </c>
      <c r="F68" s="217">
        <v>2401.7666666666669</v>
      </c>
      <c r="G68" s="219">
        <v>2373.5333333333338</v>
      </c>
      <c r="H68" s="219">
        <v>2327.3166666666671</v>
      </c>
      <c r="I68" s="219">
        <v>2299.0833333333339</v>
      </c>
      <c r="J68" s="219">
        <v>2447.9833333333336</v>
      </c>
      <c r="K68" s="219">
        <v>2476.2166666666662</v>
      </c>
      <c r="L68" s="219">
        <v>2522.4333333333334</v>
      </c>
      <c r="M68" s="220">
        <v>2430</v>
      </c>
      <c r="N68" s="220">
        <v>2355.5500000000002</v>
      </c>
      <c r="O68" s="220">
        <v>2217600</v>
      </c>
      <c r="P68" s="221">
        <v>-1.0176754151044456E-2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4596.7</v>
      </c>
      <c r="F69" s="217">
        <v>4572.8666666666659</v>
      </c>
      <c r="G69" s="219">
        <v>4524.8333333333321</v>
      </c>
      <c r="H69" s="219">
        <v>4452.9666666666662</v>
      </c>
      <c r="I69" s="219">
        <v>4404.9333333333325</v>
      </c>
      <c r="J69" s="219">
        <v>4644.7333333333318</v>
      </c>
      <c r="K69" s="219">
        <v>4692.7666666666664</v>
      </c>
      <c r="L69" s="219">
        <v>4764.6333333333314</v>
      </c>
      <c r="M69" s="220">
        <v>4620.8999999999996</v>
      </c>
      <c r="N69" s="220">
        <v>4501</v>
      </c>
      <c r="O69" s="220">
        <v>2476400</v>
      </c>
      <c r="P69" s="221">
        <v>-1.354365838113448E-2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10880.35</v>
      </c>
      <c r="F70" s="217">
        <v>10714.783333333333</v>
      </c>
      <c r="G70" s="219">
        <v>10529.566666666666</v>
      </c>
      <c r="H70" s="219">
        <v>10178.783333333333</v>
      </c>
      <c r="I70" s="219">
        <v>9993.5666666666657</v>
      </c>
      <c r="J70" s="219">
        <v>11065.566666666666</v>
      </c>
      <c r="K70" s="219">
        <v>11250.783333333333</v>
      </c>
      <c r="L70" s="219">
        <v>11601.566666666666</v>
      </c>
      <c r="M70" s="220">
        <v>10900</v>
      </c>
      <c r="N70" s="220">
        <v>10364</v>
      </c>
      <c r="O70" s="220">
        <v>1671300</v>
      </c>
      <c r="P70" s="221">
        <v>9.6078174186778595E-2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875.4</v>
      </c>
      <c r="F71" s="217">
        <v>872.19999999999993</v>
      </c>
      <c r="G71" s="219">
        <v>862.59999999999991</v>
      </c>
      <c r="H71" s="219">
        <v>849.8</v>
      </c>
      <c r="I71" s="219">
        <v>840.19999999999993</v>
      </c>
      <c r="J71" s="219">
        <v>884.99999999999989</v>
      </c>
      <c r="K71" s="219">
        <v>894.6</v>
      </c>
      <c r="L71" s="219">
        <v>907.39999999999986</v>
      </c>
      <c r="M71" s="220">
        <v>881.8</v>
      </c>
      <c r="N71" s="220">
        <v>859.4</v>
      </c>
      <c r="O71" s="220">
        <v>40495125</v>
      </c>
      <c r="P71" s="221">
        <v>2.4916773890488737E-3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6100.05</v>
      </c>
      <c r="F72" s="217">
        <v>6092.0166666666664</v>
      </c>
      <c r="G72" s="219">
        <v>6059.083333333333</v>
      </c>
      <c r="H72" s="219">
        <v>6018.1166666666668</v>
      </c>
      <c r="I72" s="219">
        <v>5985.1833333333334</v>
      </c>
      <c r="J72" s="219">
        <v>6132.9833333333327</v>
      </c>
      <c r="K72" s="219">
        <v>6165.916666666667</v>
      </c>
      <c r="L72" s="219">
        <v>6206.8833333333323</v>
      </c>
      <c r="M72" s="220">
        <v>6124.95</v>
      </c>
      <c r="N72" s="220">
        <v>6051.05</v>
      </c>
      <c r="O72" s="220">
        <v>2718250</v>
      </c>
      <c r="P72" s="221">
        <v>4.032913935798689E-2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4819.55</v>
      </c>
      <c r="F73" s="217">
        <v>4832.55</v>
      </c>
      <c r="G73" s="219">
        <v>4768.1000000000004</v>
      </c>
      <c r="H73" s="219">
        <v>4716.6500000000005</v>
      </c>
      <c r="I73" s="219">
        <v>4652.2000000000007</v>
      </c>
      <c r="J73" s="219">
        <v>4884</v>
      </c>
      <c r="K73" s="219">
        <v>4948.4499999999989</v>
      </c>
      <c r="L73" s="219">
        <v>4999.8999999999996</v>
      </c>
      <c r="M73" s="220">
        <v>4897</v>
      </c>
      <c r="N73" s="220">
        <v>4781.1000000000004</v>
      </c>
      <c r="O73" s="220">
        <v>3888850</v>
      </c>
      <c r="P73" s="221">
        <v>1.6048648895798087E-2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4244.2</v>
      </c>
      <c r="F74" s="217">
        <v>4214.4833333333336</v>
      </c>
      <c r="G74" s="219">
        <v>4170.7666666666673</v>
      </c>
      <c r="H74" s="219">
        <v>4097.3333333333339</v>
      </c>
      <c r="I74" s="219">
        <v>4053.6166666666677</v>
      </c>
      <c r="J74" s="219">
        <v>4287.916666666667</v>
      </c>
      <c r="K74" s="219">
        <v>4331.6333333333341</v>
      </c>
      <c r="L74" s="219">
        <v>4405.0666666666666</v>
      </c>
      <c r="M74" s="220">
        <v>4258.2</v>
      </c>
      <c r="N74" s="220">
        <v>4141.05</v>
      </c>
      <c r="O74" s="220">
        <v>1285900</v>
      </c>
      <c r="P74" s="221">
        <v>8.6281276962899053E-3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543.6</v>
      </c>
      <c r="F75" s="217">
        <v>545.0333333333333</v>
      </c>
      <c r="G75" s="219">
        <v>540.81666666666661</v>
      </c>
      <c r="H75" s="219">
        <v>538.0333333333333</v>
      </c>
      <c r="I75" s="219">
        <v>533.81666666666661</v>
      </c>
      <c r="J75" s="219">
        <v>547.81666666666661</v>
      </c>
      <c r="K75" s="219">
        <v>552.0333333333333</v>
      </c>
      <c r="L75" s="219">
        <v>554.81666666666661</v>
      </c>
      <c r="M75" s="220">
        <v>549.25</v>
      </c>
      <c r="N75" s="220">
        <v>542.25</v>
      </c>
      <c r="O75" s="220">
        <v>20892600</v>
      </c>
      <c r="P75" s="221">
        <v>-5.6540735029555382E-3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172.8</v>
      </c>
      <c r="F76" s="217">
        <v>173.4</v>
      </c>
      <c r="G76" s="219">
        <v>171.20000000000002</v>
      </c>
      <c r="H76" s="219">
        <v>169.60000000000002</v>
      </c>
      <c r="I76" s="219">
        <v>167.40000000000003</v>
      </c>
      <c r="J76" s="219">
        <v>175</v>
      </c>
      <c r="K76" s="219">
        <v>177.2</v>
      </c>
      <c r="L76" s="219">
        <v>178.79999999999998</v>
      </c>
      <c r="M76" s="220">
        <v>175.6</v>
      </c>
      <c r="N76" s="220">
        <v>171.8</v>
      </c>
      <c r="O76" s="220">
        <v>77235000</v>
      </c>
      <c r="P76" s="221">
        <v>-9.0454195535026941E-3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220.45</v>
      </c>
      <c r="F77" s="217">
        <v>218.58333333333334</v>
      </c>
      <c r="G77" s="219">
        <v>216.31666666666669</v>
      </c>
      <c r="H77" s="219">
        <v>212.18333333333334</v>
      </c>
      <c r="I77" s="219">
        <v>209.91666666666669</v>
      </c>
      <c r="J77" s="219">
        <v>222.7166666666667</v>
      </c>
      <c r="K77" s="219">
        <v>224.98333333333335</v>
      </c>
      <c r="L77" s="219">
        <v>229.1166666666667</v>
      </c>
      <c r="M77" s="220">
        <v>220.85</v>
      </c>
      <c r="N77" s="220">
        <v>214.45</v>
      </c>
      <c r="O77" s="220">
        <v>140283225</v>
      </c>
      <c r="P77" s="221">
        <v>1.6778857313393243E-2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1225.75</v>
      </c>
      <c r="F78" s="217">
        <v>1216.9833333333333</v>
      </c>
      <c r="G78" s="219">
        <v>1200.2666666666667</v>
      </c>
      <c r="H78" s="219">
        <v>1174.7833333333333</v>
      </c>
      <c r="I78" s="219">
        <v>1158.0666666666666</v>
      </c>
      <c r="J78" s="219">
        <v>1242.4666666666667</v>
      </c>
      <c r="K78" s="219">
        <v>1259.1833333333334</v>
      </c>
      <c r="L78" s="219">
        <v>1284.6666666666667</v>
      </c>
      <c r="M78" s="220">
        <v>1233.7</v>
      </c>
      <c r="N78" s="220">
        <v>1191.5</v>
      </c>
      <c r="O78" s="220">
        <v>9631625</v>
      </c>
      <c r="P78" s="221">
        <v>-2.7773607566431466E-3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91.8</v>
      </c>
      <c r="F79" s="217">
        <v>91.283333333333346</v>
      </c>
      <c r="G79" s="219">
        <v>90.066666666666691</v>
      </c>
      <c r="H79" s="219">
        <v>88.333333333333343</v>
      </c>
      <c r="I79" s="219">
        <v>87.116666666666688</v>
      </c>
      <c r="J79" s="219">
        <v>93.016666666666694</v>
      </c>
      <c r="K79" s="219">
        <v>94.233333333333363</v>
      </c>
      <c r="L79" s="219">
        <v>95.966666666666697</v>
      </c>
      <c r="M79" s="220">
        <v>92.5</v>
      </c>
      <c r="N79" s="220">
        <v>89.55</v>
      </c>
      <c r="O79" s="220">
        <v>249288750</v>
      </c>
      <c r="P79" s="221">
        <v>-4.0237352737352738E-2</v>
      </c>
    </row>
    <row r="80" spans="1:16" ht="12.75" customHeight="1">
      <c r="A80" s="213">
        <v>70</v>
      </c>
      <c r="B80" s="225" t="s">
        <v>842</v>
      </c>
      <c r="C80" s="223" t="s">
        <v>116</v>
      </c>
      <c r="D80" s="218">
        <v>45470</v>
      </c>
      <c r="E80" s="217">
        <v>690.1</v>
      </c>
      <c r="F80" s="217">
        <v>689.69999999999993</v>
      </c>
      <c r="G80" s="219">
        <v>683.39999999999986</v>
      </c>
      <c r="H80" s="219">
        <v>676.69999999999993</v>
      </c>
      <c r="I80" s="219">
        <v>670.39999999999986</v>
      </c>
      <c r="J80" s="219">
        <v>696.39999999999986</v>
      </c>
      <c r="K80" s="219">
        <v>702.69999999999982</v>
      </c>
      <c r="L80" s="219">
        <v>709.39999999999986</v>
      </c>
      <c r="M80" s="220">
        <v>696</v>
      </c>
      <c r="N80" s="220">
        <v>683</v>
      </c>
      <c r="O80" s="220">
        <v>7382700</v>
      </c>
      <c r="P80" s="221">
        <v>-9.2463363572923944E-3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1409.25</v>
      </c>
      <c r="F81" s="217">
        <v>1404.1833333333334</v>
      </c>
      <c r="G81" s="219">
        <v>1395.3666666666668</v>
      </c>
      <c r="H81" s="219">
        <v>1381.4833333333333</v>
      </c>
      <c r="I81" s="219">
        <v>1372.6666666666667</v>
      </c>
      <c r="J81" s="219">
        <v>1418.0666666666668</v>
      </c>
      <c r="K81" s="219">
        <v>1426.8833333333334</v>
      </c>
      <c r="L81" s="219">
        <v>1440.7666666666669</v>
      </c>
      <c r="M81" s="220">
        <v>1413</v>
      </c>
      <c r="N81" s="220">
        <v>1390.3</v>
      </c>
      <c r="O81" s="220">
        <v>5865500</v>
      </c>
      <c r="P81" s="221">
        <v>-4.2603953646898433E-4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3038.25</v>
      </c>
      <c r="F82" s="217">
        <v>3010.0499999999997</v>
      </c>
      <c r="G82" s="219">
        <v>2968.1999999999994</v>
      </c>
      <c r="H82" s="219">
        <v>2898.1499999999996</v>
      </c>
      <c r="I82" s="219">
        <v>2856.2999999999993</v>
      </c>
      <c r="J82" s="219">
        <v>3080.0999999999995</v>
      </c>
      <c r="K82" s="219">
        <v>3121.95</v>
      </c>
      <c r="L82" s="219">
        <v>3191.9999999999995</v>
      </c>
      <c r="M82" s="220">
        <v>3051.9</v>
      </c>
      <c r="N82" s="220">
        <v>2940</v>
      </c>
      <c r="O82" s="220">
        <v>3730675</v>
      </c>
      <c r="P82" s="221">
        <v>3.9018820105414874E-2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463.55</v>
      </c>
      <c r="F83" s="217">
        <v>470.2</v>
      </c>
      <c r="G83" s="219">
        <v>455.34999999999997</v>
      </c>
      <c r="H83" s="219">
        <v>447.15</v>
      </c>
      <c r="I83" s="219">
        <v>432.29999999999995</v>
      </c>
      <c r="J83" s="219">
        <v>478.4</v>
      </c>
      <c r="K83" s="219">
        <v>493.25</v>
      </c>
      <c r="L83" s="219">
        <v>501.45</v>
      </c>
      <c r="M83" s="220">
        <v>485.05</v>
      </c>
      <c r="N83" s="220">
        <v>462</v>
      </c>
      <c r="O83" s="220">
        <v>8926000</v>
      </c>
      <c r="P83" s="221">
        <v>1.224767520979814E-2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2460.15</v>
      </c>
      <c r="F84" s="217">
        <v>2458.4833333333331</v>
      </c>
      <c r="G84" s="219">
        <v>2439.9666666666662</v>
      </c>
      <c r="H84" s="219">
        <v>2419.7833333333333</v>
      </c>
      <c r="I84" s="219">
        <v>2401.2666666666664</v>
      </c>
      <c r="J84" s="219">
        <v>2478.6666666666661</v>
      </c>
      <c r="K84" s="219">
        <v>2497.1833333333334</v>
      </c>
      <c r="L84" s="219">
        <v>2517.3666666666659</v>
      </c>
      <c r="M84" s="220">
        <v>2477</v>
      </c>
      <c r="N84" s="220">
        <v>2438.3000000000002</v>
      </c>
      <c r="O84" s="220">
        <v>7491129</v>
      </c>
      <c r="P84" s="221">
        <v>-2.3007552603722444E-3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633.20000000000005</v>
      </c>
      <c r="F85" s="217">
        <v>626.44999999999993</v>
      </c>
      <c r="G85" s="219">
        <v>613.89999999999986</v>
      </c>
      <c r="H85" s="219">
        <v>594.59999999999991</v>
      </c>
      <c r="I85" s="219">
        <v>582.04999999999984</v>
      </c>
      <c r="J85" s="219">
        <v>645.74999999999989</v>
      </c>
      <c r="K85" s="219">
        <v>658.29999999999984</v>
      </c>
      <c r="L85" s="219">
        <v>677.59999999999991</v>
      </c>
      <c r="M85" s="220">
        <v>639</v>
      </c>
      <c r="N85" s="220">
        <v>607.15</v>
      </c>
      <c r="O85" s="220">
        <v>8461250</v>
      </c>
      <c r="P85" s="221">
        <v>0.1056844168572362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5117.75</v>
      </c>
      <c r="F86" s="217">
        <v>5037.9666666666662</v>
      </c>
      <c r="G86" s="219">
        <v>4942.6333333333323</v>
      </c>
      <c r="H86" s="219">
        <v>4767.5166666666664</v>
      </c>
      <c r="I86" s="219">
        <v>4672.1833333333325</v>
      </c>
      <c r="J86" s="219">
        <v>5213.0833333333321</v>
      </c>
      <c r="K86" s="219">
        <v>5308.4166666666661</v>
      </c>
      <c r="L86" s="219">
        <v>5483.5333333333319</v>
      </c>
      <c r="M86" s="220">
        <v>5133.3</v>
      </c>
      <c r="N86" s="220">
        <v>4862.8500000000004</v>
      </c>
      <c r="O86" s="220">
        <v>12647100</v>
      </c>
      <c r="P86" s="221">
        <v>-4.5102484178709736E-3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1844.85</v>
      </c>
      <c r="F87" s="217">
        <v>1846.6833333333334</v>
      </c>
      <c r="G87" s="219">
        <v>1835.7166666666667</v>
      </c>
      <c r="H87" s="219">
        <v>1826.5833333333333</v>
      </c>
      <c r="I87" s="219">
        <v>1815.6166666666666</v>
      </c>
      <c r="J87" s="219">
        <v>1855.8166666666668</v>
      </c>
      <c r="K87" s="219">
        <v>1866.7833333333335</v>
      </c>
      <c r="L87" s="219">
        <v>1875.916666666667</v>
      </c>
      <c r="M87" s="220">
        <v>1857.65</v>
      </c>
      <c r="N87" s="220">
        <v>1837.55</v>
      </c>
      <c r="O87" s="220">
        <v>6231000</v>
      </c>
      <c r="P87" s="221">
        <v>3.9799749687108886E-2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1445.2</v>
      </c>
      <c r="F88" s="217">
        <v>1447.6499999999999</v>
      </c>
      <c r="G88" s="219">
        <v>1436.2999999999997</v>
      </c>
      <c r="H88" s="219">
        <v>1427.3999999999999</v>
      </c>
      <c r="I88" s="219">
        <v>1416.0499999999997</v>
      </c>
      <c r="J88" s="219">
        <v>1456.5499999999997</v>
      </c>
      <c r="K88" s="219">
        <v>1467.8999999999996</v>
      </c>
      <c r="L88" s="219">
        <v>1476.7999999999997</v>
      </c>
      <c r="M88" s="220">
        <v>1459</v>
      </c>
      <c r="N88" s="220">
        <v>1438.75</v>
      </c>
      <c r="O88" s="220">
        <v>19401200</v>
      </c>
      <c r="P88" s="221">
        <v>-8.8544321489057332E-2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3930.1</v>
      </c>
      <c r="F89" s="217">
        <v>3955.5666666666671</v>
      </c>
      <c r="G89" s="219">
        <v>3887.1333333333341</v>
      </c>
      <c r="H89" s="219">
        <v>3844.166666666667</v>
      </c>
      <c r="I89" s="219">
        <v>3775.733333333334</v>
      </c>
      <c r="J89" s="219">
        <v>3998.5333333333342</v>
      </c>
      <c r="K89" s="219">
        <v>4066.9666666666676</v>
      </c>
      <c r="L89" s="219">
        <v>4109.9333333333343</v>
      </c>
      <c r="M89" s="220">
        <v>4024</v>
      </c>
      <c r="N89" s="220">
        <v>3912.6</v>
      </c>
      <c r="O89" s="220">
        <v>2805750</v>
      </c>
      <c r="P89" s="221">
        <v>-1.6095944453211299E-2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1583.7</v>
      </c>
      <c r="F90" s="217">
        <v>1583.4000000000003</v>
      </c>
      <c r="G90" s="219">
        <v>1578.2000000000007</v>
      </c>
      <c r="H90" s="219">
        <v>1572.7000000000005</v>
      </c>
      <c r="I90" s="219">
        <v>1567.5000000000009</v>
      </c>
      <c r="J90" s="219">
        <v>1588.9000000000005</v>
      </c>
      <c r="K90" s="219">
        <v>1594.1</v>
      </c>
      <c r="L90" s="219">
        <v>1599.6000000000004</v>
      </c>
      <c r="M90" s="220">
        <v>1588.6</v>
      </c>
      <c r="N90" s="220">
        <v>1577.9</v>
      </c>
      <c r="O90" s="220">
        <v>176134200</v>
      </c>
      <c r="P90" s="221">
        <v>-7.3770085300535609E-3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591.5</v>
      </c>
      <c r="F91" s="217">
        <v>584.31666666666672</v>
      </c>
      <c r="G91" s="219">
        <v>572.18333333333339</v>
      </c>
      <c r="H91" s="219">
        <v>552.86666666666667</v>
      </c>
      <c r="I91" s="219">
        <v>540.73333333333335</v>
      </c>
      <c r="J91" s="219">
        <v>603.63333333333344</v>
      </c>
      <c r="K91" s="219">
        <v>615.76666666666688</v>
      </c>
      <c r="L91" s="219">
        <v>635.08333333333348</v>
      </c>
      <c r="M91" s="220">
        <v>596.45000000000005</v>
      </c>
      <c r="N91" s="220">
        <v>565</v>
      </c>
      <c r="O91" s="220">
        <v>40139000</v>
      </c>
      <c r="P91" s="221">
        <v>-7.9302601367547243E-2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5835.9</v>
      </c>
      <c r="F92" s="217">
        <v>5812.6833333333343</v>
      </c>
      <c r="G92" s="219">
        <v>5770.0666666666684</v>
      </c>
      <c r="H92" s="219">
        <v>5704.2333333333345</v>
      </c>
      <c r="I92" s="219">
        <v>5661.6166666666686</v>
      </c>
      <c r="J92" s="219">
        <v>5878.5166666666682</v>
      </c>
      <c r="K92" s="219">
        <v>5921.1333333333332</v>
      </c>
      <c r="L92" s="219">
        <v>5986.9666666666681</v>
      </c>
      <c r="M92" s="220">
        <v>5855.3</v>
      </c>
      <c r="N92" s="220">
        <v>5746.85</v>
      </c>
      <c r="O92" s="220">
        <v>3714300</v>
      </c>
      <c r="P92" s="221">
        <v>-9.6388433387993439E-3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682.55</v>
      </c>
      <c r="F93" s="217">
        <v>681.88333333333333</v>
      </c>
      <c r="G93" s="219">
        <v>678.76666666666665</v>
      </c>
      <c r="H93" s="219">
        <v>674.98333333333335</v>
      </c>
      <c r="I93" s="219">
        <v>671.86666666666667</v>
      </c>
      <c r="J93" s="219">
        <v>685.66666666666663</v>
      </c>
      <c r="K93" s="219">
        <v>688.78333333333319</v>
      </c>
      <c r="L93" s="219">
        <v>692.56666666666661</v>
      </c>
      <c r="M93" s="220">
        <v>685</v>
      </c>
      <c r="N93" s="220">
        <v>678.1</v>
      </c>
      <c r="O93" s="220">
        <v>41374200</v>
      </c>
      <c r="P93" s="221">
        <v>-1.7454617993217635E-2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336.65</v>
      </c>
      <c r="F94" s="217">
        <v>336.0333333333333</v>
      </c>
      <c r="G94" s="219">
        <v>333.06666666666661</v>
      </c>
      <c r="H94" s="219">
        <v>329.48333333333329</v>
      </c>
      <c r="I94" s="219">
        <v>326.51666666666659</v>
      </c>
      <c r="J94" s="219">
        <v>339.61666666666662</v>
      </c>
      <c r="K94" s="219">
        <v>342.58333333333331</v>
      </c>
      <c r="L94" s="219">
        <v>346.16666666666663</v>
      </c>
      <c r="M94" s="220">
        <v>339</v>
      </c>
      <c r="N94" s="220">
        <v>332.45</v>
      </c>
      <c r="O94" s="220">
        <v>36103600</v>
      </c>
      <c r="P94" s="221">
        <v>-1.8373081634123496E-2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530.70000000000005</v>
      </c>
      <c r="F95" s="217">
        <v>530.68333333333339</v>
      </c>
      <c r="G95" s="219">
        <v>526.36666666666679</v>
      </c>
      <c r="H95" s="219">
        <v>522.03333333333342</v>
      </c>
      <c r="I95" s="219">
        <v>517.71666666666681</v>
      </c>
      <c r="J95" s="219">
        <v>535.01666666666677</v>
      </c>
      <c r="K95" s="219">
        <v>539.33333333333337</v>
      </c>
      <c r="L95" s="219">
        <v>543.66666666666674</v>
      </c>
      <c r="M95" s="220">
        <v>535</v>
      </c>
      <c r="N95" s="220">
        <v>526.35</v>
      </c>
      <c r="O95" s="220">
        <v>33890400</v>
      </c>
      <c r="P95" s="221">
        <v>3.4406032386995758E-2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2468.3000000000002</v>
      </c>
      <c r="F96" s="217">
        <v>2459.4833333333336</v>
      </c>
      <c r="G96" s="219">
        <v>2433.416666666667</v>
      </c>
      <c r="H96" s="219">
        <v>2398.5333333333333</v>
      </c>
      <c r="I96" s="219">
        <v>2372.4666666666667</v>
      </c>
      <c r="J96" s="219">
        <v>2494.3666666666672</v>
      </c>
      <c r="K96" s="219">
        <v>2520.4333333333338</v>
      </c>
      <c r="L96" s="219">
        <v>2555.3166666666675</v>
      </c>
      <c r="M96" s="220">
        <v>2485.5500000000002</v>
      </c>
      <c r="N96" s="220">
        <v>2424.6</v>
      </c>
      <c r="O96" s="220">
        <v>18886800</v>
      </c>
      <c r="P96" s="221">
        <v>4.1790282961686924E-3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1108.9000000000001</v>
      </c>
      <c r="F97" s="217">
        <v>1113.1333333333334</v>
      </c>
      <c r="G97" s="219">
        <v>1102.8166666666668</v>
      </c>
      <c r="H97" s="219">
        <v>1096.7333333333333</v>
      </c>
      <c r="I97" s="219">
        <v>1086.4166666666667</v>
      </c>
      <c r="J97" s="219">
        <v>1119.2166666666669</v>
      </c>
      <c r="K97" s="219">
        <v>1129.5333333333335</v>
      </c>
      <c r="L97" s="219">
        <v>1135.616666666667</v>
      </c>
      <c r="M97" s="220">
        <v>1123.45</v>
      </c>
      <c r="N97" s="220">
        <v>1107.05</v>
      </c>
      <c r="O97" s="220">
        <v>72084600</v>
      </c>
      <c r="P97" s="221">
        <v>1.0896454234892213E-2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1664.65</v>
      </c>
      <c r="F98" s="217">
        <v>1659.8833333333332</v>
      </c>
      <c r="G98" s="219">
        <v>1644.1666666666665</v>
      </c>
      <c r="H98" s="219">
        <v>1623.6833333333334</v>
      </c>
      <c r="I98" s="219">
        <v>1607.9666666666667</v>
      </c>
      <c r="J98" s="219">
        <v>1680.3666666666663</v>
      </c>
      <c r="K98" s="219">
        <v>1696.083333333333</v>
      </c>
      <c r="L98" s="219">
        <v>1716.5666666666662</v>
      </c>
      <c r="M98" s="220">
        <v>1675.6</v>
      </c>
      <c r="N98" s="220">
        <v>1639.4</v>
      </c>
      <c r="O98" s="220">
        <v>3590500</v>
      </c>
      <c r="P98" s="221">
        <v>1.5341701534170153E-3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598.5</v>
      </c>
      <c r="F99" s="217">
        <v>591.43333333333328</v>
      </c>
      <c r="G99" s="219">
        <v>582.06666666666661</v>
      </c>
      <c r="H99" s="219">
        <v>565.63333333333333</v>
      </c>
      <c r="I99" s="219">
        <v>556.26666666666665</v>
      </c>
      <c r="J99" s="219">
        <v>607.86666666666656</v>
      </c>
      <c r="K99" s="219">
        <v>617.23333333333312</v>
      </c>
      <c r="L99" s="219">
        <v>633.66666666666652</v>
      </c>
      <c r="M99" s="220">
        <v>600.79999999999995</v>
      </c>
      <c r="N99" s="220">
        <v>575</v>
      </c>
      <c r="O99" s="220">
        <v>12679500</v>
      </c>
      <c r="P99" s="221">
        <v>4.4999381876622571E-2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16.149999999999999</v>
      </c>
      <c r="F100" s="217">
        <v>16.3</v>
      </c>
      <c r="G100" s="219">
        <v>15.850000000000001</v>
      </c>
      <c r="H100" s="219">
        <v>15.55</v>
      </c>
      <c r="I100" s="219">
        <v>15.100000000000001</v>
      </c>
      <c r="J100" s="219">
        <v>16.600000000000001</v>
      </c>
      <c r="K100" s="219">
        <v>17.049999999999997</v>
      </c>
      <c r="L100" s="219">
        <v>17.350000000000001</v>
      </c>
      <c r="M100" s="220">
        <v>16.75</v>
      </c>
      <c r="N100" s="220">
        <v>16</v>
      </c>
      <c r="O100" s="220">
        <v>3751360000</v>
      </c>
      <c r="P100" s="221">
        <v>-1.5543489832854254E-3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114.55</v>
      </c>
      <c r="F101" s="217">
        <v>114.73333333333335</v>
      </c>
      <c r="G101" s="219">
        <v>113.9666666666667</v>
      </c>
      <c r="H101" s="219">
        <v>113.38333333333335</v>
      </c>
      <c r="I101" s="219">
        <v>112.6166666666667</v>
      </c>
      <c r="J101" s="219">
        <v>115.31666666666669</v>
      </c>
      <c r="K101" s="219">
        <v>116.08333333333334</v>
      </c>
      <c r="L101" s="219">
        <v>116.66666666666669</v>
      </c>
      <c r="M101" s="220">
        <v>115.5</v>
      </c>
      <c r="N101" s="220">
        <v>114.15</v>
      </c>
      <c r="O101" s="220">
        <v>94665000</v>
      </c>
      <c r="P101" s="221">
        <v>8.3080364275443363E-3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77.75</v>
      </c>
      <c r="F102" s="217">
        <v>77.966666666666669</v>
      </c>
      <c r="G102" s="219">
        <v>77.433333333333337</v>
      </c>
      <c r="H102" s="219">
        <v>77.116666666666674</v>
      </c>
      <c r="I102" s="219">
        <v>76.583333333333343</v>
      </c>
      <c r="J102" s="219">
        <v>78.283333333333331</v>
      </c>
      <c r="K102" s="219">
        <v>78.816666666666663</v>
      </c>
      <c r="L102" s="219">
        <v>79.133333333333326</v>
      </c>
      <c r="M102" s="220">
        <v>78.5</v>
      </c>
      <c r="N102" s="220">
        <v>77.650000000000006</v>
      </c>
      <c r="O102" s="220">
        <v>362775000</v>
      </c>
      <c r="P102" s="221">
        <v>7.4354862224814116E-3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178.85</v>
      </c>
      <c r="F103" s="217">
        <v>178.78333333333333</v>
      </c>
      <c r="G103" s="219">
        <v>175.21666666666667</v>
      </c>
      <c r="H103" s="219">
        <v>171.58333333333334</v>
      </c>
      <c r="I103" s="219">
        <v>168.01666666666668</v>
      </c>
      <c r="J103" s="219">
        <v>182.41666666666666</v>
      </c>
      <c r="K103" s="219">
        <v>185.98333333333332</v>
      </c>
      <c r="L103" s="219">
        <v>189.61666666666665</v>
      </c>
      <c r="M103" s="220">
        <v>182.35</v>
      </c>
      <c r="N103" s="220">
        <v>175.15</v>
      </c>
      <c r="O103" s="220">
        <v>73353750</v>
      </c>
      <c r="P103" s="221">
        <v>3.0285473506794482E-2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488.3</v>
      </c>
      <c r="F104" s="217">
        <v>486.55</v>
      </c>
      <c r="G104" s="219">
        <v>481.1</v>
      </c>
      <c r="H104" s="219">
        <v>473.90000000000003</v>
      </c>
      <c r="I104" s="219">
        <v>468.45000000000005</v>
      </c>
      <c r="J104" s="219">
        <v>493.75</v>
      </c>
      <c r="K104" s="219">
        <v>499.19999999999993</v>
      </c>
      <c r="L104" s="219">
        <v>506.4</v>
      </c>
      <c r="M104" s="220">
        <v>492</v>
      </c>
      <c r="N104" s="220">
        <v>479.35</v>
      </c>
      <c r="O104" s="220">
        <v>17386875</v>
      </c>
      <c r="P104" s="221">
        <v>-2.3853635942566002E-2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590.54999999999995</v>
      </c>
      <c r="F105" s="217">
        <v>590.1</v>
      </c>
      <c r="G105" s="219">
        <v>585.40000000000009</v>
      </c>
      <c r="H105" s="219">
        <v>580.25000000000011</v>
      </c>
      <c r="I105" s="219">
        <v>575.55000000000018</v>
      </c>
      <c r="J105" s="219">
        <v>595.25</v>
      </c>
      <c r="K105" s="219">
        <v>599.95000000000005</v>
      </c>
      <c r="L105" s="219">
        <v>605.09999999999991</v>
      </c>
      <c r="M105" s="220">
        <v>594.79999999999995</v>
      </c>
      <c r="N105" s="220">
        <v>584.95000000000005</v>
      </c>
      <c r="O105" s="220">
        <v>17387000</v>
      </c>
      <c r="P105" s="221">
        <v>-3.8223254784821331E-2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219.25</v>
      </c>
      <c r="F106" s="217">
        <v>219.91666666666666</v>
      </c>
      <c r="G106" s="219">
        <v>217.33333333333331</v>
      </c>
      <c r="H106" s="219">
        <v>215.41666666666666</v>
      </c>
      <c r="I106" s="219">
        <v>212.83333333333331</v>
      </c>
      <c r="J106" s="219">
        <v>221.83333333333331</v>
      </c>
      <c r="K106" s="219">
        <v>224.41666666666663</v>
      </c>
      <c r="L106" s="219">
        <v>226.33333333333331</v>
      </c>
      <c r="M106" s="220">
        <v>222.5</v>
      </c>
      <c r="N106" s="220">
        <v>218</v>
      </c>
      <c r="O106" s="220">
        <v>27213600</v>
      </c>
      <c r="P106" s="221">
        <v>-1.4803149606299212E-2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2580.5</v>
      </c>
      <c r="F107" s="217">
        <v>2586.9500000000003</v>
      </c>
      <c r="G107" s="219">
        <v>2562.0500000000006</v>
      </c>
      <c r="H107" s="219">
        <v>2543.6000000000004</v>
      </c>
      <c r="I107" s="219">
        <v>2518.7000000000007</v>
      </c>
      <c r="J107" s="219">
        <v>2605.4000000000005</v>
      </c>
      <c r="K107" s="219">
        <v>2630.3</v>
      </c>
      <c r="L107" s="219">
        <v>2648.7500000000005</v>
      </c>
      <c r="M107" s="220">
        <v>2611.85</v>
      </c>
      <c r="N107" s="220">
        <v>2568.5</v>
      </c>
      <c r="O107" s="220">
        <v>1068000</v>
      </c>
      <c r="P107" s="221">
        <v>-5.3087454596255938E-3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4318.75</v>
      </c>
      <c r="F108" s="217">
        <v>4305.4333333333334</v>
      </c>
      <c r="G108" s="219">
        <v>4258.9666666666672</v>
      </c>
      <c r="H108" s="219">
        <v>4199.1833333333334</v>
      </c>
      <c r="I108" s="219">
        <v>4152.7166666666672</v>
      </c>
      <c r="J108" s="219">
        <v>4365.2166666666672</v>
      </c>
      <c r="K108" s="219">
        <v>4411.6833333333325</v>
      </c>
      <c r="L108" s="219">
        <v>4471.4666666666672</v>
      </c>
      <c r="M108" s="220">
        <v>4351.8999999999996</v>
      </c>
      <c r="N108" s="220">
        <v>4245.6499999999996</v>
      </c>
      <c r="O108" s="220">
        <v>9303900</v>
      </c>
      <c r="P108" s="221">
        <v>2.4105934022388798E-2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1509.1</v>
      </c>
      <c r="F109" s="217">
        <v>1502.1999999999998</v>
      </c>
      <c r="G109" s="219">
        <v>1492.0999999999997</v>
      </c>
      <c r="H109" s="219">
        <v>1475.1</v>
      </c>
      <c r="I109" s="219">
        <v>1464.9999999999998</v>
      </c>
      <c r="J109" s="219">
        <v>1519.1999999999996</v>
      </c>
      <c r="K109" s="219">
        <v>1529.3</v>
      </c>
      <c r="L109" s="219">
        <v>1546.2999999999995</v>
      </c>
      <c r="M109" s="220">
        <v>1512.3</v>
      </c>
      <c r="N109" s="220">
        <v>1485.2</v>
      </c>
      <c r="O109" s="220">
        <v>23079500</v>
      </c>
      <c r="P109" s="221">
        <v>-3.7554227008827403E-3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340.75</v>
      </c>
      <c r="F110" s="217">
        <v>341.38333333333338</v>
      </c>
      <c r="G110" s="219">
        <v>337.36666666666679</v>
      </c>
      <c r="H110" s="219">
        <v>333.98333333333341</v>
      </c>
      <c r="I110" s="219">
        <v>329.96666666666681</v>
      </c>
      <c r="J110" s="219">
        <v>344.76666666666677</v>
      </c>
      <c r="K110" s="219">
        <v>348.7833333333333</v>
      </c>
      <c r="L110" s="219">
        <v>352.16666666666674</v>
      </c>
      <c r="M110" s="220">
        <v>345.4</v>
      </c>
      <c r="N110" s="220">
        <v>338</v>
      </c>
      <c r="O110" s="220">
        <v>77747800</v>
      </c>
      <c r="P110" s="221">
        <v>3.1145815055272853E-3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1496.95</v>
      </c>
      <c r="F111" s="217">
        <v>1499.5333333333335</v>
      </c>
      <c r="G111" s="219">
        <v>1492.166666666667</v>
      </c>
      <c r="H111" s="219">
        <v>1487.3833333333334</v>
      </c>
      <c r="I111" s="219">
        <v>1480.0166666666669</v>
      </c>
      <c r="J111" s="219">
        <v>1504.3166666666671</v>
      </c>
      <c r="K111" s="219">
        <v>1511.6833333333334</v>
      </c>
      <c r="L111" s="219">
        <v>1516.4666666666672</v>
      </c>
      <c r="M111" s="220">
        <v>1506.9</v>
      </c>
      <c r="N111" s="220">
        <v>1494.75</v>
      </c>
      <c r="O111" s="220">
        <v>47367600</v>
      </c>
      <c r="P111" s="221">
        <v>1.2855383352150262E-2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169.35</v>
      </c>
      <c r="F112" s="217">
        <v>169.29999999999998</v>
      </c>
      <c r="G112" s="219">
        <v>168.24999999999997</v>
      </c>
      <c r="H112" s="219">
        <v>167.14999999999998</v>
      </c>
      <c r="I112" s="219">
        <v>166.09999999999997</v>
      </c>
      <c r="J112" s="219">
        <v>170.39999999999998</v>
      </c>
      <c r="K112" s="219">
        <v>171.45</v>
      </c>
      <c r="L112" s="219">
        <v>172.54999999999998</v>
      </c>
      <c r="M112" s="220">
        <v>170.35</v>
      </c>
      <c r="N112" s="220">
        <v>168.2</v>
      </c>
      <c r="O112" s="220">
        <v>152845875</v>
      </c>
      <c r="P112" s="221">
        <v>-2.8697149416491294E-4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1193</v>
      </c>
      <c r="F113" s="217">
        <v>1191.8833333333332</v>
      </c>
      <c r="G113" s="219">
        <v>1182.6666666666665</v>
      </c>
      <c r="H113" s="219">
        <v>1172.3333333333333</v>
      </c>
      <c r="I113" s="219">
        <v>1163.1166666666666</v>
      </c>
      <c r="J113" s="219">
        <v>1202.2166666666665</v>
      </c>
      <c r="K113" s="219">
        <v>1211.4333333333332</v>
      </c>
      <c r="L113" s="219">
        <v>1221.7666666666664</v>
      </c>
      <c r="M113" s="220">
        <v>1201.0999999999999</v>
      </c>
      <c r="N113" s="220">
        <v>1181.55</v>
      </c>
      <c r="O113" s="220">
        <v>2871050</v>
      </c>
      <c r="P113" s="221">
        <v>5.4428264502267842E-2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1021.2</v>
      </c>
      <c r="F114" s="217">
        <v>1024.0666666666666</v>
      </c>
      <c r="G114" s="219">
        <v>1011.6333333333332</v>
      </c>
      <c r="H114" s="219">
        <v>1002.0666666666666</v>
      </c>
      <c r="I114" s="219">
        <v>989.63333333333321</v>
      </c>
      <c r="J114" s="219">
        <v>1033.6333333333332</v>
      </c>
      <c r="K114" s="219">
        <v>1046.0666666666666</v>
      </c>
      <c r="L114" s="219">
        <v>1055.6333333333332</v>
      </c>
      <c r="M114" s="220">
        <v>1036.5</v>
      </c>
      <c r="N114" s="220">
        <v>1014.5</v>
      </c>
      <c r="O114" s="220">
        <v>17373125</v>
      </c>
      <c r="P114" s="221">
        <v>1.1668195251197392E-2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431.75</v>
      </c>
      <c r="F115" s="217">
        <v>433.11666666666662</v>
      </c>
      <c r="G115" s="219">
        <v>429.93333333333322</v>
      </c>
      <c r="H115" s="219">
        <v>428.11666666666662</v>
      </c>
      <c r="I115" s="219">
        <v>424.93333333333322</v>
      </c>
      <c r="J115" s="219">
        <v>434.93333333333322</v>
      </c>
      <c r="K115" s="219">
        <v>438.11666666666662</v>
      </c>
      <c r="L115" s="219">
        <v>439.93333333333322</v>
      </c>
      <c r="M115" s="220">
        <v>436.3</v>
      </c>
      <c r="N115" s="220">
        <v>431.3</v>
      </c>
      <c r="O115" s="220">
        <v>103811200</v>
      </c>
      <c r="P115" s="221">
        <v>2.7605758722817911E-2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1044.9000000000001</v>
      </c>
      <c r="F116" s="217">
        <v>1045.8666666666666</v>
      </c>
      <c r="G116" s="219">
        <v>1037.1333333333332</v>
      </c>
      <c r="H116" s="219">
        <v>1029.3666666666666</v>
      </c>
      <c r="I116" s="219">
        <v>1020.6333333333332</v>
      </c>
      <c r="J116" s="219">
        <v>1053.6333333333332</v>
      </c>
      <c r="K116" s="219">
        <v>1062.3666666666663</v>
      </c>
      <c r="L116" s="219">
        <v>1070.1333333333332</v>
      </c>
      <c r="M116" s="220">
        <v>1054.5999999999999</v>
      </c>
      <c r="N116" s="220">
        <v>1038.0999999999999</v>
      </c>
      <c r="O116" s="220">
        <v>11535000</v>
      </c>
      <c r="P116" s="221">
        <v>1.2008554038493173E-2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4250.25</v>
      </c>
      <c r="F117" s="217">
        <v>4263.2333333333336</v>
      </c>
      <c r="G117" s="219">
        <v>4218.9666666666672</v>
      </c>
      <c r="H117" s="219">
        <v>4187.6833333333334</v>
      </c>
      <c r="I117" s="219">
        <v>4143.416666666667</v>
      </c>
      <c r="J117" s="219">
        <v>4294.5166666666673</v>
      </c>
      <c r="K117" s="219">
        <v>4338.7833333333338</v>
      </c>
      <c r="L117" s="219">
        <v>4370.0666666666675</v>
      </c>
      <c r="M117" s="220">
        <v>4307.5</v>
      </c>
      <c r="N117" s="220">
        <v>4231.95</v>
      </c>
      <c r="O117" s="220">
        <v>533375</v>
      </c>
      <c r="P117" s="221">
        <v>4.8918387413962636E-2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917.55</v>
      </c>
      <c r="F118" s="217">
        <v>919.08333333333337</v>
      </c>
      <c r="G118" s="219">
        <v>909.9666666666667</v>
      </c>
      <c r="H118" s="219">
        <v>902.38333333333333</v>
      </c>
      <c r="I118" s="219">
        <v>893.26666666666665</v>
      </c>
      <c r="J118" s="219">
        <v>926.66666666666674</v>
      </c>
      <c r="K118" s="219">
        <v>935.7833333333333</v>
      </c>
      <c r="L118" s="219">
        <v>943.36666666666679</v>
      </c>
      <c r="M118" s="220">
        <v>928.2</v>
      </c>
      <c r="N118" s="220">
        <v>911.5</v>
      </c>
      <c r="O118" s="220">
        <v>14858100</v>
      </c>
      <c r="P118" s="221">
        <v>5.5273856836142703E-3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531.95000000000005</v>
      </c>
      <c r="F119" s="217">
        <v>533.06666666666672</v>
      </c>
      <c r="G119" s="219">
        <v>527.88333333333344</v>
      </c>
      <c r="H119" s="219">
        <v>523.81666666666672</v>
      </c>
      <c r="I119" s="219">
        <v>518.63333333333344</v>
      </c>
      <c r="J119" s="219">
        <v>537.13333333333344</v>
      </c>
      <c r="K119" s="219">
        <v>542.31666666666661</v>
      </c>
      <c r="L119" s="219">
        <v>546.38333333333344</v>
      </c>
      <c r="M119" s="220">
        <v>538.25</v>
      </c>
      <c r="N119" s="220">
        <v>529</v>
      </c>
      <c r="O119" s="220">
        <v>22362500</v>
      </c>
      <c r="P119" s="221">
        <v>-2.2353861629596512E-4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1727.7</v>
      </c>
      <c r="F120" s="217">
        <v>1729.2166666666665</v>
      </c>
      <c r="G120" s="219">
        <v>1719.633333333333</v>
      </c>
      <c r="H120" s="219">
        <v>1711.5666666666666</v>
      </c>
      <c r="I120" s="219">
        <v>1701.9833333333331</v>
      </c>
      <c r="J120" s="219">
        <v>1737.2833333333328</v>
      </c>
      <c r="K120" s="219">
        <v>1746.8666666666663</v>
      </c>
      <c r="L120" s="219">
        <v>1754.9333333333327</v>
      </c>
      <c r="M120" s="220">
        <v>1738.8</v>
      </c>
      <c r="N120" s="220">
        <v>1721.15</v>
      </c>
      <c r="O120" s="220">
        <v>39333200</v>
      </c>
      <c r="P120" s="221">
        <v>-2.3243570768726469E-2</v>
      </c>
    </row>
    <row r="121" spans="1:16" ht="12.75" customHeight="1">
      <c r="A121" s="213">
        <v>111</v>
      </c>
      <c r="B121" s="225" t="s">
        <v>66</v>
      </c>
      <c r="C121" s="217" t="s">
        <v>846</v>
      </c>
      <c r="D121" s="218">
        <v>45470</v>
      </c>
      <c r="E121" s="217">
        <v>173.9</v>
      </c>
      <c r="F121" s="217">
        <v>174.28333333333333</v>
      </c>
      <c r="G121" s="219">
        <v>172.16666666666666</v>
      </c>
      <c r="H121" s="219">
        <v>170.43333333333334</v>
      </c>
      <c r="I121" s="219">
        <v>168.31666666666666</v>
      </c>
      <c r="J121" s="219">
        <v>176.01666666666665</v>
      </c>
      <c r="K121" s="219">
        <v>178.13333333333333</v>
      </c>
      <c r="L121" s="219">
        <v>179.86666666666665</v>
      </c>
      <c r="M121" s="220">
        <v>176.4</v>
      </c>
      <c r="N121" s="220">
        <v>172.55</v>
      </c>
      <c r="O121" s="220">
        <v>52352646</v>
      </c>
      <c r="P121" s="221">
        <v>-0.10687371546015072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2786.9</v>
      </c>
      <c r="F122" s="217">
        <v>2798</v>
      </c>
      <c r="G122" s="219">
        <v>2746.1</v>
      </c>
      <c r="H122" s="219">
        <v>2705.2999999999997</v>
      </c>
      <c r="I122" s="219">
        <v>2653.3999999999996</v>
      </c>
      <c r="J122" s="219">
        <v>2838.8</v>
      </c>
      <c r="K122" s="219">
        <v>2890.7</v>
      </c>
      <c r="L122" s="219">
        <v>2931.5000000000005</v>
      </c>
      <c r="M122" s="220">
        <v>2849.9</v>
      </c>
      <c r="N122" s="220">
        <v>2757.2</v>
      </c>
      <c r="O122" s="220">
        <v>1441200</v>
      </c>
      <c r="P122" s="221">
        <v>3.87027027027027E-2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439.95</v>
      </c>
      <c r="F123" s="217">
        <v>439.54999999999995</v>
      </c>
      <c r="G123" s="219">
        <v>434.19999999999993</v>
      </c>
      <c r="H123" s="219">
        <v>428.45</v>
      </c>
      <c r="I123" s="219">
        <v>423.09999999999997</v>
      </c>
      <c r="J123" s="219">
        <v>445.2999999999999</v>
      </c>
      <c r="K123" s="219">
        <v>450.64999999999992</v>
      </c>
      <c r="L123" s="219">
        <v>456.39999999999986</v>
      </c>
      <c r="M123" s="220">
        <v>444.9</v>
      </c>
      <c r="N123" s="220">
        <v>433.8</v>
      </c>
      <c r="O123" s="220">
        <v>16840200</v>
      </c>
      <c r="P123" s="221">
        <v>4.7256581033935936E-2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720</v>
      </c>
      <c r="F124" s="217">
        <v>718.06666666666661</v>
      </c>
      <c r="G124" s="219">
        <v>709.13333333333321</v>
      </c>
      <c r="H124" s="219">
        <v>698.26666666666665</v>
      </c>
      <c r="I124" s="219">
        <v>689.33333333333326</v>
      </c>
      <c r="J124" s="219">
        <v>728.93333333333317</v>
      </c>
      <c r="K124" s="219">
        <v>737.86666666666656</v>
      </c>
      <c r="L124" s="219">
        <v>748.73333333333312</v>
      </c>
      <c r="M124" s="220">
        <v>727</v>
      </c>
      <c r="N124" s="220">
        <v>707.2</v>
      </c>
      <c r="O124" s="220">
        <v>27868000</v>
      </c>
      <c r="P124" s="221">
        <v>-1.7937061704901856E-2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3679.25</v>
      </c>
      <c r="F125" s="217">
        <v>3662.1</v>
      </c>
      <c r="G125" s="219">
        <v>3628.85</v>
      </c>
      <c r="H125" s="219">
        <v>3578.45</v>
      </c>
      <c r="I125" s="219">
        <v>3545.2</v>
      </c>
      <c r="J125" s="219">
        <v>3712.5</v>
      </c>
      <c r="K125" s="219">
        <v>3745.75</v>
      </c>
      <c r="L125" s="219">
        <v>3796.15</v>
      </c>
      <c r="M125" s="220">
        <v>3695.35</v>
      </c>
      <c r="N125" s="220">
        <v>3611.7</v>
      </c>
      <c r="O125" s="220">
        <v>14538150</v>
      </c>
      <c r="P125" s="221">
        <v>-3.9444604116906673E-2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5017.6499999999996</v>
      </c>
      <c r="F126" s="217">
        <v>5017.2666666666664</v>
      </c>
      <c r="G126" s="219">
        <v>4970.333333333333</v>
      </c>
      <c r="H126" s="219">
        <v>4923.0166666666664</v>
      </c>
      <c r="I126" s="219">
        <v>4876.083333333333</v>
      </c>
      <c r="J126" s="219">
        <v>5064.583333333333</v>
      </c>
      <c r="K126" s="219">
        <v>5111.5166666666673</v>
      </c>
      <c r="L126" s="219">
        <v>5158.833333333333</v>
      </c>
      <c r="M126" s="220">
        <v>5064.2</v>
      </c>
      <c r="N126" s="220">
        <v>4969.95</v>
      </c>
      <c r="O126" s="220">
        <v>4004850</v>
      </c>
      <c r="P126" s="221">
        <v>3.4965306043338376E-2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4875.05</v>
      </c>
      <c r="F127" s="217">
        <v>4887.6500000000005</v>
      </c>
      <c r="G127" s="219">
        <v>4847.4500000000007</v>
      </c>
      <c r="H127" s="219">
        <v>4819.8500000000004</v>
      </c>
      <c r="I127" s="219">
        <v>4779.6500000000005</v>
      </c>
      <c r="J127" s="219">
        <v>4915.2500000000009</v>
      </c>
      <c r="K127" s="219">
        <v>4955.45</v>
      </c>
      <c r="L127" s="219">
        <v>4983.0500000000011</v>
      </c>
      <c r="M127" s="220">
        <v>4927.8500000000004</v>
      </c>
      <c r="N127" s="220">
        <v>4860.05</v>
      </c>
      <c r="O127" s="220">
        <v>1505900</v>
      </c>
      <c r="P127" s="221">
        <v>-7.1207226214808463E-3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1610.7</v>
      </c>
      <c r="F128" s="217">
        <v>1613.5333333333335</v>
      </c>
      <c r="G128" s="219">
        <v>1602.3166666666671</v>
      </c>
      <c r="H128" s="219">
        <v>1593.9333333333336</v>
      </c>
      <c r="I128" s="219">
        <v>1582.7166666666672</v>
      </c>
      <c r="J128" s="219">
        <v>1621.916666666667</v>
      </c>
      <c r="K128" s="219">
        <v>1633.1333333333337</v>
      </c>
      <c r="L128" s="219">
        <v>1641.5166666666669</v>
      </c>
      <c r="M128" s="220">
        <v>1624.75</v>
      </c>
      <c r="N128" s="220">
        <v>1605.15</v>
      </c>
      <c r="O128" s="220">
        <v>7148500</v>
      </c>
      <c r="P128" s="221">
        <v>-7.5525135709228223E-3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2866.9</v>
      </c>
      <c r="F129" s="217">
        <v>2846.9666666666667</v>
      </c>
      <c r="G129" s="219">
        <v>2813.9333333333334</v>
      </c>
      <c r="H129" s="219">
        <v>2760.9666666666667</v>
      </c>
      <c r="I129" s="219">
        <v>2727.9333333333334</v>
      </c>
      <c r="J129" s="219">
        <v>2899.9333333333334</v>
      </c>
      <c r="K129" s="219">
        <v>2932.9666666666672</v>
      </c>
      <c r="L129" s="219">
        <v>2985.9333333333334</v>
      </c>
      <c r="M129" s="220">
        <v>2880</v>
      </c>
      <c r="N129" s="220">
        <v>2794</v>
      </c>
      <c r="O129" s="220">
        <v>15549450</v>
      </c>
      <c r="P129" s="221">
        <v>3.4051764267759056E-2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294</v>
      </c>
      <c r="F130" s="217">
        <v>292.63333333333333</v>
      </c>
      <c r="G130" s="219">
        <v>288.46666666666664</v>
      </c>
      <c r="H130" s="219">
        <v>282.93333333333334</v>
      </c>
      <c r="I130" s="219">
        <v>278.76666666666665</v>
      </c>
      <c r="J130" s="219">
        <v>298.16666666666663</v>
      </c>
      <c r="K130" s="219">
        <v>302.33333333333337</v>
      </c>
      <c r="L130" s="219">
        <v>307.86666666666662</v>
      </c>
      <c r="M130" s="220">
        <v>296.8</v>
      </c>
      <c r="N130" s="220">
        <v>287.10000000000002</v>
      </c>
      <c r="O130" s="220">
        <v>30420000</v>
      </c>
      <c r="P130" s="221">
        <v>-2.0994620128592049E-3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186.9</v>
      </c>
      <c r="F131" s="217">
        <v>186.53333333333333</v>
      </c>
      <c r="G131" s="219">
        <v>184.71666666666667</v>
      </c>
      <c r="H131" s="219">
        <v>182.53333333333333</v>
      </c>
      <c r="I131" s="219">
        <v>180.71666666666667</v>
      </c>
      <c r="J131" s="219">
        <v>188.71666666666667</v>
      </c>
      <c r="K131" s="219">
        <v>190.53333333333333</v>
      </c>
      <c r="L131" s="219">
        <v>192.71666666666667</v>
      </c>
      <c r="M131" s="220">
        <v>188.35</v>
      </c>
      <c r="N131" s="220">
        <v>184.35</v>
      </c>
      <c r="O131" s="220">
        <v>44454000</v>
      </c>
      <c r="P131" s="221">
        <v>-5.2133307746433828E-2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613.29999999999995</v>
      </c>
      <c r="F132" s="217">
        <v>618.04999999999995</v>
      </c>
      <c r="G132" s="219">
        <v>601.94999999999993</v>
      </c>
      <c r="H132" s="219">
        <v>590.6</v>
      </c>
      <c r="I132" s="219">
        <v>574.5</v>
      </c>
      <c r="J132" s="219">
        <v>629.39999999999986</v>
      </c>
      <c r="K132" s="219">
        <v>645.49999999999977</v>
      </c>
      <c r="L132" s="219">
        <v>656.8499999999998</v>
      </c>
      <c r="M132" s="220">
        <v>634.15</v>
      </c>
      <c r="N132" s="220">
        <v>606.70000000000005</v>
      </c>
      <c r="O132" s="220">
        <v>17985600</v>
      </c>
      <c r="P132" s="221">
        <v>0.27568303685420037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12876.65</v>
      </c>
      <c r="F133" s="217">
        <v>12876.066666666666</v>
      </c>
      <c r="G133" s="219">
        <v>12787.133333333331</v>
      </c>
      <c r="H133" s="219">
        <v>12697.616666666665</v>
      </c>
      <c r="I133" s="219">
        <v>12608.683333333331</v>
      </c>
      <c r="J133" s="219">
        <v>12965.583333333332</v>
      </c>
      <c r="K133" s="219">
        <v>13054.516666666666</v>
      </c>
      <c r="L133" s="219">
        <v>13144.033333333333</v>
      </c>
      <c r="M133" s="220">
        <v>12965</v>
      </c>
      <c r="N133" s="220">
        <v>12786.55</v>
      </c>
      <c r="O133" s="220">
        <v>2395550</v>
      </c>
      <c r="P133" s="221">
        <v>-2.7126283281862952E-4</v>
      </c>
    </row>
    <row r="134" spans="1:16" ht="12.75" customHeight="1">
      <c r="A134" s="213">
        <v>124</v>
      </c>
      <c r="B134" s="225" t="s">
        <v>57</v>
      </c>
      <c r="C134" s="217" t="s">
        <v>1022</v>
      </c>
      <c r="D134" s="218">
        <v>45470</v>
      </c>
      <c r="E134" s="217">
        <v>1278.25</v>
      </c>
      <c r="F134" s="217">
        <v>1285.3</v>
      </c>
      <c r="G134" s="219">
        <v>1267</v>
      </c>
      <c r="H134" s="219">
        <v>1255.75</v>
      </c>
      <c r="I134" s="219">
        <v>1237.45</v>
      </c>
      <c r="J134" s="219">
        <v>1296.55</v>
      </c>
      <c r="K134" s="219">
        <v>1314.8499999999997</v>
      </c>
      <c r="L134" s="219">
        <v>1326.1</v>
      </c>
      <c r="M134" s="220">
        <v>1303.5999999999999</v>
      </c>
      <c r="N134" s="220">
        <v>1274.05</v>
      </c>
      <c r="O134" s="220">
        <v>9282700</v>
      </c>
      <c r="P134" s="221">
        <v>2.1569986903936522E-2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3893.7</v>
      </c>
      <c r="F135" s="217">
        <v>3846.5666666666671</v>
      </c>
      <c r="G135" s="219">
        <v>3787.1333333333341</v>
      </c>
      <c r="H135" s="219">
        <v>3680.5666666666671</v>
      </c>
      <c r="I135" s="219">
        <v>3621.1333333333341</v>
      </c>
      <c r="J135" s="219">
        <v>3953.1333333333341</v>
      </c>
      <c r="K135" s="219">
        <v>4012.5666666666675</v>
      </c>
      <c r="L135" s="219">
        <v>4119.1333333333341</v>
      </c>
      <c r="M135" s="220">
        <v>3906</v>
      </c>
      <c r="N135" s="220">
        <v>3740</v>
      </c>
      <c r="O135" s="220">
        <v>2651800</v>
      </c>
      <c r="P135" s="221">
        <v>-1.3760785480511753E-2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1997.7</v>
      </c>
      <c r="F136" s="217">
        <v>1997.9333333333334</v>
      </c>
      <c r="G136" s="219">
        <v>1966.0166666666669</v>
      </c>
      <c r="H136" s="219">
        <v>1934.3333333333335</v>
      </c>
      <c r="I136" s="219">
        <v>1902.416666666667</v>
      </c>
      <c r="J136" s="219">
        <v>2029.6166666666668</v>
      </c>
      <c r="K136" s="219">
        <v>2061.5333333333333</v>
      </c>
      <c r="L136" s="219">
        <v>2093.2166666666667</v>
      </c>
      <c r="M136" s="220">
        <v>2029.85</v>
      </c>
      <c r="N136" s="220">
        <v>1966.25</v>
      </c>
      <c r="O136" s="220">
        <v>1809200</v>
      </c>
      <c r="P136" s="221">
        <v>-7.0252469813391876E-3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989.05</v>
      </c>
      <c r="F137" s="217">
        <v>976.69999999999993</v>
      </c>
      <c r="G137" s="219">
        <v>957.39999999999986</v>
      </c>
      <c r="H137" s="219">
        <v>925.74999999999989</v>
      </c>
      <c r="I137" s="219">
        <v>906.44999999999982</v>
      </c>
      <c r="J137" s="219">
        <v>1008.3499999999999</v>
      </c>
      <c r="K137" s="219">
        <v>1027.6499999999999</v>
      </c>
      <c r="L137" s="219">
        <v>1059.3</v>
      </c>
      <c r="M137" s="220">
        <v>996</v>
      </c>
      <c r="N137" s="220">
        <v>945.05</v>
      </c>
      <c r="O137" s="220">
        <v>5488800</v>
      </c>
      <c r="P137" s="221">
        <v>4.7640861200183231E-2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1466.5</v>
      </c>
      <c r="F138" s="217">
        <v>1457.1000000000001</v>
      </c>
      <c r="G138" s="219">
        <v>1444.4500000000003</v>
      </c>
      <c r="H138" s="219">
        <v>1422.4</v>
      </c>
      <c r="I138" s="219">
        <v>1409.7500000000002</v>
      </c>
      <c r="J138" s="219">
        <v>1479.1500000000003</v>
      </c>
      <c r="K138" s="219">
        <v>1491.8000000000004</v>
      </c>
      <c r="L138" s="219">
        <v>1513.8500000000004</v>
      </c>
      <c r="M138" s="220">
        <v>1469.75</v>
      </c>
      <c r="N138" s="220">
        <v>1435.05</v>
      </c>
      <c r="O138" s="220">
        <v>2040000</v>
      </c>
      <c r="P138" s="221">
        <v>-4.0090344438170528E-2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168.9</v>
      </c>
      <c r="F139" s="217">
        <v>168.18333333333334</v>
      </c>
      <c r="G139" s="219">
        <v>167.21666666666667</v>
      </c>
      <c r="H139" s="219">
        <v>165.53333333333333</v>
      </c>
      <c r="I139" s="219">
        <v>164.56666666666666</v>
      </c>
      <c r="J139" s="219">
        <v>169.86666666666667</v>
      </c>
      <c r="K139" s="219">
        <v>170.83333333333337</v>
      </c>
      <c r="L139" s="219">
        <v>172.51666666666668</v>
      </c>
      <c r="M139" s="220">
        <v>169.15</v>
      </c>
      <c r="N139" s="220">
        <v>166.5</v>
      </c>
      <c r="O139" s="220">
        <v>107579200</v>
      </c>
      <c r="P139" s="221">
        <v>2.1024258760107817E-2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2458.5</v>
      </c>
      <c r="F140" s="217">
        <v>2447.4333333333329</v>
      </c>
      <c r="G140" s="219">
        <v>2430.1666666666661</v>
      </c>
      <c r="H140" s="219">
        <v>2401.833333333333</v>
      </c>
      <c r="I140" s="219">
        <v>2384.5666666666662</v>
      </c>
      <c r="J140" s="219">
        <v>2475.766666666666</v>
      </c>
      <c r="K140" s="219">
        <v>2493.0333333333333</v>
      </c>
      <c r="L140" s="219">
        <v>2521.3666666666659</v>
      </c>
      <c r="M140" s="220">
        <v>2464.6999999999998</v>
      </c>
      <c r="N140" s="220">
        <v>2419.1</v>
      </c>
      <c r="O140" s="220">
        <v>4814150</v>
      </c>
      <c r="P140" s="221">
        <v>1.8264308980921358E-2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126333.1</v>
      </c>
      <c r="F141" s="217">
        <v>126476.34999999999</v>
      </c>
      <c r="G141" s="219">
        <v>125877.74999999999</v>
      </c>
      <c r="H141" s="219">
        <v>125422.39999999999</v>
      </c>
      <c r="I141" s="219">
        <v>124823.79999999999</v>
      </c>
      <c r="J141" s="219">
        <v>126931.69999999998</v>
      </c>
      <c r="K141" s="219">
        <v>127530.29999999999</v>
      </c>
      <c r="L141" s="219">
        <v>127985.64999999998</v>
      </c>
      <c r="M141" s="220">
        <v>127074.95</v>
      </c>
      <c r="N141" s="220">
        <v>126021</v>
      </c>
      <c r="O141" s="220">
        <v>54050</v>
      </c>
      <c r="P141" s="221">
        <v>7.1741358427280348E-3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1798.8</v>
      </c>
      <c r="F142" s="217">
        <v>1799.6000000000001</v>
      </c>
      <c r="G142" s="219">
        <v>1788.7500000000002</v>
      </c>
      <c r="H142" s="219">
        <v>1778.7</v>
      </c>
      <c r="I142" s="219">
        <v>1767.8500000000001</v>
      </c>
      <c r="J142" s="219">
        <v>1809.6500000000003</v>
      </c>
      <c r="K142" s="219">
        <v>1820.5000000000002</v>
      </c>
      <c r="L142" s="219">
        <v>1830.5500000000004</v>
      </c>
      <c r="M142" s="220">
        <v>1810.45</v>
      </c>
      <c r="N142" s="220">
        <v>1789.55</v>
      </c>
      <c r="O142" s="220">
        <v>3940750</v>
      </c>
      <c r="P142" s="221">
        <v>1.1291460832745237E-2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186.75</v>
      </c>
      <c r="F143" s="217">
        <v>186.29999999999998</v>
      </c>
      <c r="G143" s="219">
        <v>184.64999999999998</v>
      </c>
      <c r="H143" s="219">
        <v>182.54999999999998</v>
      </c>
      <c r="I143" s="219">
        <v>180.89999999999998</v>
      </c>
      <c r="J143" s="219">
        <v>188.39999999999998</v>
      </c>
      <c r="K143" s="219">
        <v>190.05</v>
      </c>
      <c r="L143" s="219">
        <v>192.14999999999998</v>
      </c>
      <c r="M143" s="220">
        <v>187.95</v>
      </c>
      <c r="N143" s="220">
        <v>184.2</v>
      </c>
      <c r="O143" s="220">
        <v>71572500</v>
      </c>
      <c r="P143" s="221">
        <v>-9.8568167669641008E-3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6288.85</v>
      </c>
      <c r="F144" s="217">
        <v>6317.3666666666659</v>
      </c>
      <c r="G144" s="219">
        <v>6246.7333333333318</v>
      </c>
      <c r="H144" s="219">
        <v>6204.6166666666659</v>
      </c>
      <c r="I144" s="219">
        <v>6133.9833333333318</v>
      </c>
      <c r="J144" s="219">
        <v>6359.4833333333318</v>
      </c>
      <c r="K144" s="219">
        <v>6430.116666666665</v>
      </c>
      <c r="L144" s="219">
        <v>6472.2333333333318</v>
      </c>
      <c r="M144" s="220">
        <v>6388</v>
      </c>
      <c r="N144" s="220">
        <v>6275.25</v>
      </c>
      <c r="O144" s="220">
        <v>1346850</v>
      </c>
      <c r="P144" s="221">
        <v>2.2548684660061498E-2</v>
      </c>
    </row>
    <row r="145" spans="1:16" ht="12.75" customHeight="1">
      <c r="A145" s="213">
        <v>135</v>
      </c>
      <c r="B145" s="225" t="s">
        <v>842</v>
      </c>
      <c r="C145" s="217" t="s">
        <v>183</v>
      </c>
      <c r="D145" s="218">
        <v>45470</v>
      </c>
      <c r="E145" s="217">
        <v>3574.4</v>
      </c>
      <c r="F145" s="217">
        <v>3563.4499999999994</v>
      </c>
      <c r="G145" s="219">
        <v>3530.8999999999987</v>
      </c>
      <c r="H145" s="219">
        <v>3487.3999999999992</v>
      </c>
      <c r="I145" s="219">
        <v>3454.8499999999985</v>
      </c>
      <c r="J145" s="219">
        <v>3606.9499999999989</v>
      </c>
      <c r="K145" s="219">
        <v>3639.4999999999991</v>
      </c>
      <c r="L145" s="219">
        <v>3682.9999999999991</v>
      </c>
      <c r="M145" s="220">
        <v>3596</v>
      </c>
      <c r="N145" s="220">
        <v>3519.95</v>
      </c>
      <c r="O145" s="220">
        <v>1280625</v>
      </c>
      <c r="P145" s="221">
        <v>-2.497287625863677E-2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2560.25</v>
      </c>
      <c r="F146" s="217">
        <v>2579.1999999999998</v>
      </c>
      <c r="G146" s="219">
        <v>2536.9999999999995</v>
      </c>
      <c r="H146" s="219">
        <v>2513.7499999999995</v>
      </c>
      <c r="I146" s="219">
        <v>2471.5499999999993</v>
      </c>
      <c r="J146" s="219">
        <v>2602.4499999999998</v>
      </c>
      <c r="K146" s="219">
        <v>2644.6500000000005</v>
      </c>
      <c r="L146" s="219">
        <v>2667.9</v>
      </c>
      <c r="M146" s="220">
        <v>2621.4</v>
      </c>
      <c r="N146" s="220">
        <v>2555.9499999999998</v>
      </c>
      <c r="O146" s="220">
        <v>5738000</v>
      </c>
      <c r="P146" s="221">
        <v>2.6843235504652826E-2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265.89999999999998</v>
      </c>
      <c r="F147" s="217">
        <v>266</v>
      </c>
      <c r="G147" s="219">
        <v>263</v>
      </c>
      <c r="H147" s="219">
        <v>260.10000000000002</v>
      </c>
      <c r="I147" s="219">
        <v>257.10000000000002</v>
      </c>
      <c r="J147" s="219">
        <v>268.89999999999998</v>
      </c>
      <c r="K147" s="219">
        <v>271.89999999999998</v>
      </c>
      <c r="L147" s="219">
        <v>274.79999999999995</v>
      </c>
      <c r="M147" s="220">
        <v>269</v>
      </c>
      <c r="N147" s="220">
        <v>263.10000000000002</v>
      </c>
      <c r="O147" s="220">
        <v>76252500</v>
      </c>
      <c r="P147" s="221">
        <v>3.6723331161523428E-3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370.25</v>
      </c>
      <c r="F148" s="217">
        <v>371.4666666666667</v>
      </c>
      <c r="G148" s="219">
        <v>367.08333333333337</v>
      </c>
      <c r="H148" s="219">
        <v>363.91666666666669</v>
      </c>
      <c r="I148" s="219">
        <v>359.53333333333336</v>
      </c>
      <c r="J148" s="219">
        <v>374.63333333333338</v>
      </c>
      <c r="K148" s="219">
        <v>379.01666666666671</v>
      </c>
      <c r="L148" s="219">
        <v>382.18333333333339</v>
      </c>
      <c r="M148" s="220">
        <v>375.85</v>
      </c>
      <c r="N148" s="220">
        <v>368.3</v>
      </c>
      <c r="O148" s="220">
        <v>93241500</v>
      </c>
      <c r="P148" s="221">
        <v>-1.7264003288381579E-2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1936.95</v>
      </c>
      <c r="F149" s="217">
        <v>1936.1166666666668</v>
      </c>
      <c r="G149" s="219">
        <v>1922.0333333333335</v>
      </c>
      <c r="H149" s="219">
        <v>1907.1166666666668</v>
      </c>
      <c r="I149" s="219">
        <v>1893.0333333333335</v>
      </c>
      <c r="J149" s="219">
        <v>1951.0333333333335</v>
      </c>
      <c r="K149" s="219">
        <v>1965.1166666666666</v>
      </c>
      <c r="L149" s="219">
        <v>1980.0333333333335</v>
      </c>
      <c r="M149" s="220">
        <v>1950.2</v>
      </c>
      <c r="N149" s="220">
        <v>1921.2</v>
      </c>
      <c r="O149" s="220">
        <v>6090700</v>
      </c>
      <c r="P149" s="221">
        <v>3.4970857618651124E-2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9683.4</v>
      </c>
      <c r="F150" s="217">
        <v>9412.85</v>
      </c>
      <c r="G150" s="219">
        <v>9090.7000000000007</v>
      </c>
      <c r="H150" s="219">
        <v>8498</v>
      </c>
      <c r="I150" s="219">
        <v>8175.85</v>
      </c>
      <c r="J150" s="219">
        <v>10005.550000000001</v>
      </c>
      <c r="K150" s="219">
        <v>10327.699999999999</v>
      </c>
      <c r="L150" s="219">
        <v>10920.400000000001</v>
      </c>
      <c r="M150" s="220">
        <v>9735</v>
      </c>
      <c r="N150" s="220">
        <v>8820.15</v>
      </c>
      <c r="O150" s="220">
        <v>1078000</v>
      </c>
      <c r="P150" s="221">
        <v>0.33316843927776402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276.85000000000002</v>
      </c>
      <c r="F151" s="217">
        <v>276</v>
      </c>
      <c r="G151" s="219">
        <v>273.89999999999998</v>
      </c>
      <c r="H151" s="219">
        <v>270.95</v>
      </c>
      <c r="I151" s="219">
        <v>268.84999999999997</v>
      </c>
      <c r="J151" s="219">
        <v>278.95</v>
      </c>
      <c r="K151" s="219">
        <v>281.05</v>
      </c>
      <c r="L151" s="219">
        <v>284</v>
      </c>
      <c r="M151" s="220">
        <v>278.10000000000002</v>
      </c>
      <c r="N151" s="220">
        <v>273.05</v>
      </c>
      <c r="O151" s="220">
        <v>78120350</v>
      </c>
      <c r="P151" s="221">
        <v>-3.3025162028211971E-2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38748.35</v>
      </c>
      <c r="F152" s="217">
        <v>38702.933333333334</v>
      </c>
      <c r="G152" s="219">
        <v>38445.866666666669</v>
      </c>
      <c r="H152" s="219">
        <v>38143.383333333331</v>
      </c>
      <c r="I152" s="219">
        <v>37886.316666666666</v>
      </c>
      <c r="J152" s="219">
        <v>39005.416666666672</v>
      </c>
      <c r="K152" s="219">
        <v>39262.483333333337</v>
      </c>
      <c r="L152" s="219">
        <v>39564.966666666674</v>
      </c>
      <c r="M152" s="220">
        <v>38960</v>
      </c>
      <c r="N152" s="220">
        <v>38400.449999999997</v>
      </c>
      <c r="O152" s="220">
        <v>204315</v>
      </c>
      <c r="P152" s="221">
        <v>-5.2581611042138319E-3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883.7</v>
      </c>
      <c r="F153" s="217">
        <v>882.93333333333339</v>
      </c>
      <c r="G153" s="219">
        <v>869.86666666666679</v>
      </c>
      <c r="H153" s="219">
        <v>856.03333333333342</v>
      </c>
      <c r="I153" s="219">
        <v>842.96666666666681</v>
      </c>
      <c r="J153" s="219">
        <v>896.76666666666677</v>
      </c>
      <c r="K153" s="219">
        <v>909.83333333333337</v>
      </c>
      <c r="L153" s="219">
        <v>923.66666666666674</v>
      </c>
      <c r="M153" s="220">
        <v>896</v>
      </c>
      <c r="N153" s="220">
        <v>869.1</v>
      </c>
      <c r="O153" s="220">
        <v>13338000</v>
      </c>
      <c r="P153" s="221">
        <v>3.6122116056863204E-2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3804.5</v>
      </c>
      <c r="F154" s="217">
        <v>3815.1</v>
      </c>
      <c r="G154" s="219">
        <v>3782</v>
      </c>
      <c r="H154" s="219">
        <v>3759.5</v>
      </c>
      <c r="I154" s="219">
        <v>3726.4</v>
      </c>
      <c r="J154" s="219">
        <v>3837.6</v>
      </c>
      <c r="K154" s="219">
        <v>3870.6999999999994</v>
      </c>
      <c r="L154" s="219">
        <v>3893.2</v>
      </c>
      <c r="M154" s="220">
        <v>3848.2</v>
      </c>
      <c r="N154" s="220">
        <v>3792.6</v>
      </c>
      <c r="O154" s="220">
        <v>2555000</v>
      </c>
      <c r="P154" s="221">
        <v>2.5198619693443544E-2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323.89999999999998</v>
      </c>
      <c r="F155" s="217">
        <v>323.31666666666666</v>
      </c>
      <c r="G155" s="219">
        <v>320.63333333333333</v>
      </c>
      <c r="H155" s="219">
        <v>317.36666666666667</v>
      </c>
      <c r="I155" s="219">
        <v>314.68333333333334</v>
      </c>
      <c r="J155" s="219">
        <v>326.58333333333331</v>
      </c>
      <c r="K155" s="219">
        <v>329.26666666666659</v>
      </c>
      <c r="L155" s="219">
        <v>332.5333333333333</v>
      </c>
      <c r="M155" s="220">
        <v>326</v>
      </c>
      <c r="N155" s="220">
        <v>320.05</v>
      </c>
      <c r="O155" s="220">
        <v>40668000</v>
      </c>
      <c r="P155" s="221">
        <v>-1.0149689667761957E-2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503.6</v>
      </c>
      <c r="F156" s="217">
        <v>500.59999999999997</v>
      </c>
      <c r="G156" s="219">
        <v>495.79999999999995</v>
      </c>
      <c r="H156" s="219">
        <v>488</v>
      </c>
      <c r="I156" s="219">
        <v>483.2</v>
      </c>
      <c r="J156" s="219">
        <v>508.39999999999992</v>
      </c>
      <c r="K156" s="219">
        <v>513.20000000000005</v>
      </c>
      <c r="L156" s="219">
        <v>520.99999999999989</v>
      </c>
      <c r="M156" s="220">
        <v>505.4</v>
      </c>
      <c r="N156" s="220">
        <v>492.8</v>
      </c>
      <c r="O156" s="220">
        <v>60595975</v>
      </c>
      <c r="P156" s="221">
        <v>-4.175179723006759E-2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3090.05</v>
      </c>
      <c r="F157" s="217">
        <v>3091.1833333333329</v>
      </c>
      <c r="G157" s="219">
        <v>3073.5666666666657</v>
      </c>
      <c r="H157" s="219">
        <v>3057.0833333333326</v>
      </c>
      <c r="I157" s="219">
        <v>3039.4666666666653</v>
      </c>
      <c r="J157" s="219">
        <v>3107.6666666666661</v>
      </c>
      <c r="K157" s="219">
        <v>3125.2833333333338</v>
      </c>
      <c r="L157" s="219">
        <v>3141.7666666666664</v>
      </c>
      <c r="M157" s="220">
        <v>3108.8</v>
      </c>
      <c r="N157" s="220">
        <v>3074.7</v>
      </c>
      <c r="O157" s="220">
        <v>2366750</v>
      </c>
      <c r="P157" s="221">
        <v>3.577680525164114E-2</v>
      </c>
    </row>
    <row r="158" spans="1:16" ht="12.75" customHeight="1">
      <c r="A158" s="213">
        <v>148</v>
      </c>
      <c r="B158" s="225" t="s">
        <v>842</v>
      </c>
      <c r="C158" s="217" t="s">
        <v>197</v>
      </c>
      <c r="D158" s="218">
        <v>45470</v>
      </c>
      <c r="E158" s="217">
        <v>3644.3</v>
      </c>
      <c r="F158" s="217">
        <v>3645.5333333333333</v>
      </c>
      <c r="G158" s="219">
        <v>3626.1166666666668</v>
      </c>
      <c r="H158" s="219">
        <v>3607.9333333333334</v>
      </c>
      <c r="I158" s="219">
        <v>3588.5166666666669</v>
      </c>
      <c r="J158" s="219">
        <v>3663.7166666666667</v>
      </c>
      <c r="K158" s="219">
        <v>3683.1333333333337</v>
      </c>
      <c r="L158" s="219">
        <v>3701.3166666666666</v>
      </c>
      <c r="M158" s="220">
        <v>3664.95</v>
      </c>
      <c r="N158" s="220">
        <v>3627.35</v>
      </c>
      <c r="O158" s="220">
        <v>1669000</v>
      </c>
      <c r="P158" s="221">
        <v>7.0900588324030777E-3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125.55</v>
      </c>
      <c r="F159" s="217">
        <v>126.03333333333335</v>
      </c>
      <c r="G159" s="219">
        <v>124.26666666666669</v>
      </c>
      <c r="H159" s="219">
        <v>122.98333333333335</v>
      </c>
      <c r="I159" s="219">
        <v>121.2166666666667</v>
      </c>
      <c r="J159" s="219">
        <v>127.31666666666669</v>
      </c>
      <c r="K159" s="219">
        <v>129.08333333333334</v>
      </c>
      <c r="L159" s="219">
        <v>130.36666666666667</v>
      </c>
      <c r="M159" s="220">
        <v>127.8</v>
      </c>
      <c r="N159" s="220">
        <v>124.75</v>
      </c>
      <c r="O159" s="220">
        <v>298176000</v>
      </c>
      <c r="P159" s="221">
        <v>2.513889652896199E-2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7068.35</v>
      </c>
      <c r="F160" s="217">
        <v>7041.6500000000005</v>
      </c>
      <c r="G160" s="219">
        <v>6991.7000000000007</v>
      </c>
      <c r="H160" s="219">
        <v>6915.05</v>
      </c>
      <c r="I160" s="219">
        <v>6865.1</v>
      </c>
      <c r="J160" s="219">
        <v>7118.3000000000011</v>
      </c>
      <c r="K160" s="219">
        <v>7168.25</v>
      </c>
      <c r="L160" s="219">
        <v>7244.9000000000015</v>
      </c>
      <c r="M160" s="220">
        <v>7091.6</v>
      </c>
      <c r="N160" s="220">
        <v>6965</v>
      </c>
      <c r="O160" s="220">
        <v>1650325</v>
      </c>
      <c r="P160" s="221">
        <v>2.635343138779191E-2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322.25</v>
      </c>
      <c r="F161" s="217">
        <v>323.84999999999997</v>
      </c>
      <c r="G161" s="219">
        <v>319.39999999999992</v>
      </c>
      <c r="H161" s="219">
        <v>316.54999999999995</v>
      </c>
      <c r="I161" s="219">
        <v>312.09999999999991</v>
      </c>
      <c r="J161" s="219">
        <v>326.69999999999993</v>
      </c>
      <c r="K161" s="219">
        <v>331.15</v>
      </c>
      <c r="L161" s="219">
        <v>333.99999999999994</v>
      </c>
      <c r="M161" s="220">
        <v>328.3</v>
      </c>
      <c r="N161" s="220">
        <v>321</v>
      </c>
      <c r="O161" s="220">
        <v>67032000</v>
      </c>
      <c r="P161" s="221">
        <v>2.8558802408440592E-2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1392.65</v>
      </c>
      <c r="F162" s="217">
        <v>1389.6833333333332</v>
      </c>
      <c r="G162" s="219">
        <v>1369.3166666666664</v>
      </c>
      <c r="H162" s="219">
        <v>1345.9833333333331</v>
      </c>
      <c r="I162" s="219">
        <v>1325.6166666666663</v>
      </c>
      <c r="J162" s="219">
        <v>1413.0166666666664</v>
      </c>
      <c r="K162" s="219">
        <v>1433.3833333333332</v>
      </c>
      <c r="L162" s="219">
        <v>1456.7166666666665</v>
      </c>
      <c r="M162" s="220">
        <v>1410.05</v>
      </c>
      <c r="N162" s="220">
        <v>1366.35</v>
      </c>
      <c r="O162" s="220">
        <v>4496536</v>
      </c>
      <c r="P162" s="221">
        <v>3.8345864661654135E-2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868.15</v>
      </c>
      <c r="F163" s="217">
        <v>863.61666666666667</v>
      </c>
      <c r="G163" s="219">
        <v>851.5333333333333</v>
      </c>
      <c r="H163" s="219">
        <v>834.91666666666663</v>
      </c>
      <c r="I163" s="219">
        <v>822.83333333333326</v>
      </c>
      <c r="J163" s="219">
        <v>880.23333333333335</v>
      </c>
      <c r="K163" s="219">
        <v>892.31666666666661</v>
      </c>
      <c r="L163" s="219">
        <v>908.93333333333339</v>
      </c>
      <c r="M163" s="220">
        <v>875.7</v>
      </c>
      <c r="N163" s="220">
        <v>847</v>
      </c>
      <c r="O163" s="220">
        <v>9764800</v>
      </c>
      <c r="P163" s="221">
        <v>-2.611054594777891E-2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260.60000000000002</v>
      </c>
      <c r="F164" s="217">
        <v>260.43333333333334</v>
      </c>
      <c r="G164" s="219">
        <v>257.86666666666667</v>
      </c>
      <c r="H164" s="219">
        <v>255.13333333333333</v>
      </c>
      <c r="I164" s="219">
        <v>252.56666666666666</v>
      </c>
      <c r="J164" s="219">
        <v>263.16666666666669</v>
      </c>
      <c r="K164" s="219">
        <v>265.73333333333341</v>
      </c>
      <c r="L164" s="219">
        <v>268.4666666666667</v>
      </c>
      <c r="M164" s="220">
        <v>263</v>
      </c>
      <c r="N164" s="220">
        <v>257.7</v>
      </c>
      <c r="O164" s="220">
        <v>56187500</v>
      </c>
      <c r="P164" s="221">
        <v>1.3528748590755355E-2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522.29999999999995</v>
      </c>
      <c r="F165" s="217">
        <v>521.31666666666661</v>
      </c>
      <c r="G165" s="219">
        <v>516.63333333333321</v>
      </c>
      <c r="H165" s="219">
        <v>510.96666666666658</v>
      </c>
      <c r="I165" s="219">
        <v>506.28333333333319</v>
      </c>
      <c r="J165" s="219">
        <v>526.98333333333323</v>
      </c>
      <c r="K165" s="219">
        <v>531.66666666666663</v>
      </c>
      <c r="L165" s="219">
        <v>537.33333333333326</v>
      </c>
      <c r="M165" s="220">
        <v>526</v>
      </c>
      <c r="N165" s="220">
        <v>515.65</v>
      </c>
      <c r="O165" s="220">
        <v>59978000</v>
      </c>
      <c r="P165" s="221">
        <v>-3.190958949642679E-3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2933.2</v>
      </c>
      <c r="F166" s="217">
        <v>2938.5166666666664</v>
      </c>
      <c r="G166" s="219">
        <v>2923.0333333333328</v>
      </c>
      <c r="H166" s="219">
        <v>2912.8666666666663</v>
      </c>
      <c r="I166" s="219">
        <v>2897.3833333333328</v>
      </c>
      <c r="J166" s="219">
        <v>2948.6833333333329</v>
      </c>
      <c r="K166" s="219">
        <v>2964.1666666666665</v>
      </c>
      <c r="L166" s="219">
        <v>2974.333333333333</v>
      </c>
      <c r="M166" s="220">
        <v>2954</v>
      </c>
      <c r="N166" s="220">
        <v>2928.35</v>
      </c>
      <c r="O166" s="220">
        <v>39899500</v>
      </c>
      <c r="P166" s="221">
        <v>4.2220642181630564E-3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149.94999999999999</v>
      </c>
      <c r="F167" s="217">
        <v>149.88333333333333</v>
      </c>
      <c r="G167" s="219">
        <v>147.06666666666666</v>
      </c>
      <c r="H167" s="219">
        <v>144.18333333333334</v>
      </c>
      <c r="I167" s="219">
        <v>141.36666666666667</v>
      </c>
      <c r="J167" s="219">
        <v>152.76666666666665</v>
      </c>
      <c r="K167" s="219">
        <v>155.58333333333331</v>
      </c>
      <c r="L167" s="219">
        <v>158.46666666666664</v>
      </c>
      <c r="M167" s="220">
        <v>152.69999999999999</v>
      </c>
      <c r="N167" s="220">
        <v>147</v>
      </c>
      <c r="O167" s="220">
        <v>171488000</v>
      </c>
      <c r="P167" s="221">
        <v>-2.2570790205644977E-2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729.7</v>
      </c>
      <c r="F168" s="217">
        <v>727.91666666666663</v>
      </c>
      <c r="G168" s="219">
        <v>722.2833333333333</v>
      </c>
      <c r="H168" s="219">
        <v>714.86666666666667</v>
      </c>
      <c r="I168" s="219">
        <v>709.23333333333335</v>
      </c>
      <c r="J168" s="219">
        <v>735.33333333333326</v>
      </c>
      <c r="K168" s="219">
        <v>740.9666666666667</v>
      </c>
      <c r="L168" s="219">
        <v>748.38333333333321</v>
      </c>
      <c r="M168" s="220">
        <v>733.55</v>
      </c>
      <c r="N168" s="220">
        <v>720.5</v>
      </c>
      <c r="O168" s="220">
        <v>17661600</v>
      </c>
      <c r="P168" s="221">
        <v>9.0674162397424854E-4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1450.85</v>
      </c>
      <c r="F169" s="217">
        <v>1457.9666666666665</v>
      </c>
      <c r="G169" s="219">
        <v>1431.1833333333329</v>
      </c>
      <c r="H169" s="219">
        <v>1411.5166666666664</v>
      </c>
      <c r="I169" s="219">
        <v>1384.7333333333329</v>
      </c>
      <c r="J169" s="219">
        <v>1477.633333333333</v>
      </c>
      <c r="K169" s="219">
        <v>1504.4166666666663</v>
      </c>
      <c r="L169" s="219">
        <v>1524.083333333333</v>
      </c>
      <c r="M169" s="220">
        <v>1484.75</v>
      </c>
      <c r="N169" s="220">
        <v>1438.3</v>
      </c>
      <c r="O169" s="220">
        <v>9256875</v>
      </c>
      <c r="P169" s="221">
        <v>-2.198890649762282E-2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844.8</v>
      </c>
      <c r="F170" s="217">
        <v>843.41666666666663</v>
      </c>
      <c r="G170" s="219">
        <v>839.13333333333321</v>
      </c>
      <c r="H170" s="219">
        <v>833.46666666666658</v>
      </c>
      <c r="I170" s="219">
        <v>829.18333333333317</v>
      </c>
      <c r="J170" s="219">
        <v>849.08333333333326</v>
      </c>
      <c r="K170" s="219">
        <v>853.36666666666679</v>
      </c>
      <c r="L170" s="219">
        <v>859.0333333333333</v>
      </c>
      <c r="M170" s="220">
        <v>847.7</v>
      </c>
      <c r="N170" s="220">
        <v>837.75</v>
      </c>
      <c r="O170" s="220">
        <v>88254750</v>
      </c>
      <c r="P170" s="221">
        <v>-1.0768868638297157E-2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27492.75</v>
      </c>
      <c r="F171" s="217">
        <v>27457.666666666668</v>
      </c>
      <c r="G171" s="219">
        <v>27255.133333333335</v>
      </c>
      <c r="H171" s="219">
        <v>27017.516666666666</v>
      </c>
      <c r="I171" s="219">
        <v>26814.983333333334</v>
      </c>
      <c r="J171" s="219">
        <v>27695.283333333336</v>
      </c>
      <c r="K171" s="219">
        <v>27897.816666666669</v>
      </c>
      <c r="L171" s="219">
        <v>28135.433333333338</v>
      </c>
      <c r="M171" s="220">
        <v>27660.2</v>
      </c>
      <c r="N171" s="220">
        <v>27220.05</v>
      </c>
      <c r="O171" s="220">
        <v>264825</v>
      </c>
      <c r="P171" s="221">
        <v>-6.0987051979733533E-3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7419</v>
      </c>
      <c r="F172" s="217">
        <v>7344.25</v>
      </c>
      <c r="G172" s="219">
        <v>7192.65</v>
      </c>
      <c r="H172" s="219">
        <v>6966.2999999999993</v>
      </c>
      <c r="I172" s="219">
        <v>6814.6999999999989</v>
      </c>
      <c r="J172" s="219">
        <v>7570.6</v>
      </c>
      <c r="K172" s="219">
        <v>7722.2000000000007</v>
      </c>
      <c r="L172" s="219">
        <v>7948.5500000000011</v>
      </c>
      <c r="M172" s="220">
        <v>7495.85</v>
      </c>
      <c r="N172" s="220">
        <v>7117.9</v>
      </c>
      <c r="O172" s="220">
        <v>1728900</v>
      </c>
      <c r="P172" s="221">
        <v>4.4778825235678027E-2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2402.85</v>
      </c>
      <c r="F173" s="217">
        <v>2395.5499999999997</v>
      </c>
      <c r="G173" s="219">
        <v>2381.1999999999994</v>
      </c>
      <c r="H173" s="219">
        <v>2359.5499999999997</v>
      </c>
      <c r="I173" s="219">
        <v>2345.1999999999994</v>
      </c>
      <c r="J173" s="219">
        <v>2417.1999999999994</v>
      </c>
      <c r="K173" s="219">
        <v>2431.5499999999997</v>
      </c>
      <c r="L173" s="219">
        <v>2453.1999999999994</v>
      </c>
      <c r="M173" s="220">
        <v>2409.9</v>
      </c>
      <c r="N173" s="220">
        <v>2373.9</v>
      </c>
      <c r="O173" s="220">
        <v>4098750</v>
      </c>
      <c r="P173" s="221">
        <v>-3.5985182571882164E-2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2686.65</v>
      </c>
      <c r="F174" s="217">
        <v>2656.1166666666663</v>
      </c>
      <c r="G174" s="219">
        <v>2617.2333333333327</v>
      </c>
      <c r="H174" s="219">
        <v>2547.8166666666662</v>
      </c>
      <c r="I174" s="219">
        <v>2508.9333333333325</v>
      </c>
      <c r="J174" s="219">
        <v>2725.5333333333328</v>
      </c>
      <c r="K174" s="219">
        <v>2764.416666666667</v>
      </c>
      <c r="L174" s="219">
        <v>2833.833333333333</v>
      </c>
      <c r="M174" s="220">
        <v>2695</v>
      </c>
      <c r="N174" s="220">
        <v>2586.6999999999998</v>
      </c>
      <c r="O174" s="220">
        <v>5865600</v>
      </c>
      <c r="P174" s="221">
        <v>-5.4591170639717614E-2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1512</v>
      </c>
      <c r="F175" s="217">
        <v>1509.8500000000001</v>
      </c>
      <c r="G175" s="219">
        <v>1504.7000000000003</v>
      </c>
      <c r="H175" s="219">
        <v>1497.4</v>
      </c>
      <c r="I175" s="219">
        <v>1492.2500000000002</v>
      </c>
      <c r="J175" s="219">
        <v>1517.1500000000003</v>
      </c>
      <c r="K175" s="219">
        <v>1522.3000000000004</v>
      </c>
      <c r="L175" s="219">
        <v>1529.6000000000004</v>
      </c>
      <c r="M175" s="220">
        <v>1515</v>
      </c>
      <c r="N175" s="220">
        <v>1502.55</v>
      </c>
      <c r="O175" s="220">
        <v>16641450</v>
      </c>
      <c r="P175" s="221">
        <v>-7.5767063243581713E-3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759.85</v>
      </c>
      <c r="F176" s="217">
        <v>764.20000000000016</v>
      </c>
      <c r="G176" s="219">
        <v>752.35000000000036</v>
      </c>
      <c r="H176" s="219">
        <v>744.85000000000025</v>
      </c>
      <c r="I176" s="219">
        <v>733.00000000000045</v>
      </c>
      <c r="J176" s="219">
        <v>771.70000000000027</v>
      </c>
      <c r="K176" s="219">
        <v>783.55</v>
      </c>
      <c r="L176" s="219">
        <v>791.05000000000018</v>
      </c>
      <c r="M176" s="220">
        <v>776.05</v>
      </c>
      <c r="N176" s="220">
        <v>756.7</v>
      </c>
      <c r="O176" s="220">
        <v>8365500</v>
      </c>
      <c r="P176" s="221">
        <v>9.9349497338852746E-2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699.05</v>
      </c>
      <c r="F177" s="217">
        <v>700.01666666666677</v>
      </c>
      <c r="G177" s="219">
        <v>694.08333333333348</v>
      </c>
      <c r="H177" s="219">
        <v>689.11666666666667</v>
      </c>
      <c r="I177" s="219">
        <v>683.18333333333339</v>
      </c>
      <c r="J177" s="219">
        <v>704.98333333333358</v>
      </c>
      <c r="K177" s="219">
        <v>710.91666666666674</v>
      </c>
      <c r="L177" s="219">
        <v>715.88333333333367</v>
      </c>
      <c r="M177" s="220">
        <v>705.95</v>
      </c>
      <c r="N177" s="220">
        <v>695.05</v>
      </c>
      <c r="O177" s="220">
        <v>5445000</v>
      </c>
      <c r="P177" s="221">
        <v>3.125E-2</v>
      </c>
    </row>
    <row r="178" spans="1:16" ht="12.75" customHeight="1">
      <c r="A178" s="213">
        <v>168</v>
      </c>
      <c r="B178" s="225" t="s">
        <v>842</v>
      </c>
      <c r="C178" s="224" t="s">
        <v>218</v>
      </c>
      <c r="D178" s="218">
        <v>45470</v>
      </c>
      <c r="E178" s="217">
        <v>1119.3499999999999</v>
      </c>
      <c r="F178" s="217">
        <v>1120.9833333333333</v>
      </c>
      <c r="G178" s="219">
        <v>1107.7166666666667</v>
      </c>
      <c r="H178" s="219">
        <v>1096.0833333333333</v>
      </c>
      <c r="I178" s="219">
        <v>1082.8166666666666</v>
      </c>
      <c r="J178" s="219">
        <v>1132.6166666666668</v>
      </c>
      <c r="K178" s="219">
        <v>1145.8833333333337</v>
      </c>
      <c r="L178" s="219">
        <v>1157.5166666666669</v>
      </c>
      <c r="M178" s="220">
        <v>1134.25</v>
      </c>
      <c r="N178" s="220">
        <v>1109.3499999999999</v>
      </c>
      <c r="O178" s="220">
        <v>7687900</v>
      </c>
      <c r="P178" s="221">
        <v>2.3664395840803155E-3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1883</v>
      </c>
      <c r="F179" s="217">
        <v>1890.6499999999999</v>
      </c>
      <c r="G179" s="219">
        <v>1859.3499999999997</v>
      </c>
      <c r="H179" s="219">
        <v>1835.6999999999998</v>
      </c>
      <c r="I179" s="219">
        <v>1804.3999999999996</v>
      </c>
      <c r="J179" s="219">
        <v>1914.2999999999997</v>
      </c>
      <c r="K179" s="219">
        <v>1945.6</v>
      </c>
      <c r="L179" s="219">
        <v>1969.2499999999998</v>
      </c>
      <c r="M179" s="220">
        <v>1921.95</v>
      </c>
      <c r="N179" s="220">
        <v>1867</v>
      </c>
      <c r="O179" s="220">
        <v>7006000</v>
      </c>
      <c r="P179" s="221">
        <v>9.1107304158230804E-2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1115.8</v>
      </c>
      <c r="F180" s="217">
        <v>1117.3666666666666</v>
      </c>
      <c r="G180" s="219">
        <v>1103.5333333333331</v>
      </c>
      <c r="H180" s="219">
        <v>1091.2666666666664</v>
      </c>
      <c r="I180" s="219">
        <v>1077.4333333333329</v>
      </c>
      <c r="J180" s="219">
        <v>1129.6333333333332</v>
      </c>
      <c r="K180" s="219">
        <v>1143.4666666666667</v>
      </c>
      <c r="L180" s="219">
        <v>1155.7333333333333</v>
      </c>
      <c r="M180" s="220">
        <v>1131.2</v>
      </c>
      <c r="N180" s="220">
        <v>1105.0999999999999</v>
      </c>
      <c r="O180" s="220">
        <v>11196000</v>
      </c>
      <c r="P180" s="221">
        <v>4.577361187003489E-2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989.4</v>
      </c>
      <c r="F181" s="217">
        <v>992.2833333333333</v>
      </c>
      <c r="G181" s="219">
        <v>979.71666666666658</v>
      </c>
      <c r="H181" s="219">
        <v>970.0333333333333</v>
      </c>
      <c r="I181" s="219">
        <v>957.46666666666658</v>
      </c>
      <c r="J181" s="219">
        <v>1001.9666666666666</v>
      </c>
      <c r="K181" s="219">
        <v>1014.5333333333332</v>
      </c>
      <c r="L181" s="219">
        <v>1024.2166666666667</v>
      </c>
      <c r="M181" s="220">
        <v>1004.85</v>
      </c>
      <c r="N181" s="220">
        <v>982.6</v>
      </c>
      <c r="O181" s="220">
        <v>81231600</v>
      </c>
      <c r="P181" s="221">
        <v>4.0770613767741548E-2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453.8</v>
      </c>
      <c r="F182" s="217">
        <v>454.73333333333335</v>
      </c>
      <c r="G182" s="219">
        <v>450.31666666666672</v>
      </c>
      <c r="H182" s="219">
        <v>446.83333333333337</v>
      </c>
      <c r="I182" s="219">
        <v>442.41666666666674</v>
      </c>
      <c r="J182" s="219">
        <v>458.2166666666667</v>
      </c>
      <c r="K182" s="219">
        <v>462.63333333333333</v>
      </c>
      <c r="L182" s="219">
        <v>466.11666666666667</v>
      </c>
      <c r="M182" s="220">
        <v>459.15</v>
      </c>
      <c r="N182" s="220">
        <v>451.25</v>
      </c>
      <c r="O182" s="220">
        <v>85543425</v>
      </c>
      <c r="P182" s="221">
        <v>1.8516881384265473E-2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182.85</v>
      </c>
      <c r="F183" s="217">
        <v>182.93333333333331</v>
      </c>
      <c r="G183" s="219">
        <v>181.16666666666663</v>
      </c>
      <c r="H183" s="219">
        <v>179.48333333333332</v>
      </c>
      <c r="I183" s="219">
        <v>177.71666666666664</v>
      </c>
      <c r="J183" s="219">
        <v>184.61666666666662</v>
      </c>
      <c r="K183" s="219">
        <v>186.38333333333333</v>
      </c>
      <c r="L183" s="219">
        <v>188.06666666666661</v>
      </c>
      <c r="M183" s="220">
        <v>184.7</v>
      </c>
      <c r="N183" s="220">
        <v>181.25</v>
      </c>
      <c r="O183" s="220">
        <v>206959500</v>
      </c>
      <c r="P183" s="221">
        <v>1.3548456607229436E-2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3882.35</v>
      </c>
      <c r="F184" s="217">
        <v>3881.1833333333329</v>
      </c>
      <c r="G184" s="219">
        <v>3857.9666666666658</v>
      </c>
      <c r="H184" s="219">
        <v>3833.583333333333</v>
      </c>
      <c r="I184" s="219">
        <v>3810.3666666666659</v>
      </c>
      <c r="J184" s="219">
        <v>3905.5666666666657</v>
      </c>
      <c r="K184" s="219">
        <v>3928.7833333333328</v>
      </c>
      <c r="L184" s="219">
        <v>3953.1666666666656</v>
      </c>
      <c r="M184" s="220">
        <v>3904.4</v>
      </c>
      <c r="N184" s="220">
        <v>3856.8</v>
      </c>
      <c r="O184" s="220">
        <v>19003250</v>
      </c>
      <c r="P184" s="221">
        <v>1.5956907127111061E-3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1390.5</v>
      </c>
      <c r="F185" s="217">
        <v>1389.3833333333332</v>
      </c>
      <c r="G185" s="219">
        <v>1379.8166666666664</v>
      </c>
      <c r="H185" s="219">
        <v>1369.1333333333332</v>
      </c>
      <c r="I185" s="219">
        <v>1359.5666666666664</v>
      </c>
      <c r="J185" s="219">
        <v>1400.0666666666664</v>
      </c>
      <c r="K185" s="219">
        <v>1409.633333333333</v>
      </c>
      <c r="L185" s="219">
        <v>1420.3166666666664</v>
      </c>
      <c r="M185" s="220">
        <v>1398.95</v>
      </c>
      <c r="N185" s="220">
        <v>1378.7</v>
      </c>
      <c r="O185" s="220">
        <v>16296600</v>
      </c>
      <c r="P185" s="221">
        <v>-2.6243143441006703E-2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3464.3</v>
      </c>
      <c r="F186" s="217">
        <v>3442.65</v>
      </c>
      <c r="G186" s="219">
        <v>3413.65</v>
      </c>
      <c r="H186" s="219">
        <v>3363</v>
      </c>
      <c r="I186" s="219">
        <v>3334</v>
      </c>
      <c r="J186" s="219">
        <v>3493.3</v>
      </c>
      <c r="K186" s="219">
        <v>3522.3</v>
      </c>
      <c r="L186" s="219">
        <v>3572.9500000000003</v>
      </c>
      <c r="M186" s="220">
        <v>3471.65</v>
      </c>
      <c r="N186" s="220">
        <v>3392</v>
      </c>
      <c r="O186" s="220">
        <v>8330350</v>
      </c>
      <c r="P186" s="221">
        <v>4.0286009575836827E-3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2877</v>
      </c>
      <c r="F187" s="217">
        <v>2878.3833333333337</v>
      </c>
      <c r="G187" s="219">
        <v>2851.4166666666674</v>
      </c>
      <c r="H187" s="219">
        <v>2825.8333333333339</v>
      </c>
      <c r="I187" s="219">
        <v>2798.8666666666677</v>
      </c>
      <c r="J187" s="219">
        <v>2903.9666666666672</v>
      </c>
      <c r="K187" s="219">
        <v>2930.9333333333334</v>
      </c>
      <c r="L187" s="219">
        <v>2956.5166666666669</v>
      </c>
      <c r="M187" s="220">
        <v>2905.35</v>
      </c>
      <c r="N187" s="220">
        <v>2852.8</v>
      </c>
      <c r="O187" s="220">
        <v>1399250</v>
      </c>
      <c r="P187" s="221">
        <v>2.2283105022831051E-2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5041.6000000000004</v>
      </c>
      <c r="F188" s="217">
        <v>5052.4000000000005</v>
      </c>
      <c r="G188" s="219">
        <v>4965.2500000000009</v>
      </c>
      <c r="H188" s="219">
        <v>4888.9000000000005</v>
      </c>
      <c r="I188" s="219">
        <v>4801.7500000000009</v>
      </c>
      <c r="J188" s="219">
        <v>5128.7500000000009</v>
      </c>
      <c r="K188" s="219">
        <v>5215.9000000000005</v>
      </c>
      <c r="L188" s="219">
        <v>5292.2500000000009</v>
      </c>
      <c r="M188" s="220">
        <v>5139.55</v>
      </c>
      <c r="N188" s="220">
        <v>4976.05</v>
      </c>
      <c r="O188" s="220">
        <v>3115800</v>
      </c>
      <c r="P188" s="221">
        <v>6.2653403952977653E-3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2447.6</v>
      </c>
      <c r="F189" s="217">
        <v>2446.2000000000003</v>
      </c>
      <c r="G189" s="219">
        <v>2424.4000000000005</v>
      </c>
      <c r="H189" s="219">
        <v>2401.2000000000003</v>
      </c>
      <c r="I189" s="219">
        <v>2379.4000000000005</v>
      </c>
      <c r="J189" s="219">
        <v>2469.4000000000005</v>
      </c>
      <c r="K189" s="219">
        <v>2491.2000000000007</v>
      </c>
      <c r="L189" s="219">
        <v>2514.4000000000005</v>
      </c>
      <c r="M189" s="220">
        <v>2468</v>
      </c>
      <c r="N189" s="220">
        <v>2423</v>
      </c>
      <c r="O189" s="220">
        <v>7004200</v>
      </c>
      <c r="P189" s="221">
        <v>3.9632769778758844E-3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2126.35</v>
      </c>
      <c r="F190" s="217">
        <v>2136.4500000000003</v>
      </c>
      <c r="G190" s="219">
        <v>2111.9000000000005</v>
      </c>
      <c r="H190" s="219">
        <v>2097.4500000000003</v>
      </c>
      <c r="I190" s="219">
        <v>2072.9000000000005</v>
      </c>
      <c r="J190" s="219">
        <v>2150.9000000000005</v>
      </c>
      <c r="K190" s="219">
        <v>2175.4500000000007</v>
      </c>
      <c r="L190" s="219">
        <v>2189.9000000000005</v>
      </c>
      <c r="M190" s="220">
        <v>2161</v>
      </c>
      <c r="N190" s="220">
        <v>2122</v>
      </c>
      <c r="O190" s="220">
        <v>1945600</v>
      </c>
      <c r="P190" s="221">
        <v>6.6225165562913907E-3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11163.1</v>
      </c>
      <c r="F191" s="217">
        <v>11164.300000000001</v>
      </c>
      <c r="G191" s="219">
        <v>10989.750000000002</v>
      </c>
      <c r="H191" s="219">
        <v>10816.400000000001</v>
      </c>
      <c r="I191" s="219">
        <v>10641.850000000002</v>
      </c>
      <c r="J191" s="219">
        <v>11337.650000000001</v>
      </c>
      <c r="K191" s="219">
        <v>11512.2</v>
      </c>
      <c r="L191" s="219">
        <v>11685.550000000001</v>
      </c>
      <c r="M191" s="220">
        <v>11338.85</v>
      </c>
      <c r="N191" s="220">
        <v>10990.95</v>
      </c>
      <c r="O191" s="220">
        <v>2137500</v>
      </c>
      <c r="P191" s="221">
        <v>4.6306720838024375E-2</v>
      </c>
    </row>
    <row r="192" spans="1:16" ht="12.75" customHeight="1">
      <c r="A192" s="213">
        <v>182</v>
      </c>
      <c r="B192" s="225" t="s">
        <v>842</v>
      </c>
      <c r="C192" s="217" t="s">
        <v>232</v>
      </c>
      <c r="D192" s="218">
        <v>45470</v>
      </c>
      <c r="E192" s="217">
        <v>559.04999999999995</v>
      </c>
      <c r="F192" s="217">
        <v>556.98333333333323</v>
      </c>
      <c r="G192" s="219">
        <v>549.96666666666647</v>
      </c>
      <c r="H192" s="219">
        <v>540.88333333333321</v>
      </c>
      <c r="I192" s="219">
        <v>533.86666666666645</v>
      </c>
      <c r="J192" s="219">
        <v>566.06666666666649</v>
      </c>
      <c r="K192" s="219">
        <v>573.08333333333314</v>
      </c>
      <c r="L192" s="219">
        <v>582.16666666666652</v>
      </c>
      <c r="M192" s="220">
        <v>564</v>
      </c>
      <c r="N192" s="220">
        <v>547.9</v>
      </c>
      <c r="O192" s="220">
        <v>38201800</v>
      </c>
      <c r="P192" s="221">
        <v>7.9923163996844238E-3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440.2</v>
      </c>
      <c r="F193" s="217">
        <v>442.9666666666667</v>
      </c>
      <c r="G193" s="219">
        <v>436.48333333333341</v>
      </c>
      <c r="H193" s="219">
        <v>432.76666666666671</v>
      </c>
      <c r="I193" s="219">
        <v>426.28333333333342</v>
      </c>
      <c r="J193" s="219">
        <v>446.68333333333339</v>
      </c>
      <c r="K193" s="219">
        <v>453.16666666666674</v>
      </c>
      <c r="L193" s="219">
        <v>456.88333333333338</v>
      </c>
      <c r="M193" s="220">
        <v>449.45</v>
      </c>
      <c r="N193" s="220">
        <v>439.25</v>
      </c>
      <c r="O193" s="220">
        <v>81827100</v>
      </c>
      <c r="P193" s="221">
        <v>-5.0568900126422248E-4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1483.7</v>
      </c>
      <c r="F194" s="217">
        <v>1474.5</v>
      </c>
      <c r="G194" s="219">
        <v>1457.45</v>
      </c>
      <c r="H194" s="219">
        <v>1431.2</v>
      </c>
      <c r="I194" s="219">
        <v>1414.15</v>
      </c>
      <c r="J194" s="219">
        <v>1500.75</v>
      </c>
      <c r="K194" s="219">
        <v>1517.8000000000002</v>
      </c>
      <c r="L194" s="219">
        <v>1544.05</v>
      </c>
      <c r="M194" s="220">
        <v>1491.55</v>
      </c>
      <c r="N194" s="220">
        <v>1448.25</v>
      </c>
      <c r="O194" s="220">
        <v>7217400</v>
      </c>
      <c r="P194" s="221">
        <v>4.3007023324373533E-2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483.85</v>
      </c>
      <c r="F195" s="217">
        <v>482.8</v>
      </c>
      <c r="G195" s="219">
        <v>480.05</v>
      </c>
      <c r="H195" s="219">
        <v>476.25</v>
      </c>
      <c r="I195" s="219">
        <v>473.5</v>
      </c>
      <c r="J195" s="219">
        <v>486.6</v>
      </c>
      <c r="K195" s="219">
        <v>489.35</v>
      </c>
      <c r="L195" s="219">
        <v>493.15000000000003</v>
      </c>
      <c r="M195" s="220">
        <v>485.55</v>
      </c>
      <c r="N195" s="220">
        <v>479</v>
      </c>
      <c r="O195" s="220">
        <v>59296500</v>
      </c>
      <c r="P195" s="221">
        <v>-1.1007980786069901E-2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165.7</v>
      </c>
      <c r="F196" s="217">
        <v>166.63333333333333</v>
      </c>
      <c r="G196" s="219">
        <v>163.06666666666666</v>
      </c>
      <c r="H196" s="219">
        <v>160.43333333333334</v>
      </c>
      <c r="I196" s="219">
        <v>156.86666666666667</v>
      </c>
      <c r="J196" s="219">
        <v>169.26666666666665</v>
      </c>
      <c r="K196" s="219">
        <v>172.83333333333331</v>
      </c>
      <c r="L196" s="219">
        <v>175.46666666666664</v>
      </c>
      <c r="M196" s="220">
        <v>170.2</v>
      </c>
      <c r="N196" s="220">
        <v>164</v>
      </c>
      <c r="O196" s="220">
        <v>125757000</v>
      </c>
      <c r="P196" s="221">
        <v>1.2316163152937766E-2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1095.25</v>
      </c>
      <c r="F197" s="217">
        <v>1096.2833333333335</v>
      </c>
      <c r="G197" s="219">
        <v>1086.7666666666671</v>
      </c>
      <c r="H197" s="219">
        <v>1078.2833333333335</v>
      </c>
      <c r="I197" s="219">
        <v>1068.7666666666671</v>
      </c>
      <c r="J197" s="219">
        <v>1104.7666666666671</v>
      </c>
      <c r="K197" s="219">
        <v>1114.2833333333335</v>
      </c>
      <c r="L197" s="219">
        <v>1122.7666666666671</v>
      </c>
      <c r="M197" s="220">
        <v>1105.8</v>
      </c>
      <c r="N197" s="220">
        <v>1087.8</v>
      </c>
      <c r="O197" s="220">
        <v>10716300</v>
      </c>
      <c r="P197" s="221">
        <v>-1.1539100116221153E-2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45457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6" t="s">
        <v>16</v>
      </c>
      <c r="B8" s="348"/>
      <c r="C8" s="351" t="s">
        <v>20</v>
      </c>
      <c r="D8" s="351" t="s">
        <v>21</v>
      </c>
      <c r="E8" s="343" t="s">
        <v>22</v>
      </c>
      <c r="F8" s="344"/>
      <c r="G8" s="345"/>
      <c r="H8" s="343" t="s">
        <v>23</v>
      </c>
      <c r="I8" s="344"/>
      <c r="J8" s="345"/>
      <c r="K8" s="26"/>
      <c r="L8" s="48"/>
      <c r="M8" s="48"/>
      <c r="N8" s="1"/>
      <c r="O8" s="1"/>
    </row>
    <row r="9" spans="1:15" ht="36" customHeight="1">
      <c r="A9" s="347"/>
      <c r="B9" s="350"/>
      <c r="C9" s="350"/>
      <c r="D9" s="35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23398.9</v>
      </c>
      <c r="D10" s="34">
        <v>23411.283333333336</v>
      </c>
      <c r="E10" s="34">
        <v>23341.516666666674</v>
      </c>
      <c r="F10" s="34">
        <v>23284.133333333339</v>
      </c>
      <c r="G10" s="34">
        <v>23214.366666666676</v>
      </c>
      <c r="H10" s="34">
        <v>23468.666666666672</v>
      </c>
      <c r="I10" s="34">
        <v>23538.433333333334</v>
      </c>
      <c r="J10" s="34">
        <v>23595.816666666669</v>
      </c>
      <c r="K10" s="34">
        <v>23481.05</v>
      </c>
      <c r="L10" s="34">
        <v>23353.9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49846.7</v>
      </c>
      <c r="D11" s="34">
        <v>49944.266666666663</v>
      </c>
      <c r="E11" s="34">
        <v>49702.083333333328</v>
      </c>
      <c r="F11" s="34">
        <v>49557.466666666667</v>
      </c>
      <c r="G11" s="34">
        <v>49315.283333333333</v>
      </c>
      <c r="H11" s="34">
        <v>50088.883333333324</v>
      </c>
      <c r="I11" s="34">
        <v>50331.066666666658</v>
      </c>
      <c r="J11" s="34">
        <v>50475.68333333332</v>
      </c>
      <c r="K11" s="34">
        <v>50186.45</v>
      </c>
      <c r="L11" s="34">
        <v>49799.65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6735.7</v>
      </c>
      <c r="D12" s="36">
        <v>6718.6333333333341</v>
      </c>
      <c r="E12" s="36">
        <v>6663.9666666666681</v>
      </c>
      <c r="F12" s="36">
        <v>6592.2333333333336</v>
      </c>
      <c r="G12" s="36">
        <v>6537.5666666666675</v>
      </c>
      <c r="H12" s="36">
        <v>6790.3666666666686</v>
      </c>
      <c r="I12" s="36">
        <v>6845.0333333333347</v>
      </c>
      <c r="J12" s="36">
        <v>6916.7666666666692</v>
      </c>
      <c r="K12" s="36">
        <v>6773.3</v>
      </c>
      <c r="L12" s="36">
        <v>6646.9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8978.1</v>
      </c>
      <c r="D13" s="36">
        <v>8974.9</v>
      </c>
      <c r="E13" s="36">
        <v>8939.65</v>
      </c>
      <c r="F13" s="36">
        <v>8901.2000000000007</v>
      </c>
      <c r="G13" s="36">
        <v>8865.9500000000007</v>
      </c>
      <c r="H13" s="36">
        <v>9013.3499999999985</v>
      </c>
      <c r="I13" s="36">
        <v>9048.5999999999985</v>
      </c>
      <c r="J13" s="36">
        <v>9087.0499999999975</v>
      </c>
      <c r="K13" s="36">
        <v>9010.15</v>
      </c>
      <c r="L13" s="36">
        <v>8936.4500000000007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34902.050000000003</v>
      </c>
      <c r="D14" s="36">
        <v>34908.26666666667</v>
      </c>
      <c r="E14" s="36">
        <v>34776.983333333337</v>
      </c>
      <c r="F14" s="36">
        <v>34651.916666666664</v>
      </c>
      <c r="G14" s="36">
        <v>34520.633333333331</v>
      </c>
      <c r="H14" s="36">
        <v>35033.333333333343</v>
      </c>
      <c r="I14" s="36">
        <v>35164.616666666683</v>
      </c>
      <c r="J14" s="36">
        <v>35289.683333333349</v>
      </c>
      <c r="K14" s="36">
        <v>35039.550000000003</v>
      </c>
      <c r="L14" s="36">
        <v>34783.199999999997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10710.15</v>
      </c>
      <c r="D15" s="36">
        <v>10666.583333333334</v>
      </c>
      <c r="E15" s="36">
        <v>10606.816666666668</v>
      </c>
      <c r="F15" s="36">
        <v>10503.483333333334</v>
      </c>
      <c r="G15" s="36">
        <v>10443.716666666667</v>
      </c>
      <c r="H15" s="36">
        <v>10769.916666666668</v>
      </c>
      <c r="I15" s="36">
        <v>10829.683333333334</v>
      </c>
      <c r="J15" s="36">
        <v>10933.016666666668</v>
      </c>
      <c r="K15" s="36">
        <v>10726.35</v>
      </c>
      <c r="L15" s="36">
        <v>10563.25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15378.35</v>
      </c>
      <c r="D16" s="36">
        <v>15349.616666666667</v>
      </c>
      <c r="E16" s="36">
        <v>15312.083333333334</v>
      </c>
      <c r="F16" s="36">
        <v>15245.816666666668</v>
      </c>
      <c r="G16" s="36">
        <v>15208.283333333335</v>
      </c>
      <c r="H16" s="36">
        <v>15415.883333333333</v>
      </c>
      <c r="I16" s="36">
        <v>15453.416666666666</v>
      </c>
      <c r="J16" s="36">
        <v>15519.683333333332</v>
      </c>
      <c r="K16" s="36">
        <v>15387.15</v>
      </c>
      <c r="L16" s="36">
        <v>15283.35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8446.6</v>
      </c>
      <c r="D17" s="36">
        <v>8413.85</v>
      </c>
      <c r="E17" s="36">
        <v>8337.8000000000011</v>
      </c>
      <c r="F17" s="36">
        <v>8229</v>
      </c>
      <c r="G17" s="36">
        <v>8152.9500000000007</v>
      </c>
      <c r="H17" s="36">
        <v>8522.6500000000015</v>
      </c>
      <c r="I17" s="36">
        <v>8598.7000000000007</v>
      </c>
      <c r="J17" s="36">
        <v>8707.5000000000018</v>
      </c>
      <c r="K17" s="31">
        <v>8489.9</v>
      </c>
      <c r="L17" s="31">
        <v>8305.0499999999993</v>
      </c>
      <c r="M17" s="31">
        <v>3.8619500000000002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2635.8</v>
      </c>
      <c r="D18" s="36">
        <v>2630.1333333333332</v>
      </c>
      <c r="E18" s="36">
        <v>2616.2666666666664</v>
      </c>
      <c r="F18" s="36">
        <v>2596.7333333333331</v>
      </c>
      <c r="G18" s="36">
        <v>2582.8666666666663</v>
      </c>
      <c r="H18" s="36">
        <v>2649.6666666666665</v>
      </c>
      <c r="I18" s="36">
        <v>2663.5333333333333</v>
      </c>
      <c r="J18" s="36">
        <v>2683.0666666666666</v>
      </c>
      <c r="K18" s="31">
        <v>2644</v>
      </c>
      <c r="L18" s="31">
        <v>2610.6</v>
      </c>
      <c r="M18" s="31">
        <v>3.8461799999999999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1539.35</v>
      </c>
      <c r="D19" s="36">
        <v>1559.7166666666665</v>
      </c>
      <c r="E19" s="36">
        <v>1514.633333333333</v>
      </c>
      <c r="F19" s="36">
        <v>1489.9166666666665</v>
      </c>
      <c r="G19" s="36">
        <v>1444.833333333333</v>
      </c>
      <c r="H19" s="36">
        <v>1584.4333333333329</v>
      </c>
      <c r="I19" s="36">
        <v>1629.5166666666664</v>
      </c>
      <c r="J19" s="36">
        <v>1654.2333333333329</v>
      </c>
      <c r="K19" s="31">
        <v>1604.8</v>
      </c>
      <c r="L19" s="31">
        <v>1535</v>
      </c>
      <c r="M19" s="31">
        <v>7.0535600000000001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668.15</v>
      </c>
      <c r="D20" s="36">
        <v>671.0333333333333</v>
      </c>
      <c r="E20" s="36">
        <v>663.11666666666656</v>
      </c>
      <c r="F20" s="36">
        <v>658.08333333333326</v>
      </c>
      <c r="G20" s="36">
        <v>650.16666666666652</v>
      </c>
      <c r="H20" s="36">
        <v>676.06666666666661</v>
      </c>
      <c r="I20" s="36">
        <v>683.98333333333335</v>
      </c>
      <c r="J20" s="36">
        <v>689.01666666666665</v>
      </c>
      <c r="K20" s="31">
        <v>678.95</v>
      </c>
      <c r="L20" s="31">
        <v>666</v>
      </c>
      <c r="M20" s="31">
        <v>17.866790000000002</v>
      </c>
      <c r="N20" s="1"/>
      <c r="O20" s="1"/>
    </row>
    <row r="21" spans="1:15" ht="12.75" customHeight="1">
      <c r="A21" s="51">
        <v>12</v>
      </c>
      <c r="B21" s="53" t="s">
        <v>826</v>
      </c>
      <c r="C21" s="31">
        <v>1017.65</v>
      </c>
      <c r="D21" s="36">
        <v>1021.1666666666666</v>
      </c>
      <c r="E21" s="36">
        <v>1010.5333333333333</v>
      </c>
      <c r="F21" s="36">
        <v>1003.4166666666666</v>
      </c>
      <c r="G21" s="36">
        <v>992.7833333333333</v>
      </c>
      <c r="H21" s="36">
        <v>1028.2833333333333</v>
      </c>
      <c r="I21" s="36">
        <v>1038.9166666666667</v>
      </c>
      <c r="J21" s="36">
        <v>1046.0333333333333</v>
      </c>
      <c r="K21" s="31">
        <v>1031.8</v>
      </c>
      <c r="L21" s="31">
        <v>1014.05</v>
      </c>
      <c r="M21" s="31">
        <v>6.1196200000000003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3224.8</v>
      </c>
      <c r="D22" s="36">
        <v>3228.6833333333329</v>
      </c>
      <c r="E22" s="36">
        <v>3203.3666666666659</v>
      </c>
      <c r="F22" s="36">
        <v>3181.9333333333329</v>
      </c>
      <c r="G22" s="36">
        <v>3156.6166666666659</v>
      </c>
      <c r="H22" s="36">
        <v>3250.1166666666659</v>
      </c>
      <c r="I22" s="36">
        <v>3275.4333333333325</v>
      </c>
      <c r="J22" s="36">
        <v>3296.8666666666659</v>
      </c>
      <c r="K22" s="31">
        <v>3254</v>
      </c>
      <c r="L22" s="31">
        <v>3207.25</v>
      </c>
      <c r="M22" s="31">
        <v>32.029780000000002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1797.55</v>
      </c>
      <c r="D23" s="36">
        <v>1814.4833333333333</v>
      </c>
      <c r="E23" s="36">
        <v>1775.1166666666668</v>
      </c>
      <c r="F23" s="36">
        <v>1752.6833333333334</v>
      </c>
      <c r="G23" s="36">
        <v>1713.3166666666668</v>
      </c>
      <c r="H23" s="36">
        <v>1836.9166666666667</v>
      </c>
      <c r="I23" s="36">
        <v>1876.2833333333331</v>
      </c>
      <c r="J23" s="36">
        <v>1898.7166666666667</v>
      </c>
      <c r="K23" s="31">
        <v>1853.85</v>
      </c>
      <c r="L23" s="31">
        <v>1792.05</v>
      </c>
      <c r="M23" s="31">
        <v>8.3636900000000001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1404.45</v>
      </c>
      <c r="D24" s="36">
        <v>1401.1666666666667</v>
      </c>
      <c r="E24" s="36">
        <v>1391.3333333333335</v>
      </c>
      <c r="F24" s="36">
        <v>1378.2166666666667</v>
      </c>
      <c r="G24" s="36">
        <v>1368.3833333333334</v>
      </c>
      <c r="H24" s="36">
        <v>1414.2833333333335</v>
      </c>
      <c r="I24" s="36">
        <v>1424.116666666667</v>
      </c>
      <c r="J24" s="36">
        <v>1437.2333333333336</v>
      </c>
      <c r="K24" s="31">
        <v>1411</v>
      </c>
      <c r="L24" s="31">
        <v>1388.05</v>
      </c>
      <c r="M24" s="31">
        <v>28.391590000000001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753.8</v>
      </c>
      <c r="D25" s="36">
        <v>757.83333333333337</v>
      </c>
      <c r="E25" s="36">
        <v>745.9666666666667</v>
      </c>
      <c r="F25" s="36">
        <v>738.13333333333333</v>
      </c>
      <c r="G25" s="36">
        <v>726.26666666666665</v>
      </c>
      <c r="H25" s="36">
        <v>765.66666666666674</v>
      </c>
      <c r="I25" s="36">
        <v>777.5333333333333</v>
      </c>
      <c r="J25" s="36">
        <v>785.36666666666679</v>
      </c>
      <c r="K25" s="31">
        <v>769.7</v>
      </c>
      <c r="L25" s="31">
        <v>750</v>
      </c>
      <c r="M25" s="31">
        <v>87.126850000000005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945.8</v>
      </c>
      <c r="D26" s="36">
        <v>949.6</v>
      </c>
      <c r="E26" s="36">
        <v>939.2</v>
      </c>
      <c r="F26" s="36">
        <v>932.6</v>
      </c>
      <c r="G26" s="36">
        <v>922.2</v>
      </c>
      <c r="H26" s="36">
        <v>956.2</v>
      </c>
      <c r="I26" s="36">
        <v>966.59999999999991</v>
      </c>
      <c r="J26" s="36">
        <v>973.2</v>
      </c>
      <c r="K26" s="31">
        <v>960</v>
      </c>
      <c r="L26" s="31">
        <v>943</v>
      </c>
      <c r="M26" s="31">
        <v>8.6609800000000003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344.3</v>
      </c>
      <c r="D27" s="36">
        <v>345.66666666666669</v>
      </c>
      <c r="E27" s="36">
        <v>342.63333333333338</v>
      </c>
      <c r="F27" s="36">
        <v>340.9666666666667</v>
      </c>
      <c r="G27" s="36">
        <v>337.93333333333339</v>
      </c>
      <c r="H27" s="36">
        <v>347.33333333333337</v>
      </c>
      <c r="I27" s="36">
        <v>350.36666666666667</v>
      </c>
      <c r="J27" s="36">
        <v>352.03333333333336</v>
      </c>
      <c r="K27" s="31">
        <v>348.7</v>
      </c>
      <c r="L27" s="31">
        <v>344</v>
      </c>
      <c r="M27" s="31">
        <v>10.319570000000001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239.08</v>
      </c>
      <c r="D28" s="36">
        <v>238.28333333333333</v>
      </c>
      <c r="E28" s="36">
        <v>235.40666666666667</v>
      </c>
      <c r="F28" s="36">
        <v>231.73333333333335</v>
      </c>
      <c r="G28" s="36">
        <v>228.85666666666668</v>
      </c>
      <c r="H28" s="36">
        <v>241.95666666666665</v>
      </c>
      <c r="I28" s="36">
        <v>244.83333333333331</v>
      </c>
      <c r="J28" s="36">
        <v>248.50666666666663</v>
      </c>
      <c r="K28" s="31">
        <v>241.16</v>
      </c>
      <c r="L28" s="31">
        <v>234.61</v>
      </c>
      <c r="M28" s="31">
        <v>102.60024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326.89999999999998</v>
      </c>
      <c r="D29" s="36">
        <v>327.38333333333333</v>
      </c>
      <c r="E29" s="36">
        <v>324.66666666666663</v>
      </c>
      <c r="F29" s="36">
        <v>322.43333333333328</v>
      </c>
      <c r="G29" s="36">
        <v>319.71666666666658</v>
      </c>
      <c r="H29" s="36">
        <v>329.61666666666667</v>
      </c>
      <c r="I29" s="36">
        <v>332.33333333333337</v>
      </c>
      <c r="J29" s="36">
        <v>334.56666666666672</v>
      </c>
      <c r="K29" s="31">
        <v>330.1</v>
      </c>
      <c r="L29" s="31">
        <v>325.14999999999998</v>
      </c>
      <c r="M29" s="31">
        <v>21.70899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5089.7</v>
      </c>
      <c r="D30" s="36">
        <v>5085.2</v>
      </c>
      <c r="E30" s="36">
        <v>5055.5</v>
      </c>
      <c r="F30" s="36">
        <v>5021.3</v>
      </c>
      <c r="G30" s="36">
        <v>4991.6000000000004</v>
      </c>
      <c r="H30" s="36">
        <v>5119.3999999999996</v>
      </c>
      <c r="I30" s="36">
        <v>5149.0999999999985</v>
      </c>
      <c r="J30" s="36">
        <v>5183.2999999999993</v>
      </c>
      <c r="K30" s="31">
        <v>5114.8999999999996</v>
      </c>
      <c r="L30" s="31">
        <v>5051</v>
      </c>
      <c r="M30" s="31">
        <v>1.1198300000000001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664.5</v>
      </c>
      <c r="D31" s="36">
        <v>666.5333333333333</v>
      </c>
      <c r="E31" s="36">
        <v>652.61666666666656</v>
      </c>
      <c r="F31" s="36">
        <v>640.73333333333323</v>
      </c>
      <c r="G31" s="36">
        <v>626.81666666666649</v>
      </c>
      <c r="H31" s="36">
        <v>678.41666666666663</v>
      </c>
      <c r="I31" s="36">
        <v>692.33333333333337</v>
      </c>
      <c r="J31" s="36">
        <v>704.2166666666667</v>
      </c>
      <c r="K31" s="31">
        <v>680.45</v>
      </c>
      <c r="L31" s="31">
        <v>654.65</v>
      </c>
      <c r="M31" s="31">
        <v>80.122450000000001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6206.2</v>
      </c>
      <c r="D32" s="36">
        <v>6192.25</v>
      </c>
      <c r="E32" s="36">
        <v>6173.95</v>
      </c>
      <c r="F32" s="36">
        <v>6141.7</v>
      </c>
      <c r="G32" s="36">
        <v>6123.4</v>
      </c>
      <c r="H32" s="36">
        <v>6224.5</v>
      </c>
      <c r="I32" s="36">
        <v>6242.7999999999993</v>
      </c>
      <c r="J32" s="36">
        <v>6275.05</v>
      </c>
      <c r="K32" s="31">
        <v>6210.55</v>
      </c>
      <c r="L32" s="31">
        <v>6160</v>
      </c>
      <c r="M32" s="31">
        <v>4.0180400000000001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476.7</v>
      </c>
      <c r="D33" s="36">
        <v>478.15000000000003</v>
      </c>
      <c r="E33" s="36">
        <v>474.50000000000006</v>
      </c>
      <c r="F33" s="36">
        <v>472.3</v>
      </c>
      <c r="G33" s="36">
        <v>468.65000000000003</v>
      </c>
      <c r="H33" s="36">
        <v>480.35000000000008</v>
      </c>
      <c r="I33" s="36">
        <v>484.00000000000006</v>
      </c>
      <c r="J33" s="36">
        <v>486.2000000000001</v>
      </c>
      <c r="K33" s="31">
        <v>481.8</v>
      </c>
      <c r="L33" s="31">
        <v>475.95</v>
      </c>
      <c r="M33" s="31">
        <v>16.441389999999998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236.79</v>
      </c>
      <c r="D34" s="36">
        <v>237.62</v>
      </c>
      <c r="E34" s="36">
        <v>234.72</v>
      </c>
      <c r="F34" s="36">
        <v>232.65</v>
      </c>
      <c r="G34" s="36">
        <v>229.75</v>
      </c>
      <c r="H34" s="36">
        <v>239.69</v>
      </c>
      <c r="I34" s="36">
        <v>242.58999999999997</v>
      </c>
      <c r="J34" s="36">
        <v>244.66</v>
      </c>
      <c r="K34" s="31">
        <v>240.52</v>
      </c>
      <c r="L34" s="31">
        <v>235.55</v>
      </c>
      <c r="M34" s="31">
        <v>91.090869999999995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2910</v>
      </c>
      <c r="D35" s="36">
        <v>2914.6666666666665</v>
      </c>
      <c r="E35" s="36">
        <v>2900.333333333333</v>
      </c>
      <c r="F35" s="36">
        <v>2890.6666666666665</v>
      </c>
      <c r="G35" s="36">
        <v>2876.333333333333</v>
      </c>
      <c r="H35" s="36">
        <v>2924.333333333333</v>
      </c>
      <c r="I35" s="36">
        <v>2938.6666666666661</v>
      </c>
      <c r="J35" s="36">
        <v>2948.333333333333</v>
      </c>
      <c r="K35" s="31">
        <v>2929</v>
      </c>
      <c r="L35" s="31">
        <v>2905</v>
      </c>
      <c r="M35" s="31">
        <v>7.2637999999999998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2236.1999999999998</v>
      </c>
      <c r="D36" s="36">
        <v>2235.7833333333333</v>
      </c>
      <c r="E36" s="36">
        <v>2222.6166666666668</v>
      </c>
      <c r="F36" s="36">
        <v>2209.0333333333333</v>
      </c>
      <c r="G36" s="36">
        <v>2195.8666666666668</v>
      </c>
      <c r="H36" s="36">
        <v>2249.3666666666668</v>
      </c>
      <c r="I36" s="36">
        <v>2262.5333333333338</v>
      </c>
      <c r="J36" s="36">
        <v>2276.1166666666668</v>
      </c>
      <c r="K36" s="31">
        <v>2248.9499999999998</v>
      </c>
      <c r="L36" s="31">
        <v>2222.1999999999998</v>
      </c>
      <c r="M36" s="31">
        <v>2.9269500000000002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1254.6500000000001</v>
      </c>
      <c r="D37" s="36">
        <v>1253.8166666666666</v>
      </c>
      <c r="E37" s="36">
        <v>1246.3333333333333</v>
      </c>
      <c r="F37" s="36">
        <v>1238.0166666666667</v>
      </c>
      <c r="G37" s="36">
        <v>1230.5333333333333</v>
      </c>
      <c r="H37" s="36">
        <v>1262.1333333333332</v>
      </c>
      <c r="I37" s="36">
        <v>1269.6166666666668</v>
      </c>
      <c r="J37" s="36">
        <v>1277.9333333333332</v>
      </c>
      <c r="K37" s="31">
        <v>1261.3</v>
      </c>
      <c r="L37" s="31">
        <v>1245.5</v>
      </c>
      <c r="M37" s="31">
        <v>5.56663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4656.6499999999996</v>
      </c>
      <c r="D38" s="36">
        <v>4678.8833333333323</v>
      </c>
      <c r="E38" s="36">
        <v>4617.8166666666648</v>
      </c>
      <c r="F38" s="36">
        <v>4578.9833333333327</v>
      </c>
      <c r="G38" s="36">
        <v>4517.9166666666652</v>
      </c>
      <c r="H38" s="36">
        <v>4717.7166666666644</v>
      </c>
      <c r="I38" s="36">
        <v>4778.7833333333319</v>
      </c>
      <c r="J38" s="36">
        <v>4817.6166666666641</v>
      </c>
      <c r="K38" s="31">
        <v>4739.95</v>
      </c>
      <c r="L38" s="31">
        <v>4640.05</v>
      </c>
      <c r="M38" s="31">
        <v>2.3826800000000001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1174.6500000000001</v>
      </c>
      <c r="D39" s="36">
        <v>1183.3666666666668</v>
      </c>
      <c r="E39" s="36">
        <v>1164.7333333333336</v>
      </c>
      <c r="F39" s="36">
        <v>1154.8166666666668</v>
      </c>
      <c r="G39" s="36">
        <v>1136.1833333333336</v>
      </c>
      <c r="H39" s="36">
        <v>1193.2833333333335</v>
      </c>
      <c r="I39" s="36">
        <v>1211.9166666666667</v>
      </c>
      <c r="J39" s="36">
        <v>1221.8333333333335</v>
      </c>
      <c r="K39" s="31">
        <v>1202</v>
      </c>
      <c r="L39" s="31">
        <v>1173.45</v>
      </c>
      <c r="M39" s="31">
        <v>53.211480000000002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9923.4</v>
      </c>
      <c r="D40" s="36">
        <v>9896.2166666666672</v>
      </c>
      <c r="E40" s="36">
        <v>9852.4333333333343</v>
      </c>
      <c r="F40" s="36">
        <v>9781.4666666666672</v>
      </c>
      <c r="G40" s="36">
        <v>9737.6833333333343</v>
      </c>
      <c r="H40" s="36">
        <v>9967.1833333333343</v>
      </c>
      <c r="I40" s="36">
        <v>10010.966666666667</v>
      </c>
      <c r="J40" s="36">
        <v>10081.933333333334</v>
      </c>
      <c r="K40" s="31">
        <v>9940</v>
      </c>
      <c r="L40" s="31">
        <v>9825.25</v>
      </c>
      <c r="M40" s="31">
        <v>2.7778299999999998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7294.95</v>
      </c>
      <c r="D41" s="36">
        <v>7284.0333333333328</v>
      </c>
      <c r="E41" s="36">
        <v>7243.0666666666657</v>
      </c>
      <c r="F41" s="36">
        <v>7191.1833333333325</v>
      </c>
      <c r="G41" s="36">
        <v>7150.2166666666653</v>
      </c>
      <c r="H41" s="36">
        <v>7335.9166666666661</v>
      </c>
      <c r="I41" s="36">
        <v>7376.8833333333332</v>
      </c>
      <c r="J41" s="36">
        <v>7428.7666666666664</v>
      </c>
      <c r="K41" s="31">
        <v>7325</v>
      </c>
      <c r="L41" s="31">
        <v>7232.15</v>
      </c>
      <c r="M41" s="31">
        <v>13.45495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1590.1</v>
      </c>
      <c r="D42" s="36">
        <v>1588.8833333333332</v>
      </c>
      <c r="E42" s="36">
        <v>1582.2166666666665</v>
      </c>
      <c r="F42" s="36">
        <v>1574.3333333333333</v>
      </c>
      <c r="G42" s="36">
        <v>1567.6666666666665</v>
      </c>
      <c r="H42" s="36">
        <v>1596.7666666666664</v>
      </c>
      <c r="I42" s="36">
        <v>1603.4333333333334</v>
      </c>
      <c r="J42" s="36">
        <v>1611.3166666666664</v>
      </c>
      <c r="K42" s="31">
        <v>1595.55</v>
      </c>
      <c r="L42" s="31">
        <v>1581</v>
      </c>
      <c r="M42" s="31">
        <v>10.95701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8253.4500000000007</v>
      </c>
      <c r="D43" s="36">
        <v>8314.9833333333336</v>
      </c>
      <c r="E43" s="36">
        <v>8164.9666666666672</v>
      </c>
      <c r="F43" s="36">
        <v>8076.4833333333336</v>
      </c>
      <c r="G43" s="36">
        <v>7926.4666666666672</v>
      </c>
      <c r="H43" s="36">
        <v>8403.4666666666672</v>
      </c>
      <c r="I43" s="36">
        <v>8553.4833333333336</v>
      </c>
      <c r="J43" s="36">
        <v>8641.9666666666672</v>
      </c>
      <c r="K43" s="31">
        <v>8465</v>
      </c>
      <c r="L43" s="31">
        <v>8226.5</v>
      </c>
      <c r="M43" s="31">
        <v>0.27650999999999998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3190.05</v>
      </c>
      <c r="D44" s="36">
        <v>3205.7166666666667</v>
      </c>
      <c r="E44" s="36">
        <v>3166.4833333333336</v>
      </c>
      <c r="F44" s="36">
        <v>3142.916666666667</v>
      </c>
      <c r="G44" s="36">
        <v>3103.6833333333338</v>
      </c>
      <c r="H44" s="36">
        <v>3229.2833333333333</v>
      </c>
      <c r="I44" s="36">
        <v>3268.516666666666</v>
      </c>
      <c r="J44" s="36">
        <v>3292.083333333333</v>
      </c>
      <c r="K44" s="31">
        <v>3244.95</v>
      </c>
      <c r="L44" s="31">
        <v>3182.15</v>
      </c>
      <c r="M44" s="31">
        <v>2.07395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194.23</v>
      </c>
      <c r="D45" s="36">
        <v>195.58</v>
      </c>
      <c r="E45" s="36">
        <v>192.31000000000003</v>
      </c>
      <c r="F45" s="36">
        <v>190.39000000000001</v>
      </c>
      <c r="G45" s="36">
        <v>187.12000000000003</v>
      </c>
      <c r="H45" s="36">
        <v>197.50000000000003</v>
      </c>
      <c r="I45" s="36">
        <v>200.77</v>
      </c>
      <c r="J45" s="36">
        <v>202.69000000000003</v>
      </c>
      <c r="K45" s="31">
        <v>198.85</v>
      </c>
      <c r="L45" s="31">
        <v>193.66</v>
      </c>
      <c r="M45" s="31">
        <v>88.206500000000005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282.7</v>
      </c>
      <c r="D46" s="36">
        <v>283.05</v>
      </c>
      <c r="E46" s="36">
        <v>280.90000000000003</v>
      </c>
      <c r="F46" s="36">
        <v>279.10000000000002</v>
      </c>
      <c r="G46" s="36">
        <v>276.95000000000005</v>
      </c>
      <c r="H46" s="36">
        <v>284.85000000000002</v>
      </c>
      <c r="I46" s="36">
        <v>287</v>
      </c>
      <c r="J46" s="36">
        <v>288.8</v>
      </c>
      <c r="K46" s="31">
        <v>285.2</v>
      </c>
      <c r="L46" s="31">
        <v>281.25</v>
      </c>
      <c r="M46" s="31">
        <v>143.22702000000001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124.51</v>
      </c>
      <c r="D47" s="36">
        <v>124.92</v>
      </c>
      <c r="E47" s="36">
        <v>123.64</v>
      </c>
      <c r="F47" s="36">
        <v>122.77</v>
      </c>
      <c r="G47" s="36">
        <v>121.49</v>
      </c>
      <c r="H47" s="36">
        <v>125.79</v>
      </c>
      <c r="I47" s="36">
        <v>127.07000000000001</v>
      </c>
      <c r="J47" s="36">
        <v>127.94000000000001</v>
      </c>
      <c r="K47" s="31">
        <v>126.2</v>
      </c>
      <c r="L47" s="31">
        <v>124.05</v>
      </c>
      <c r="M47" s="31">
        <v>100.97817000000001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1468.4</v>
      </c>
      <c r="D48" s="36">
        <v>1468.8</v>
      </c>
      <c r="E48" s="36">
        <v>1459.6</v>
      </c>
      <c r="F48" s="36">
        <v>1450.8</v>
      </c>
      <c r="G48" s="36">
        <v>1441.6</v>
      </c>
      <c r="H48" s="36">
        <v>1477.6</v>
      </c>
      <c r="I48" s="36">
        <v>1486.8000000000002</v>
      </c>
      <c r="J48" s="36">
        <v>1495.6</v>
      </c>
      <c r="K48" s="31">
        <v>1478</v>
      </c>
      <c r="L48" s="31">
        <v>1460</v>
      </c>
      <c r="M48" s="31">
        <v>2.6244200000000002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501.35</v>
      </c>
      <c r="D49" s="36">
        <v>501.09999999999997</v>
      </c>
      <c r="E49" s="36">
        <v>497.24999999999994</v>
      </c>
      <c r="F49" s="36">
        <v>493.15</v>
      </c>
      <c r="G49" s="36">
        <v>489.29999999999995</v>
      </c>
      <c r="H49" s="36">
        <v>505.19999999999993</v>
      </c>
      <c r="I49" s="36">
        <v>509.04999999999995</v>
      </c>
      <c r="J49" s="36">
        <v>513.14999999999986</v>
      </c>
      <c r="K49" s="31">
        <v>504.95</v>
      </c>
      <c r="L49" s="31">
        <v>497</v>
      </c>
      <c r="M49" s="31">
        <v>19.710640000000001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1491.1</v>
      </c>
      <c r="D50" s="36">
        <v>1464.3666666666668</v>
      </c>
      <c r="E50" s="36">
        <v>1428.7333333333336</v>
      </c>
      <c r="F50" s="36">
        <v>1366.3666666666668</v>
      </c>
      <c r="G50" s="36">
        <v>1330.7333333333336</v>
      </c>
      <c r="H50" s="36">
        <v>1526.7333333333336</v>
      </c>
      <c r="I50" s="36">
        <v>1562.3666666666668</v>
      </c>
      <c r="J50" s="36">
        <v>1624.7333333333336</v>
      </c>
      <c r="K50" s="31">
        <v>1500</v>
      </c>
      <c r="L50" s="31">
        <v>1402</v>
      </c>
      <c r="M50" s="31">
        <v>42.949179999999998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300.89999999999998</v>
      </c>
      <c r="D51" s="36">
        <v>296.98333333333335</v>
      </c>
      <c r="E51" s="36">
        <v>290.9666666666667</v>
      </c>
      <c r="F51" s="36">
        <v>281.03333333333336</v>
      </c>
      <c r="G51" s="36">
        <v>275.01666666666671</v>
      </c>
      <c r="H51" s="36">
        <v>306.91666666666669</v>
      </c>
      <c r="I51" s="36">
        <v>312.93333333333334</v>
      </c>
      <c r="J51" s="36">
        <v>322.86666666666667</v>
      </c>
      <c r="K51" s="31">
        <v>303</v>
      </c>
      <c r="L51" s="31">
        <v>287.05</v>
      </c>
      <c r="M51" s="31">
        <v>495.11491999999998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1636.95</v>
      </c>
      <c r="D52" s="36">
        <v>1638.5333333333335</v>
      </c>
      <c r="E52" s="36">
        <v>1622.0666666666671</v>
      </c>
      <c r="F52" s="36">
        <v>1607.1833333333336</v>
      </c>
      <c r="G52" s="36">
        <v>1590.7166666666672</v>
      </c>
      <c r="H52" s="36">
        <v>1653.416666666667</v>
      </c>
      <c r="I52" s="36">
        <v>1669.8833333333337</v>
      </c>
      <c r="J52" s="36">
        <v>1684.7666666666669</v>
      </c>
      <c r="K52" s="31">
        <v>1655</v>
      </c>
      <c r="L52" s="31">
        <v>1623.65</v>
      </c>
      <c r="M52" s="31">
        <v>11.43028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303.95</v>
      </c>
      <c r="D53" s="36">
        <v>300.63333333333333</v>
      </c>
      <c r="E53" s="36">
        <v>295.71666666666664</v>
      </c>
      <c r="F53" s="36">
        <v>287.48333333333329</v>
      </c>
      <c r="G53" s="36">
        <v>282.56666666666661</v>
      </c>
      <c r="H53" s="36">
        <v>308.86666666666667</v>
      </c>
      <c r="I53" s="36">
        <v>313.78333333333342</v>
      </c>
      <c r="J53" s="36">
        <v>322.01666666666671</v>
      </c>
      <c r="K53" s="31">
        <v>305.55</v>
      </c>
      <c r="L53" s="31">
        <v>292.39999999999998</v>
      </c>
      <c r="M53" s="31">
        <v>260.07861000000003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619.35</v>
      </c>
      <c r="D54" s="36">
        <v>618.11666666666667</v>
      </c>
      <c r="E54" s="36">
        <v>614.73333333333335</v>
      </c>
      <c r="F54" s="36">
        <v>610.11666666666667</v>
      </c>
      <c r="G54" s="36">
        <v>606.73333333333335</v>
      </c>
      <c r="H54" s="36">
        <v>622.73333333333335</v>
      </c>
      <c r="I54" s="36">
        <v>626.11666666666679</v>
      </c>
      <c r="J54" s="36">
        <v>630.73333333333335</v>
      </c>
      <c r="K54" s="31">
        <v>621.5</v>
      </c>
      <c r="L54" s="31">
        <v>613.5</v>
      </c>
      <c r="M54" s="31">
        <v>60.251620000000003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1425.75</v>
      </c>
      <c r="D55" s="36">
        <v>1434.05</v>
      </c>
      <c r="E55" s="36">
        <v>1412.1499999999999</v>
      </c>
      <c r="F55" s="36">
        <v>1398.55</v>
      </c>
      <c r="G55" s="36">
        <v>1376.6499999999999</v>
      </c>
      <c r="H55" s="36">
        <v>1447.6499999999999</v>
      </c>
      <c r="I55" s="36">
        <v>1469.55</v>
      </c>
      <c r="J55" s="36">
        <v>1483.1499999999999</v>
      </c>
      <c r="K55" s="31">
        <v>1455.95</v>
      </c>
      <c r="L55" s="31">
        <v>1420.45</v>
      </c>
      <c r="M55" s="31">
        <v>79.903760000000005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338.15</v>
      </c>
      <c r="D56" s="36">
        <v>339.05</v>
      </c>
      <c r="E56" s="36">
        <v>335.70000000000005</v>
      </c>
      <c r="F56" s="36">
        <v>333.25000000000006</v>
      </c>
      <c r="G56" s="36">
        <v>329.90000000000009</v>
      </c>
      <c r="H56" s="36">
        <v>341.5</v>
      </c>
      <c r="I56" s="36">
        <v>344.85</v>
      </c>
      <c r="J56" s="36">
        <v>347.29999999999995</v>
      </c>
      <c r="K56" s="31">
        <v>342.4</v>
      </c>
      <c r="L56" s="31">
        <v>336.6</v>
      </c>
      <c r="M56" s="31">
        <v>24.079750000000001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32433.15</v>
      </c>
      <c r="D57" s="36">
        <v>32189.066666666666</v>
      </c>
      <c r="E57" s="36">
        <v>31694.883333333331</v>
      </c>
      <c r="F57" s="36">
        <v>30956.616666666665</v>
      </c>
      <c r="G57" s="36">
        <v>30462.433333333331</v>
      </c>
      <c r="H57" s="36">
        <v>32927.333333333328</v>
      </c>
      <c r="I57" s="36">
        <v>33421.516666666663</v>
      </c>
      <c r="J57" s="36">
        <v>34159.783333333333</v>
      </c>
      <c r="K57" s="31">
        <v>32683.25</v>
      </c>
      <c r="L57" s="31">
        <v>31450.799999999999</v>
      </c>
      <c r="M57" s="31">
        <v>0.56576000000000004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5379.45</v>
      </c>
      <c r="D58" s="36">
        <v>5390.3666666666659</v>
      </c>
      <c r="E58" s="36">
        <v>5330.7833333333319</v>
      </c>
      <c r="F58" s="36">
        <v>5282.1166666666659</v>
      </c>
      <c r="G58" s="36">
        <v>5222.5333333333319</v>
      </c>
      <c r="H58" s="36">
        <v>5439.0333333333319</v>
      </c>
      <c r="I58" s="36">
        <v>5498.6166666666659</v>
      </c>
      <c r="J58" s="36">
        <v>5547.2833333333319</v>
      </c>
      <c r="K58" s="31">
        <v>5449.95</v>
      </c>
      <c r="L58" s="31">
        <v>5341.7</v>
      </c>
      <c r="M58" s="31">
        <v>4.3459399999999997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667.75</v>
      </c>
      <c r="D59" s="36">
        <v>669.44999999999993</v>
      </c>
      <c r="E59" s="36">
        <v>661.09999999999991</v>
      </c>
      <c r="F59" s="36">
        <v>654.44999999999993</v>
      </c>
      <c r="G59" s="36">
        <v>646.09999999999991</v>
      </c>
      <c r="H59" s="36">
        <v>676.09999999999991</v>
      </c>
      <c r="I59" s="36">
        <v>684.45</v>
      </c>
      <c r="J59" s="36">
        <v>691.09999999999991</v>
      </c>
      <c r="K59" s="31">
        <v>677.8</v>
      </c>
      <c r="L59" s="31">
        <v>662.8</v>
      </c>
      <c r="M59" s="31">
        <v>11.719049999999999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121.92</v>
      </c>
      <c r="D60" s="36">
        <v>122.77333333333335</v>
      </c>
      <c r="E60" s="36">
        <v>120.54666666666671</v>
      </c>
      <c r="F60" s="36">
        <v>119.17333333333336</v>
      </c>
      <c r="G60" s="36">
        <v>116.94666666666672</v>
      </c>
      <c r="H60" s="36">
        <v>124.1466666666667</v>
      </c>
      <c r="I60" s="36">
        <v>126.37333333333336</v>
      </c>
      <c r="J60" s="36">
        <v>127.7466666666667</v>
      </c>
      <c r="K60" s="31">
        <v>125</v>
      </c>
      <c r="L60" s="31">
        <v>121.4</v>
      </c>
      <c r="M60" s="31">
        <v>625.31469000000004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1436.1</v>
      </c>
      <c r="D61" s="36">
        <v>1413.95</v>
      </c>
      <c r="E61" s="36">
        <v>1387.95</v>
      </c>
      <c r="F61" s="36">
        <v>1339.8</v>
      </c>
      <c r="G61" s="36">
        <v>1313.8</v>
      </c>
      <c r="H61" s="36">
        <v>1462.1000000000001</v>
      </c>
      <c r="I61" s="36">
        <v>1488.1000000000001</v>
      </c>
      <c r="J61" s="36">
        <v>1536.2500000000002</v>
      </c>
      <c r="K61" s="31">
        <v>1439.95</v>
      </c>
      <c r="L61" s="31">
        <v>1365.8</v>
      </c>
      <c r="M61" s="31">
        <v>47.920439999999999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1544.55</v>
      </c>
      <c r="D62" s="36">
        <v>1538.6500000000003</v>
      </c>
      <c r="E62" s="36">
        <v>1526.3000000000006</v>
      </c>
      <c r="F62" s="36">
        <v>1508.0500000000004</v>
      </c>
      <c r="G62" s="36">
        <v>1495.7000000000007</v>
      </c>
      <c r="H62" s="36">
        <v>1556.9000000000005</v>
      </c>
      <c r="I62" s="36">
        <v>1569.2500000000005</v>
      </c>
      <c r="J62" s="36">
        <v>1587.5000000000005</v>
      </c>
      <c r="K62" s="31">
        <v>1551</v>
      </c>
      <c r="L62" s="31">
        <v>1520.4</v>
      </c>
      <c r="M62" s="31">
        <v>15.25789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487.9</v>
      </c>
      <c r="D63" s="36">
        <v>488.43333333333334</v>
      </c>
      <c r="E63" s="36">
        <v>482.9666666666667</v>
      </c>
      <c r="F63" s="36">
        <v>478.03333333333336</v>
      </c>
      <c r="G63" s="36">
        <v>472.56666666666672</v>
      </c>
      <c r="H63" s="36">
        <v>493.36666666666667</v>
      </c>
      <c r="I63" s="36">
        <v>498.83333333333326</v>
      </c>
      <c r="J63" s="36">
        <v>503.76666666666665</v>
      </c>
      <c r="K63" s="31">
        <v>493.9</v>
      </c>
      <c r="L63" s="31">
        <v>483.5</v>
      </c>
      <c r="M63" s="31">
        <v>74.385710000000003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5273.25</v>
      </c>
      <c r="D64" s="36">
        <v>5263.75</v>
      </c>
      <c r="E64" s="36">
        <v>5209.5</v>
      </c>
      <c r="F64" s="36">
        <v>5145.75</v>
      </c>
      <c r="G64" s="36">
        <v>5091.5</v>
      </c>
      <c r="H64" s="36">
        <v>5327.5</v>
      </c>
      <c r="I64" s="36">
        <v>5381.75</v>
      </c>
      <c r="J64" s="36">
        <v>5445.5</v>
      </c>
      <c r="K64" s="31">
        <v>5318</v>
      </c>
      <c r="L64" s="31">
        <v>5200</v>
      </c>
      <c r="M64" s="31">
        <v>5.2941500000000001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2936.2</v>
      </c>
      <c r="D65" s="36">
        <v>2935.5499999999997</v>
      </c>
      <c r="E65" s="36">
        <v>2904.6499999999996</v>
      </c>
      <c r="F65" s="36">
        <v>2873.1</v>
      </c>
      <c r="G65" s="36">
        <v>2842.2</v>
      </c>
      <c r="H65" s="36">
        <v>2967.0999999999995</v>
      </c>
      <c r="I65" s="36">
        <v>2998</v>
      </c>
      <c r="J65" s="36">
        <v>3029.5499999999993</v>
      </c>
      <c r="K65" s="31">
        <v>2966.45</v>
      </c>
      <c r="L65" s="31">
        <v>2904</v>
      </c>
      <c r="M65" s="31">
        <v>2.0463499999999999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1140.3</v>
      </c>
      <c r="D66" s="36">
        <v>1140.0833333333333</v>
      </c>
      <c r="E66" s="36">
        <v>1126.7666666666664</v>
      </c>
      <c r="F66" s="36">
        <v>1113.2333333333331</v>
      </c>
      <c r="G66" s="36">
        <v>1099.9166666666663</v>
      </c>
      <c r="H66" s="36">
        <v>1153.6166666666666</v>
      </c>
      <c r="I66" s="36">
        <v>1166.9333333333336</v>
      </c>
      <c r="J66" s="36">
        <v>1180.4666666666667</v>
      </c>
      <c r="K66" s="31">
        <v>1153.4000000000001</v>
      </c>
      <c r="L66" s="31">
        <v>1126.55</v>
      </c>
      <c r="M66" s="31">
        <v>16.961480000000002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1498.35</v>
      </c>
      <c r="D67" s="36">
        <v>1491.7666666666667</v>
      </c>
      <c r="E67" s="36">
        <v>1477.6333333333332</v>
      </c>
      <c r="F67" s="36">
        <v>1456.9166666666665</v>
      </c>
      <c r="G67" s="36">
        <v>1442.7833333333331</v>
      </c>
      <c r="H67" s="36">
        <v>1512.4833333333333</v>
      </c>
      <c r="I67" s="36">
        <v>1526.616666666667</v>
      </c>
      <c r="J67" s="36">
        <v>1547.3333333333335</v>
      </c>
      <c r="K67" s="31">
        <v>1505.9</v>
      </c>
      <c r="L67" s="31">
        <v>1471.05</v>
      </c>
      <c r="M67" s="31">
        <v>4.0611499999999996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425.05</v>
      </c>
      <c r="D68" s="36">
        <v>423.35000000000008</v>
      </c>
      <c r="E68" s="36">
        <v>420.30000000000018</v>
      </c>
      <c r="F68" s="36">
        <v>415.55000000000013</v>
      </c>
      <c r="G68" s="36">
        <v>412.50000000000023</v>
      </c>
      <c r="H68" s="36">
        <v>428.10000000000014</v>
      </c>
      <c r="I68" s="36">
        <v>431.15</v>
      </c>
      <c r="J68" s="36">
        <v>435.90000000000009</v>
      </c>
      <c r="K68" s="31">
        <v>426.4</v>
      </c>
      <c r="L68" s="31">
        <v>418.6</v>
      </c>
      <c r="M68" s="31">
        <v>20.79757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3712.5</v>
      </c>
      <c r="D69" s="36">
        <v>3716.1666666666665</v>
      </c>
      <c r="E69" s="36">
        <v>3679.9833333333331</v>
      </c>
      <c r="F69" s="36">
        <v>3647.4666666666667</v>
      </c>
      <c r="G69" s="36">
        <v>3611.2833333333333</v>
      </c>
      <c r="H69" s="36">
        <v>3748.6833333333329</v>
      </c>
      <c r="I69" s="36">
        <v>3784.8666666666663</v>
      </c>
      <c r="J69" s="36">
        <v>3817.3833333333328</v>
      </c>
      <c r="K69" s="31">
        <v>3752.35</v>
      </c>
      <c r="L69" s="31">
        <v>3683.65</v>
      </c>
      <c r="M69" s="31">
        <v>9.7879000000000005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874.05</v>
      </c>
      <c r="D70" s="36">
        <v>870.9</v>
      </c>
      <c r="E70" s="36">
        <v>861.34999999999991</v>
      </c>
      <c r="F70" s="36">
        <v>848.65</v>
      </c>
      <c r="G70" s="36">
        <v>839.09999999999991</v>
      </c>
      <c r="H70" s="36">
        <v>883.59999999999991</v>
      </c>
      <c r="I70" s="36">
        <v>893.14999999999986</v>
      </c>
      <c r="J70" s="36">
        <v>905.84999999999991</v>
      </c>
      <c r="K70" s="31">
        <v>880.45</v>
      </c>
      <c r="L70" s="31">
        <v>858.2</v>
      </c>
      <c r="M70" s="31">
        <v>40.814810000000001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609.65</v>
      </c>
      <c r="D71" s="36">
        <v>604.11666666666667</v>
      </c>
      <c r="E71" s="36">
        <v>593.68333333333339</v>
      </c>
      <c r="F71" s="36">
        <v>577.7166666666667</v>
      </c>
      <c r="G71" s="36">
        <v>567.28333333333342</v>
      </c>
      <c r="H71" s="36">
        <v>620.08333333333337</v>
      </c>
      <c r="I71" s="36">
        <v>630.51666666666654</v>
      </c>
      <c r="J71" s="36">
        <v>646.48333333333335</v>
      </c>
      <c r="K71" s="31">
        <v>614.54999999999995</v>
      </c>
      <c r="L71" s="31">
        <v>588.15</v>
      </c>
      <c r="M71" s="31">
        <v>79.635959999999997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1901.8</v>
      </c>
      <c r="D72" s="36">
        <v>1896.7833333333335</v>
      </c>
      <c r="E72" s="36">
        <v>1883.5666666666671</v>
      </c>
      <c r="F72" s="36">
        <v>1865.3333333333335</v>
      </c>
      <c r="G72" s="36">
        <v>1852.116666666667</v>
      </c>
      <c r="H72" s="36">
        <v>1915.0166666666671</v>
      </c>
      <c r="I72" s="36">
        <v>1928.2333333333338</v>
      </c>
      <c r="J72" s="36">
        <v>1946.4666666666672</v>
      </c>
      <c r="K72" s="31">
        <v>1910</v>
      </c>
      <c r="L72" s="31">
        <v>1878.55</v>
      </c>
      <c r="M72" s="31">
        <v>3.4505499999999998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2411.0500000000002</v>
      </c>
      <c r="D73" s="36">
        <v>2394.8666666666668</v>
      </c>
      <c r="E73" s="36">
        <v>2368.7333333333336</v>
      </c>
      <c r="F73" s="36">
        <v>2326.416666666667</v>
      </c>
      <c r="G73" s="36">
        <v>2300.2833333333338</v>
      </c>
      <c r="H73" s="36">
        <v>2437.1833333333334</v>
      </c>
      <c r="I73" s="36">
        <v>2463.3166666666666</v>
      </c>
      <c r="J73" s="36">
        <v>2505.6333333333332</v>
      </c>
      <c r="K73" s="31">
        <v>2421</v>
      </c>
      <c r="L73" s="31">
        <v>2352.5500000000002</v>
      </c>
      <c r="M73" s="31">
        <v>5.0297499999999999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393.4</v>
      </c>
      <c r="D74" s="36">
        <v>392.13333333333338</v>
      </c>
      <c r="E74" s="36">
        <v>388.76666666666677</v>
      </c>
      <c r="F74" s="36">
        <v>384.13333333333338</v>
      </c>
      <c r="G74" s="36">
        <v>380.76666666666677</v>
      </c>
      <c r="H74" s="36">
        <v>396.76666666666677</v>
      </c>
      <c r="I74" s="36">
        <v>400.13333333333344</v>
      </c>
      <c r="J74" s="36">
        <v>404.76666666666677</v>
      </c>
      <c r="K74" s="31">
        <v>395.5</v>
      </c>
      <c r="L74" s="31">
        <v>387.5</v>
      </c>
      <c r="M74" s="31">
        <v>22.207470000000001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179.98</v>
      </c>
      <c r="D75" s="36">
        <v>179.07666666666668</v>
      </c>
      <c r="E75" s="36">
        <v>177.95333333333338</v>
      </c>
      <c r="F75" s="36">
        <v>175.9266666666667</v>
      </c>
      <c r="G75" s="36">
        <v>174.8033333333334</v>
      </c>
      <c r="H75" s="36">
        <v>181.10333333333335</v>
      </c>
      <c r="I75" s="36">
        <v>182.22666666666663</v>
      </c>
      <c r="J75" s="36">
        <v>184.25333333333333</v>
      </c>
      <c r="K75" s="31">
        <v>180.2</v>
      </c>
      <c r="L75" s="31">
        <v>177.05</v>
      </c>
      <c r="M75" s="31">
        <v>18.5562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4593.5</v>
      </c>
      <c r="D76" s="36">
        <v>4569.1166666666668</v>
      </c>
      <c r="E76" s="36">
        <v>4521.2333333333336</v>
      </c>
      <c r="F76" s="36">
        <v>4448.9666666666672</v>
      </c>
      <c r="G76" s="36">
        <v>4401.0833333333339</v>
      </c>
      <c r="H76" s="36">
        <v>4641.3833333333332</v>
      </c>
      <c r="I76" s="36">
        <v>4689.2666666666664</v>
      </c>
      <c r="J76" s="36">
        <v>4761.5333333333328</v>
      </c>
      <c r="K76" s="31">
        <v>4617</v>
      </c>
      <c r="L76" s="31">
        <v>4496.8500000000004</v>
      </c>
      <c r="M76" s="31">
        <v>12.758649999999999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10855.7</v>
      </c>
      <c r="D77" s="36">
        <v>10699.633333333333</v>
      </c>
      <c r="E77" s="36">
        <v>10510.466666666667</v>
      </c>
      <c r="F77" s="36">
        <v>10165.233333333334</v>
      </c>
      <c r="G77" s="36">
        <v>9976.0666666666675</v>
      </c>
      <c r="H77" s="36">
        <v>11044.866666666667</v>
      </c>
      <c r="I77" s="36">
        <v>11234.033333333335</v>
      </c>
      <c r="J77" s="36">
        <v>11579.266666666666</v>
      </c>
      <c r="K77" s="31">
        <v>10888.8</v>
      </c>
      <c r="L77" s="31">
        <v>10354.4</v>
      </c>
      <c r="M77" s="31">
        <v>6.2678599999999998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2777.65</v>
      </c>
      <c r="D78" s="36">
        <v>2790.7999999999997</v>
      </c>
      <c r="E78" s="36">
        <v>2738.9499999999994</v>
      </c>
      <c r="F78" s="36">
        <v>2700.2499999999995</v>
      </c>
      <c r="G78" s="36">
        <v>2648.3999999999992</v>
      </c>
      <c r="H78" s="36">
        <v>2829.4999999999995</v>
      </c>
      <c r="I78" s="36">
        <v>2881.35</v>
      </c>
      <c r="J78" s="36">
        <v>2920.0499999999997</v>
      </c>
      <c r="K78" s="31">
        <v>2842.65</v>
      </c>
      <c r="L78" s="31">
        <v>2752.1</v>
      </c>
      <c r="M78" s="31">
        <v>4.2821699999999998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6095.85</v>
      </c>
      <c r="D79" s="36">
        <v>6082.416666666667</v>
      </c>
      <c r="E79" s="36">
        <v>6044.9333333333343</v>
      </c>
      <c r="F79" s="36">
        <v>5994.0166666666673</v>
      </c>
      <c r="G79" s="36">
        <v>5956.5333333333347</v>
      </c>
      <c r="H79" s="36">
        <v>6133.3333333333339</v>
      </c>
      <c r="I79" s="36">
        <v>6170.8166666666657</v>
      </c>
      <c r="J79" s="36">
        <v>6221.7333333333336</v>
      </c>
      <c r="K79" s="31">
        <v>6119.9</v>
      </c>
      <c r="L79" s="31">
        <v>6031.5</v>
      </c>
      <c r="M79" s="31">
        <v>4.3822999999999999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4801.5</v>
      </c>
      <c r="D80" s="36">
        <v>4819.7</v>
      </c>
      <c r="E80" s="36">
        <v>4749.7999999999993</v>
      </c>
      <c r="F80" s="36">
        <v>4698.0999999999995</v>
      </c>
      <c r="G80" s="36">
        <v>4628.1999999999989</v>
      </c>
      <c r="H80" s="36">
        <v>4871.3999999999996</v>
      </c>
      <c r="I80" s="36">
        <v>4941.2999999999993</v>
      </c>
      <c r="J80" s="36">
        <v>4993</v>
      </c>
      <c r="K80" s="31">
        <v>4889.6000000000004</v>
      </c>
      <c r="L80" s="31">
        <v>4768</v>
      </c>
      <c r="M80" s="31">
        <v>8.4077999999999999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4247.6499999999996</v>
      </c>
      <c r="D81" s="36">
        <v>4210.5499999999993</v>
      </c>
      <c r="E81" s="36">
        <v>4160.6499999999987</v>
      </c>
      <c r="F81" s="36">
        <v>4073.6499999999996</v>
      </c>
      <c r="G81" s="36">
        <v>4023.7499999999991</v>
      </c>
      <c r="H81" s="36">
        <v>4297.5499999999984</v>
      </c>
      <c r="I81" s="36">
        <v>4347.45</v>
      </c>
      <c r="J81" s="36">
        <v>4434.449999999998</v>
      </c>
      <c r="K81" s="31">
        <v>4260.45</v>
      </c>
      <c r="L81" s="31">
        <v>4123.55</v>
      </c>
      <c r="M81" s="31">
        <v>3.6875800000000001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167.03</v>
      </c>
      <c r="D82" s="36">
        <v>168.47666666666666</v>
      </c>
      <c r="E82" s="36">
        <v>165.05333333333331</v>
      </c>
      <c r="F82" s="36">
        <v>163.07666666666665</v>
      </c>
      <c r="G82" s="36">
        <v>159.65333333333331</v>
      </c>
      <c r="H82" s="36">
        <v>170.45333333333332</v>
      </c>
      <c r="I82" s="36">
        <v>173.87666666666667</v>
      </c>
      <c r="J82" s="36">
        <v>175.85333333333332</v>
      </c>
      <c r="K82" s="31">
        <v>171.9</v>
      </c>
      <c r="L82" s="31">
        <v>166.5</v>
      </c>
      <c r="M82" s="31">
        <v>32.066220000000001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172.26</v>
      </c>
      <c r="D83" s="36">
        <v>172.98666666666668</v>
      </c>
      <c r="E83" s="36">
        <v>170.87333333333336</v>
      </c>
      <c r="F83" s="36">
        <v>169.48666666666668</v>
      </c>
      <c r="G83" s="36">
        <v>167.37333333333336</v>
      </c>
      <c r="H83" s="36">
        <v>174.37333333333336</v>
      </c>
      <c r="I83" s="36">
        <v>176.48666666666671</v>
      </c>
      <c r="J83" s="36">
        <v>177.87333333333336</v>
      </c>
      <c r="K83" s="31">
        <v>175.1</v>
      </c>
      <c r="L83" s="31">
        <v>171.6</v>
      </c>
      <c r="M83" s="31">
        <v>118.00445000000001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772.4</v>
      </c>
      <c r="D84" s="36">
        <v>775.41666666666663</v>
      </c>
      <c r="E84" s="36">
        <v>762.48333333333323</v>
      </c>
      <c r="F84" s="36">
        <v>752.56666666666661</v>
      </c>
      <c r="G84" s="36">
        <v>739.63333333333321</v>
      </c>
      <c r="H84" s="36">
        <v>785.33333333333326</v>
      </c>
      <c r="I84" s="36">
        <v>798.26666666666665</v>
      </c>
      <c r="J84" s="36">
        <v>808.18333333333328</v>
      </c>
      <c r="K84" s="31">
        <v>788.35</v>
      </c>
      <c r="L84" s="31">
        <v>765.5</v>
      </c>
      <c r="M84" s="31">
        <v>8.9072899999999997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483</v>
      </c>
      <c r="D85" s="36">
        <v>480.09999999999997</v>
      </c>
      <c r="E85" s="36">
        <v>471.19999999999993</v>
      </c>
      <c r="F85" s="36">
        <v>459.4</v>
      </c>
      <c r="G85" s="36">
        <v>450.49999999999994</v>
      </c>
      <c r="H85" s="36">
        <v>491.89999999999992</v>
      </c>
      <c r="I85" s="36">
        <v>500.7999999999999</v>
      </c>
      <c r="J85" s="36">
        <v>512.59999999999991</v>
      </c>
      <c r="K85" s="31">
        <v>489</v>
      </c>
      <c r="L85" s="31">
        <v>468.3</v>
      </c>
      <c r="M85" s="31">
        <v>13.630280000000001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219.83</v>
      </c>
      <c r="D86" s="36">
        <v>218.1</v>
      </c>
      <c r="E86" s="36">
        <v>216</v>
      </c>
      <c r="F86" s="36">
        <v>212.17000000000002</v>
      </c>
      <c r="G86" s="36">
        <v>210.07000000000002</v>
      </c>
      <c r="H86" s="36">
        <v>221.92999999999998</v>
      </c>
      <c r="I86" s="36">
        <v>224.02999999999994</v>
      </c>
      <c r="J86" s="36">
        <v>227.85999999999996</v>
      </c>
      <c r="K86" s="31">
        <v>220.2</v>
      </c>
      <c r="L86" s="31">
        <v>214.27</v>
      </c>
      <c r="M86" s="31">
        <v>263.08017000000001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1855.8</v>
      </c>
      <c r="D87" s="36">
        <v>1873.2666666666667</v>
      </c>
      <c r="E87" s="36">
        <v>1832.5333333333333</v>
      </c>
      <c r="F87" s="36">
        <v>1809.2666666666667</v>
      </c>
      <c r="G87" s="36">
        <v>1768.5333333333333</v>
      </c>
      <c r="H87" s="36">
        <v>1896.5333333333333</v>
      </c>
      <c r="I87" s="36">
        <v>1937.2666666666664</v>
      </c>
      <c r="J87" s="36">
        <v>1960.5333333333333</v>
      </c>
      <c r="K87" s="31">
        <v>1914</v>
      </c>
      <c r="L87" s="31">
        <v>1850</v>
      </c>
      <c r="M87" s="31">
        <v>2.6370300000000002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1409.3</v>
      </c>
      <c r="D88" s="36">
        <v>1403.9666666666665</v>
      </c>
      <c r="E88" s="36">
        <v>1395.333333333333</v>
      </c>
      <c r="F88" s="36">
        <v>1381.3666666666666</v>
      </c>
      <c r="G88" s="36">
        <v>1372.7333333333331</v>
      </c>
      <c r="H88" s="36">
        <v>1417.9333333333329</v>
      </c>
      <c r="I88" s="36">
        <v>1426.5666666666666</v>
      </c>
      <c r="J88" s="36">
        <v>1440.5333333333328</v>
      </c>
      <c r="K88" s="31">
        <v>1412.6</v>
      </c>
      <c r="L88" s="31">
        <v>1390</v>
      </c>
      <c r="M88" s="31">
        <v>8.7399299999999993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3030.75</v>
      </c>
      <c r="D89" s="36">
        <v>3004.5666666666671</v>
      </c>
      <c r="E89" s="36">
        <v>2961.1833333333343</v>
      </c>
      <c r="F89" s="36">
        <v>2891.6166666666672</v>
      </c>
      <c r="G89" s="36">
        <v>2848.2333333333345</v>
      </c>
      <c r="H89" s="36">
        <v>3074.1333333333341</v>
      </c>
      <c r="I89" s="36">
        <v>3117.5166666666664</v>
      </c>
      <c r="J89" s="36">
        <v>3187.0833333333339</v>
      </c>
      <c r="K89" s="31">
        <v>3047.95</v>
      </c>
      <c r="L89" s="31">
        <v>2935</v>
      </c>
      <c r="M89" s="31">
        <v>12.0684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2458.0500000000002</v>
      </c>
      <c r="D90" s="36">
        <v>2454.5333333333333</v>
      </c>
      <c r="E90" s="36">
        <v>2433.5166666666664</v>
      </c>
      <c r="F90" s="36">
        <v>2408.9833333333331</v>
      </c>
      <c r="G90" s="36">
        <v>2387.9666666666662</v>
      </c>
      <c r="H90" s="36">
        <v>2479.0666666666666</v>
      </c>
      <c r="I90" s="36">
        <v>2500.0833333333339</v>
      </c>
      <c r="J90" s="36">
        <v>2524.6166666666668</v>
      </c>
      <c r="K90" s="31">
        <v>2475.5500000000002</v>
      </c>
      <c r="L90" s="31">
        <v>2430</v>
      </c>
      <c r="M90" s="31">
        <v>5.1250999999999998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3290.75</v>
      </c>
      <c r="D91" s="36">
        <v>3270.9166666666665</v>
      </c>
      <c r="E91" s="36">
        <v>3242.833333333333</v>
      </c>
      <c r="F91" s="36">
        <v>3194.9166666666665</v>
      </c>
      <c r="G91" s="36">
        <v>3166.833333333333</v>
      </c>
      <c r="H91" s="36">
        <v>3318.833333333333</v>
      </c>
      <c r="I91" s="36">
        <v>3346.9166666666661</v>
      </c>
      <c r="J91" s="36">
        <v>3394.833333333333</v>
      </c>
      <c r="K91" s="31">
        <v>3299</v>
      </c>
      <c r="L91" s="31">
        <v>3223</v>
      </c>
      <c r="M91" s="31">
        <v>1.2778400000000001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636.20000000000005</v>
      </c>
      <c r="D92" s="36">
        <v>630.40000000000009</v>
      </c>
      <c r="E92" s="36">
        <v>616.70000000000016</v>
      </c>
      <c r="F92" s="36">
        <v>597.20000000000005</v>
      </c>
      <c r="G92" s="36">
        <v>583.50000000000011</v>
      </c>
      <c r="H92" s="36">
        <v>649.9000000000002</v>
      </c>
      <c r="I92" s="36">
        <v>663.6</v>
      </c>
      <c r="J92" s="36">
        <v>683.10000000000025</v>
      </c>
      <c r="K92" s="31">
        <v>644.1</v>
      </c>
      <c r="L92" s="31">
        <v>610.9</v>
      </c>
      <c r="M92" s="31">
        <v>25.689309999999999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1444.15</v>
      </c>
      <c r="D93" s="36">
        <v>1446.3166666666668</v>
      </c>
      <c r="E93" s="36">
        <v>1434.9333333333336</v>
      </c>
      <c r="F93" s="36">
        <v>1425.7166666666667</v>
      </c>
      <c r="G93" s="36">
        <v>1414.3333333333335</v>
      </c>
      <c r="H93" s="36">
        <v>1455.5333333333338</v>
      </c>
      <c r="I93" s="36">
        <v>1466.916666666667</v>
      </c>
      <c r="J93" s="36">
        <v>1476.1333333333339</v>
      </c>
      <c r="K93" s="31">
        <v>1457.7</v>
      </c>
      <c r="L93" s="31">
        <v>1437.1</v>
      </c>
      <c r="M93" s="31">
        <v>42.328609999999998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3996.15</v>
      </c>
      <c r="D94" s="36">
        <v>4020.3333333333335</v>
      </c>
      <c r="E94" s="36">
        <v>3950.7166666666672</v>
      </c>
      <c r="F94" s="36">
        <v>3905.2833333333338</v>
      </c>
      <c r="G94" s="36">
        <v>3835.6666666666674</v>
      </c>
      <c r="H94" s="36">
        <v>4065.7666666666669</v>
      </c>
      <c r="I94" s="36">
        <v>4135.3833333333332</v>
      </c>
      <c r="J94" s="36">
        <v>4180.8166666666666</v>
      </c>
      <c r="K94" s="31">
        <v>4089.95</v>
      </c>
      <c r="L94" s="31">
        <v>3974.9</v>
      </c>
      <c r="M94" s="31">
        <v>4.69787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1580.75</v>
      </c>
      <c r="D95" s="36">
        <v>1580.1499999999999</v>
      </c>
      <c r="E95" s="36">
        <v>1574.5999999999997</v>
      </c>
      <c r="F95" s="36">
        <v>1568.4499999999998</v>
      </c>
      <c r="G95" s="36">
        <v>1562.8999999999996</v>
      </c>
      <c r="H95" s="36">
        <v>1586.2999999999997</v>
      </c>
      <c r="I95" s="36">
        <v>1591.85</v>
      </c>
      <c r="J95" s="36">
        <v>1597.9999999999998</v>
      </c>
      <c r="K95" s="31">
        <v>1585.7</v>
      </c>
      <c r="L95" s="31">
        <v>1574</v>
      </c>
      <c r="M95" s="31">
        <v>120.60096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593.5</v>
      </c>
      <c r="D96" s="36">
        <v>585.63333333333333</v>
      </c>
      <c r="E96" s="36">
        <v>572.86666666666667</v>
      </c>
      <c r="F96" s="36">
        <v>552.23333333333335</v>
      </c>
      <c r="G96" s="36">
        <v>539.4666666666667</v>
      </c>
      <c r="H96" s="36">
        <v>606.26666666666665</v>
      </c>
      <c r="I96" s="36">
        <v>619.0333333333333</v>
      </c>
      <c r="J96" s="36">
        <v>639.66666666666663</v>
      </c>
      <c r="K96" s="31">
        <v>598.4</v>
      </c>
      <c r="L96" s="31">
        <v>565</v>
      </c>
      <c r="M96" s="31">
        <v>243.52341000000001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1838.5</v>
      </c>
      <c r="D97" s="36">
        <v>1841.2833333333335</v>
      </c>
      <c r="E97" s="36">
        <v>1829.5166666666671</v>
      </c>
      <c r="F97" s="36">
        <v>1820.5333333333335</v>
      </c>
      <c r="G97" s="36">
        <v>1808.7666666666671</v>
      </c>
      <c r="H97" s="36">
        <v>1850.2666666666671</v>
      </c>
      <c r="I97" s="36">
        <v>1862.0333333333335</v>
      </c>
      <c r="J97" s="36">
        <v>1871.0166666666671</v>
      </c>
      <c r="K97" s="31">
        <v>1853.05</v>
      </c>
      <c r="L97" s="31">
        <v>1832.3</v>
      </c>
      <c r="M97" s="31">
        <v>16.076139999999999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5816</v>
      </c>
      <c r="D98" s="36">
        <v>5795.666666666667</v>
      </c>
      <c r="E98" s="36">
        <v>5751.3333333333339</v>
      </c>
      <c r="F98" s="36">
        <v>5686.666666666667</v>
      </c>
      <c r="G98" s="36">
        <v>5642.3333333333339</v>
      </c>
      <c r="H98" s="36">
        <v>5860.3333333333339</v>
      </c>
      <c r="I98" s="36">
        <v>5904.6666666666679</v>
      </c>
      <c r="J98" s="36">
        <v>5969.3333333333339</v>
      </c>
      <c r="K98" s="31">
        <v>5840</v>
      </c>
      <c r="L98" s="31">
        <v>5731</v>
      </c>
      <c r="M98" s="31">
        <v>5.4759599999999997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680.7</v>
      </c>
      <c r="D99" s="36">
        <v>680.46666666666658</v>
      </c>
      <c r="E99" s="36">
        <v>676.28333333333319</v>
      </c>
      <c r="F99" s="36">
        <v>671.86666666666656</v>
      </c>
      <c r="G99" s="36">
        <v>667.68333333333317</v>
      </c>
      <c r="H99" s="36">
        <v>684.88333333333321</v>
      </c>
      <c r="I99" s="36">
        <v>689.06666666666661</v>
      </c>
      <c r="J99" s="36">
        <v>693.48333333333323</v>
      </c>
      <c r="K99" s="31">
        <v>684.65</v>
      </c>
      <c r="L99" s="31">
        <v>676.05</v>
      </c>
      <c r="M99" s="31">
        <v>95.559039999999996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5099.7</v>
      </c>
      <c r="D100" s="36">
        <v>5024.416666666667</v>
      </c>
      <c r="E100" s="36">
        <v>4931.2833333333338</v>
      </c>
      <c r="F100" s="36">
        <v>4762.8666666666668</v>
      </c>
      <c r="G100" s="36">
        <v>4669.7333333333336</v>
      </c>
      <c r="H100" s="36">
        <v>5192.8333333333339</v>
      </c>
      <c r="I100" s="36">
        <v>5285.9666666666672</v>
      </c>
      <c r="J100" s="36">
        <v>5454.3833333333341</v>
      </c>
      <c r="K100" s="31">
        <v>5117.55</v>
      </c>
      <c r="L100" s="31">
        <v>4856</v>
      </c>
      <c r="M100" s="31">
        <v>43.648879999999998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528.35</v>
      </c>
      <c r="D101" s="36">
        <v>528.38333333333333</v>
      </c>
      <c r="E101" s="36">
        <v>524.4666666666667</v>
      </c>
      <c r="F101" s="36">
        <v>520.58333333333337</v>
      </c>
      <c r="G101" s="36">
        <v>516.66666666666674</v>
      </c>
      <c r="H101" s="36">
        <v>532.26666666666665</v>
      </c>
      <c r="I101" s="36">
        <v>536.18333333333339</v>
      </c>
      <c r="J101" s="36">
        <v>540.06666666666661</v>
      </c>
      <c r="K101" s="31">
        <v>532.29999999999995</v>
      </c>
      <c r="L101" s="31">
        <v>524.5</v>
      </c>
      <c r="M101" s="31">
        <v>47.756010000000003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2487.4</v>
      </c>
      <c r="D102" s="36">
        <v>2479.8833333333337</v>
      </c>
      <c r="E102" s="36">
        <v>2453.9666666666672</v>
      </c>
      <c r="F102" s="36">
        <v>2420.5333333333333</v>
      </c>
      <c r="G102" s="36">
        <v>2394.6166666666668</v>
      </c>
      <c r="H102" s="36">
        <v>2513.3166666666675</v>
      </c>
      <c r="I102" s="36">
        <v>2539.2333333333345</v>
      </c>
      <c r="J102" s="36">
        <v>2572.6666666666679</v>
      </c>
      <c r="K102" s="31">
        <v>2505.8000000000002</v>
      </c>
      <c r="L102" s="31">
        <v>2446.4499999999998</v>
      </c>
      <c r="M102" s="31">
        <v>31.230979999999999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1107.3499999999999</v>
      </c>
      <c r="D103" s="36">
        <v>1111.8500000000001</v>
      </c>
      <c r="E103" s="36">
        <v>1100.5000000000002</v>
      </c>
      <c r="F103" s="36">
        <v>1093.6500000000001</v>
      </c>
      <c r="G103" s="36">
        <v>1082.3000000000002</v>
      </c>
      <c r="H103" s="36">
        <v>1118.7000000000003</v>
      </c>
      <c r="I103" s="36">
        <v>1130.0500000000002</v>
      </c>
      <c r="J103" s="36">
        <v>1136.9000000000003</v>
      </c>
      <c r="K103" s="31">
        <v>1123.2</v>
      </c>
      <c r="L103" s="31">
        <v>1105</v>
      </c>
      <c r="M103" s="31">
        <v>124.94253999999999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1662.7</v>
      </c>
      <c r="D104" s="36">
        <v>1662.8833333333332</v>
      </c>
      <c r="E104" s="36">
        <v>1650.8166666666664</v>
      </c>
      <c r="F104" s="36">
        <v>1638.9333333333332</v>
      </c>
      <c r="G104" s="36">
        <v>1626.8666666666663</v>
      </c>
      <c r="H104" s="36">
        <v>1674.7666666666664</v>
      </c>
      <c r="I104" s="36">
        <v>1686.833333333333</v>
      </c>
      <c r="J104" s="36">
        <v>1698.7166666666665</v>
      </c>
      <c r="K104" s="31">
        <v>1674.95</v>
      </c>
      <c r="L104" s="31">
        <v>1651</v>
      </c>
      <c r="M104" s="31">
        <v>2.0686800000000001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596.15</v>
      </c>
      <c r="D105" s="36">
        <v>589.51666666666665</v>
      </c>
      <c r="E105" s="36">
        <v>580.43333333333328</v>
      </c>
      <c r="F105" s="36">
        <v>564.71666666666658</v>
      </c>
      <c r="G105" s="36">
        <v>555.63333333333321</v>
      </c>
      <c r="H105" s="36">
        <v>605.23333333333335</v>
      </c>
      <c r="I105" s="36">
        <v>614.31666666666683</v>
      </c>
      <c r="J105" s="36">
        <v>630.03333333333342</v>
      </c>
      <c r="K105" s="31">
        <v>598.6</v>
      </c>
      <c r="L105" s="31">
        <v>573.79999999999995</v>
      </c>
      <c r="M105" s="31">
        <v>37.227510000000002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77.459999999999994</v>
      </c>
      <c r="D106" s="36">
        <v>77.733333333333334</v>
      </c>
      <c r="E106" s="36">
        <v>77.126666666666665</v>
      </c>
      <c r="F106" s="36">
        <v>76.793333333333337</v>
      </c>
      <c r="G106" s="36">
        <v>76.186666666666667</v>
      </c>
      <c r="H106" s="36">
        <v>78.066666666666663</v>
      </c>
      <c r="I106" s="36">
        <v>78.673333333333318</v>
      </c>
      <c r="J106" s="36">
        <v>79.006666666666661</v>
      </c>
      <c r="K106" s="31">
        <v>78.34</v>
      </c>
      <c r="L106" s="31">
        <v>77.400000000000006</v>
      </c>
      <c r="M106" s="31">
        <v>142.80117999999999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430.3</v>
      </c>
      <c r="D107" s="36">
        <v>432.31666666666666</v>
      </c>
      <c r="E107" s="36">
        <v>427.73333333333335</v>
      </c>
      <c r="F107" s="36">
        <v>425.16666666666669</v>
      </c>
      <c r="G107" s="36">
        <v>420.58333333333337</v>
      </c>
      <c r="H107" s="36">
        <v>434.88333333333333</v>
      </c>
      <c r="I107" s="36">
        <v>439.4666666666667</v>
      </c>
      <c r="J107" s="36">
        <v>442.0333333333333</v>
      </c>
      <c r="K107" s="31">
        <v>436.9</v>
      </c>
      <c r="L107" s="31">
        <v>429.75</v>
      </c>
      <c r="M107" s="31">
        <v>92.83802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541.75</v>
      </c>
      <c r="D108" s="36">
        <v>541.18333333333328</v>
      </c>
      <c r="E108" s="36">
        <v>537.56666666666661</v>
      </c>
      <c r="F108" s="36">
        <v>533.38333333333333</v>
      </c>
      <c r="G108" s="36">
        <v>529.76666666666665</v>
      </c>
      <c r="H108" s="36">
        <v>545.36666666666656</v>
      </c>
      <c r="I108" s="36">
        <v>548.98333333333312</v>
      </c>
      <c r="J108" s="36">
        <v>553.16666666666652</v>
      </c>
      <c r="K108" s="31">
        <v>544.79999999999995</v>
      </c>
      <c r="L108" s="31">
        <v>537</v>
      </c>
      <c r="M108" s="31">
        <v>12.604200000000001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589.29999999999995</v>
      </c>
      <c r="D109" s="36">
        <v>589.1</v>
      </c>
      <c r="E109" s="36">
        <v>584.20000000000005</v>
      </c>
      <c r="F109" s="36">
        <v>579.1</v>
      </c>
      <c r="G109" s="36">
        <v>574.20000000000005</v>
      </c>
      <c r="H109" s="36">
        <v>594.20000000000005</v>
      </c>
      <c r="I109" s="36">
        <v>599.09999999999991</v>
      </c>
      <c r="J109" s="36">
        <v>604.20000000000005</v>
      </c>
      <c r="K109" s="31">
        <v>594</v>
      </c>
      <c r="L109" s="31">
        <v>584</v>
      </c>
      <c r="M109" s="31">
        <v>30.84488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168.95</v>
      </c>
      <c r="D110" s="36">
        <v>169.06666666666666</v>
      </c>
      <c r="E110" s="36">
        <v>167.93333333333334</v>
      </c>
      <c r="F110" s="36">
        <v>166.91666666666669</v>
      </c>
      <c r="G110" s="36">
        <v>165.78333333333336</v>
      </c>
      <c r="H110" s="36">
        <v>170.08333333333331</v>
      </c>
      <c r="I110" s="36">
        <v>171.21666666666664</v>
      </c>
      <c r="J110" s="36">
        <v>172.23333333333329</v>
      </c>
      <c r="K110" s="31">
        <v>170.2</v>
      </c>
      <c r="L110" s="31">
        <v>168.05</v>
      </c>
      <c r="M110" s="31">
        <v>172.79580000000001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1017.55</v>
      </c>
      <c r="D111" s="36">
        <v>1022.6833333333334</v>
      </c>
      <c r="E111" s="36">
        <v>1008.3666666666668</v>
      </c>
      <c r="F111" s="36">
        <v>999.18333333333339</v>
      </c>
      <c r="G111" s="36">
        <v>984.86666666666679</v>
      </c>
      <c r="H111" s="36">
        <v>1031.8666666666668</v>
      </c>
      <c r="I111" s="36">
        <v>1046.1833333333334</v>
      </c>
      <c r="J111" s="36">
        <v>1055.3666666666668</v>
      </c>
      <c r="K111" s="31">
        <v>1037</v>
      </c>
      <c r="L111" s="31">
        <v>1013.5</v>
      </c>
      <c r="M111" s="31">
        <v>19.96303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175.13</v>
      </c>
      <c r="D112" s="36">
        <v>176.21</v>
      </c>
      <c r="E112" s="36">
        <v>173.47000000000003</v>
      </c>
      <c r="F112" s="36">
        <v>171.81000000000003</v>
      </c>
      <c r="G112" s="36">
        <v>169.07000000000005</v>
      </c>
      <c r="H112" s="36">
        <v>177.87</v>
      </c>
      <c r="I112" s="36">
        <v>180.60999999999996</v>
      </c>
      <c r="J112" s="36">
        <v>182.26999999999998</v>
      </c>
      <c r="K112" s="31">
        <v>178.95</v>
      </c>
      <c r="L112" s="31">
        <v>174.55</v>
      </c>
      <c r="M112" s="31">
        <v>317.50295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487.05</v>
      </c>
      <c r="D113" s="36">
        <v>485.33333333333331</v>
      </c>
      <c r="E113" s="36">
        <v>480.21666666666664</v>
      </c>
      <c r="F113" s="36">
        <v>473.38333333333333</v>
      </c>
      <c r="G113" s="36">
        <v>468.26666666666665</v>
      </c>
      <c r="H113" s="36">
        <v>492.16666666666663</v>
      </c>
      <c r="I113" s="36">
        <v>497.2833333333333</v>
      </c>
      <c r="J113" s="36">
        <v>504.11666666666662</v>
      </c>
      <c r="K113" s="31">
        <v>490.45</v>
      </c>
      <c r="L113" s="31">
        <v>478.5</v>
      </c>
      <c r="M113" s="31">
        <v>40.926690000000001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339.5</v>
      </c>
      <c r="D114" s="36">
        <v>341.03333333333336</v>
      </c>
      <c r="E114" s="36">
        <v>335.4666666666667</v>
      </c>
      <c r="F114" s="36">
        <v>331.43333333333334</v>
      </c>
      <c r="G114" s="36">
        <v>325.86666666666667</v>
      </c>
      <c r="H114" s="36">
        <v>345.06666666666672</v>
      </c>
      <c r="I114" s="36">
        <v>350.63333333333344</v>
      </c>
      <c r="J114" s="36">
        <v>354.66666666666674</v>
      </c>
      <c r="K114" s="31">
        <v>346.6</v>
      </c>
      <c r="L114" s="31">
        <v>337</v>
      </c>
      <c r="M114" s="31">
        <v>79.805449999999993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1507.25</v>
      </c>
      <c r="D115" s="36">
        <v>1499.4833333333333</v>
      </c>
      <c r="E115" s="36">
        <v>1488.9666666666667</v>
      </c>
      <c r="F115" s="36">
        <v>1470.6833333333334</v>
      </c>
      <c r="G115" s="36">
        <v>1460.1666666666667</v>
      </c>
      <c r="H115" s="36">
        <v>1517.7666666666667</v>
      </c>
      <c r="I115" s="36">
        <v>1528.2833333333335</v>
      </c>
      <c r="J115" s="36">
        <v>1546.5666666666666</v>
      </c>
      <c r="K115" s="31">
        <v>1510</v>
      </c>
      <c r="L115" s="31">
        <v>1481.2</v>
      </c>
      <c r="M115" s="31">
        <v>24.468319999999999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6266.7</v>
      </c>
      <c r="D116" s="36">
        <v>6293.05</v>
      </c>
      <c r="E116" s="36">
        <v>6220.1</v>
      </c>
      <c r="F116" s="36">
        <v>6173.5</v>
      </c>
      <c r="G116" s="36">
        <v>6100.55</v>
      </c>
      <c r="H116" s="36">
        <v>6339.6500000000005</v>
      </c>
      <c r="I116" s="36">
        <v>6412.5999999999995</v>
      </c>
      <c r="J116" s="36">
        <v>6459.2000000000007</v>
      </c>
      <c r="K116" s="31">
        <v>6366</v>
      </c>
      <c r="L116" s="31">
        <v>6246.45</v>
      </c>
      <c r="M116" s="31">
        <v>2.23143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1493.95</v>
      </c>
      <c r="D117" s="36">
        <v>1496.0999999999997</v>
      </c>
      <c r="E117" s="36">
        <v>1487.1999999999994</v>
      </c>
      <c r="F117" s="36">
        <v>1480.4499999999996</v>
      </c>
      <c r="G117" s="36">
        <v>1471.5499999999993</v>
      </c>
      <c r="H117" s="36">
        <v>1502.8499999999995</v>
      </c>
      <c r="I117" s="36">
        <v>1511.7499999999995</v>
      </c>
      <c r="J117" s="36">
        <v>1518.4999999999995</v>
      </c>
      <c r="K117" s="31">
        <v>1505</v>
      </c>
      <c r="L117" s="31">
        <v>1489.35</v>
      </c>
      <c r="M117" s="31">
        <v>73.075649999999996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4302.6499999999996</v>
      </c>
      <c r="D118" s="36">
        <v>4293.6833333333334</v>
      </c>
      <c r="E118" s="36">
        <v>4238.9666666666672</v>
      </c>
      <c r="F118" s="36">
        <v>4175.2833333333338</v>
      </c>
      <c r="G118" s="36">
        <v>4120.5666666666675</v>
      </c>
      <c r="H118" s="36">
        <v>4357.3666666666668</v>
      </c>
      <c r="I118" s="36">
        <v>4412.0833333333321</v>
      </c>
      <c r="J118" s="36">
        <v>4475.7666666666664</v>
      </c>
      <c r="K118" s="31">
        <v>4348.3999999999996</v>
      </c>
      <c r="L118" s="31">
        <v>4230</v>
      </c>
      <c r="M118" s="31">
        <v>45.102409999999999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1199.8</v>
      </c>
      <c r="D119" s="36">
        <v>1198.2666666666667</v>
      </c>
      <c r="E119" s="36">
        <v>1186.5333333333333</v>
      </c>
      <c r="F119" s="36">
        <v>1173.2666666666667</v>
      </c>
      <c r="G119" s="36">
        <v>1161.5333333333333</v>
      </c>
      <c r="H119" s="36">
        <v>1211.5333333333333</v>
      </c>
      <c r="I119" s="36">
        <v>1223.2666666666664</v>
      </c>
      <c r="J119" s="36">
        <v>1236.5333333333333</v>
      </c>
      <c r="K119" s="31">
        <v>1210</v>
      </c>
      <c r="L119" s="31">
        <v>1185</v>
      </c>
      <c r="M119" s="31">
        <v>10.532400000000001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659.45</v>
      </c>
      <c r="D120" s="36">
        <v>659.16666666666674</v>
      </c>
      <c r="E120" s="36">
        <v>649.48333333333346</v>
      </c>
      <c r="F120" s="36">
        <v>639.51666666666677</v>
      </c>
      <c r="G120" s="36">
        <v>629.83333333333348</v>
      </c>
      <c r="H120" s="36">
        <v>669.13333333333344</v>
      </c>
      <c r="I120" s="36">
        <v>678.81666666666683</v>
      </c>
      <c r="J120" s="36">
        <v>688.78333333333342</v>
      </c>
      <c r="K120" s="31">
        <v>668.85</v>
      </c>
      <c r="L120" s="31">
        <v>649.20000000000005</v>
      </c>
      <c r="M120" s="31">
        <v>18.72711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915.75</v>
      </c>
      <c r="D121" s="36">
        <v>916.2833333333333</v>
      </c>
      <c r="E121" s="36">
        <v>907.51666666666665</v>
      </c>
      <c r="F121" s="36">
        <v>899.2833333333333</v>
      </c>
      <c r="G121" s="36">
        <v>890.51666666666665</v>
      </c>
      <c r="H121" s="36">
        <v>924.51666666666665</v>
      </c>
      <c r="I121" s="36">
        <v>933.2833333333333</v>
      </c>
      <c r="J121" s="36">
        <v>941.51666666666665</v>
      </c>
      <c r="K121" s="31">
        <v>925.05</v>
      </c>
      <c r="L121" s="31">
        <v>908.05</v>
      </c>
      <c r="M121" s="31">
        <v>17.88757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1041.25</v>
      </c>
      <c r="D122" s="36">
        <v>1043.55</v>
      </c>
      <c r="E122" s="36">
        <v>1034.0999999999999</v>
      </c>
      <c r="F122" s="36">
        <v>1026.95</v>
      </c>
      <c r="G122" s="36">
        <v>1017.5</v>
      </c>
      <c r="H122" s="36">
        <v>1050.6999999999998</v>
      </c>
      <c r="I122" s="36">
        <v>1060.1500000000001</v>
      </c>
      <c r="J122" s="36">
        <v>1067.2999999999997</v>
      </c>
      <c r="K122" s="31">
        <v>1053</v>
      </c>
      <c r="L122" s="31">
        <v>1036.4000000000001</v>
      </c>
      <c r="M122" s="31">
        <v>11.62049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532.6</v>
      </c>
      <c r="D123" s="36">
        <v>535.43333333333339</v>
      </c>
      <c r="E123" s="36">
        <v>528.16666666666674</v>
      </c>
      <c r="F123" s="36">
        <v>523.73333333333335</v>
      </c>
      <c r="G123" s="36">
        <v>516.4666666666667</v>
      </c>
      <c r="H123" s="36">
        <v>539.86666666666679</v>
      </c>
      <c r="I123" s="36">
        <v>547.13333333333344</v>
      </c>
      <c r="J123" s="36">
        <v>551.56666666666683</v>
      </c>
      <c r="K123" s="31">
        <v>542.70000000000005</v>
      </c>
      <c r="L123" s="31">
        <v>531</v>
      </c>
      <c r="M123" s="31">
        <v>13.979609999999999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1487.4</v>
      </c>
      <c r="D124" s="36">
        <v>1497.1166666666668</v>
      </c>
      <c r="E124" s="36">
        <v>1473.2833333333335</v>
      </c>
      <c r="F124" s="36">
        <v>1459.1666666666667</v>
      </c>
      <c r="G124" s="36">
        <v>1435.3333333333335</v>
      </c>
      <c r="H124" s="36">
        <v>1511.2333333333336</v>
      </c>
      <c r="I124" s="36">
        <v>1535.0666666666666</v>
      </c>
      <c r="J124" s="36">
        <v>1549.1833333333336</v>
      </c>
      <c r="K124" s="31">
        <v>1520.95</v>
      </c>
      <c r="L124" s="31">
        <v>1483</v>
      </c>
      <c r="M124" s="31">
        <v>10.670070000000001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1726.35</v>
      </c>
      <c r="D125" s="36">
        <v>1727.6333333333332</v>
      </c>
      <c r="E125" s="36">
        <v>1717.7166666666665</v>
      </c>
      <c r="F125" s="36">
        <v>1709.0833333333333</v>
      </c>
      <c r="G125" s="36">
        <v>1699.1666666666665</v>
      </c>
      <c r="H125" s="36">
        <v>1736.2666666666664</v>
      </c>
      <c r="I125" s="36">
        <v>1746.1833333333334</v>
      </c>
      <c r="J125" s="36">
        <v>1754.8166666666664</v>
      </c>
      <c r="K125" s="31">
        <v>1737.55</v>
      </c>
      <c r="L125" s="31">
        <v>1719</v>
      </c>
      <c r="M125" s="31">
        <v>60.161450000000002</v>
      </c>
      <c r="N125" s="1"/>
      <c r="O125" s="1"/>
    </row>
    <row r="126" spans="1:15" ht="12.75" customHeight="1">
      <c r="A126" s="51">
        <v>117</v>
      </c>
      <c r="B126" s="53" t="s">
        <v>846</v>
      </c>
      <c r="C126" s="31">
        <v>175.87</v>
      </c>
      <c r="D126" s="36">
        <v>176.68333333333331</v>
      </c>
      <c r="E126" s="36">
        <v>174.18666666666661</v>
      </c>
      <c r="F126" s="36">
        <v>172.5033333333333</v>
      </c>
      <c r="G126" s="36">
        <v>170.0066666666666</v>
      </c>
      <c r="H126" s="36">
        <v>178.36666666666662</v>
      </c>
      <c r="I126" s="36">
        <v>180.86333333333334</v>
      </c>
      <c r="J126" s="36">
        <v>182.54666666666662</v>
      </c>
      <c r="K126" s="31">
        <v>179.18</v>
      </c>
      <c r="L126" s="31">
        <v>175</v>
      </c>
      <c r="M126" s="31">
        <v>473.33091000000002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4905.1000000000004</v>
      </c>
      <c r="D127" s="36">
        <v>4914.4833333333336</v>
      </c>
      <c r="E127" s="36">
        <v>4873.5666666666675</v>
      </c>
      <c r="F127" s="36">
        <v>4842.0333333333338</v>
      </c>
      <c r="G127" s="36">
        <v>4801.1166666666677</v>
      </c>
      <c r="H127" s="36">
        <v>4946.0166666666673</v>
      </c>
      <c r="I127" s="36">
        <v>4986.9333333333334</v>
      </c>
      <c r="J127" s="36">
        <v>5018.4666666666672</v>
      </c>
      <c r="K127" s="31">
        <v>4955.3999999999996</v>
      </c>
      <c r="L127" s="31">
        <v>4882.95</v>
      </c>
      <c r="M127" s="31">
        <v>1.5620799999999999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719.3</v>
      </c>
      <c r="D128" s="36">
        <v>717.33333333333337</v>
      </c>
      <c r="E128" s="36">
        <v>708.66666666666674</v>
      </c>
      <c r="F128" s="36">
        <v>698.03333333333342</v>
      </c>
      <c r="G128" s="36">
        <v>689.36666666666679</v>
      </c>
      <c r="H128" s="36">
        <v>727.9666666666667</v>
      </c>
      <c r="I128" s="36">
        <v>736.63333333333344</v>
      </c>
      <c r="J128" s="36">
        <v>747.26666666666665</v>
      </c>
      <c r="K128" s="31">
        <v>726</v>
      </c>
      <c r="L128" s="31">
        <v>706.7</v>
      </c>
      <c r="M128" s="31">
        <v>43.021520000000002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5047.2</v>
      </c>
      <c r="D129" s="36">
        <v>5036.7999999999993</v>
      </c>
      <c r="E129" s="36">
        <v>4981.4499999999989</v>
      </c>
      <c r="F129" s="36">
        <v>4915.7</v>
      </c>
      <c r="G129" s="36">
        <v>4860.3499999999995</v>
      </c>
      <c r="H129" s="36">
        <v>5102.5499999999984</v>
      </c>
      <c r="I129" s="36">
        <v>5157.8999999999987</v>
      </c>
      <c r="J129" s="36">
        <v>5223.6499999999978</v>
      </c>
      <c r="K129" s="31">
        <v>5092.1499999999996</v>
      </c>
      <c r="L129" s="31">
        <v>4971.05</v>
      </c>
      <c r="M129" s="31">
        <v>7.3949999999999996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3703.65</v>
      </c>
      <c r="D130" s="36">
        <v>3684.85</v>
      </c>
      <c r="E130" s="36">
        <v>3653.7999999999997</v>
      </c>
      <c r="F130" s="36">
        <v>3603.95</v>
      </c>
      <c r="G130" s="36">
        <v>3572.8999999999996</v>
      </c>
      <c r="H130" s="36">
        <v>3734.7</v>
      </c>
      <c r="I130" s="36">
        <v>3765.75</v>
      </c>
      <c r="J130" s="36">
        <v>3815.6</v>
      </c>
      <c r="K130" s="31">
        <v>3715.9</v>
      </c>
      <c r="L130" s="31">
        <v>3635</v>
      </c>
      <c r="M130" s="31">
        <v>29.655000000000001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439.5</v>
      </c>
      <c r="D131" s="36">
        <v>438.63333333333338</v>
      </c>
      <c r="E131" s="36">
        <v>433.91666666666674</v>
      </c>
      <c r="F131" s="36">
        <v>428.33333333333337</v>
      </c>
      <c r="G131" s="36">
        <v>423.61666666666673</v>
      </c>
      <c r="H131" s="36">
        <v>444.21666666666675</v>
      </c>
      <c r="I131" s="36">
        <v>448.93333333333334</v>
      </c>
      <c r="J131" s="36">
        <v>454.51666666666677</v>
      </c>
      <c r="K131" s="31">
        <v>443.35</v>
      </c>
      <c r="L131" s="31">
        <v>433.05</v>
      </c>
      <c r="M131" s="31">
        <v>12.95787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1002.3</v>
      </c>
      <c r="D132" s="36">
        <v>1003.75</v>
      </c>
      <c r="E132" s="36">
        <v>994.05</v>
      </c>
      <c r="F132" s="36">
        <v>985.8</v>
      </c>
      <c r="G132" s="36">
        <v>976.09999999999991</v>
      </c>
      <c r="H132" s="36">
        <v>1012</v>
      </c>
      <c r="I132" s="36">
        <v>1021.7</v>
      </c>
      <c r="J132" s="36">
        <v>1029.95</v>
      </c>
      <c r="K132" s="31">
        <v>1013.45</v>
      </c>
      <c r="L132" s="31">
        <v>995.5</v>
      </c>
      <c r="M132" s="31">
        <v>15.703799999999999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1605.45</v>
      </c>
      <c r="D133" s="36">
        <v>1611.3333333333333</v>
      </c>
      <c r="E133" s="36">
        <v>1596.4666666666665</v>
      </c>
      <c r="F133" s="36">
        <v>1587.4833333333331</v>
      </c>
      <c r="G133" s="36">
        <v>1572.6166666666663</v>
      </c>
      <c r="H133" s="36">
        <v>1620.3166666666666</v>
      </c>
      <c r="I133" s="36">
        <v>1635.1833333333334</v>
      </c>
      <c r="J133" s="36">
        <v>1644.1666666666667</v>
      </c>
      <c r="K133" s="31">
        <v>1626.2</v>
      </c>
      <c r="L133" s="31">
        <v>1602.35</v>
      </c>
      <c r="M133" s="31">
        <v>6.1498100000000004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126079.6</v>
      </c>
      <c r="D134" s="36">
        <v>126232.01666666668</v>
      </c>
      <c r="E134" s="36">
        <v>125698.73333333335</v>
      </c>
      <c r="F134" s="36">
        <v>125317.86666666667</v>
      </c>
      <c r="G134" s="36">
        <v>124784.58333333334</v>
      </c>
      <c r="H134" s="36">
        <v>126612.88333333336</v>
      </c>
      <c r="I134" s="36">
        <v>127146.16666666669</v>
      </c>
      <c r="J134" s="36">
        <v>127527.03333333337</v>
      </c>
      <c r="K134" s="31">
        <v>126765.3</v>
      </c>
      <c r="L134" s="31">
        <v>125851.15</v>
      </c>
      <c r="M134" s="31">
        <v>2.9950000000000001E-2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1538.75</v>
      </c>
      <c r="D135" s="36">
        <v>1522.1499999999999</v>
      </c>
      <c r="E135" s="36">
        <v>1491.7999999999997</v>
      </c>
      <c r="F135" s="36">
        <v>1444.85</v>
      </c>
      <c r="G135" s="36">
        <v>1414.4999999999998</v>
      </c>
      <c r="H135" s="36">
        <v>1569.0999999999997</v>
      </c>
      <c r="I135" s="36">
        <v>1599.4499999999996</v>
      </c>
      <c r="J135" s="36">
        <v>1646.3999999999996</v>
      </c>
      <c r="K135" s="31">
        <v>1552.5</v>
      </c>
      <c r="L135" s="31">
        <v>1475.2</v>
      </c>
      <c r="M135" s="31">
        <v>18.592780000000001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293.3</v>
      </c>
      <c r="D136" s="36">
        <v>292.63333333333333</v>
      </c>
      <c r="E136" s="36">
        <v>288.76666666666665</v>
      </c>
      <c r="F136" s="36">
        <v>284.23333333333335</v>
      </c>
      <c r="G136" s="36">
        <v>280.36666666666667</v>
      </c>
      <c r="H136" s="36">
        <v>297.16666666666663</v>
      </c>
      <c r="I136" s="36">
        <v>301.0333333333333</v>
      </c>
      <c r="J136" s="36">
        <v>305.56666666666661</v>
      </c>
      <c r="K136" s="31">
        <v>296.5</v>
      </c>
      <c r="L136" s="31">
        <v>288.10000000000002</v>
      </c>
      <c r="M136" s="31">
        <v>38.129159999999999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2861.7</v>
      </c>
      <c r="D137" s="36">
        <v>2843.1499999999996</v>
      </c>
      <c r="E137" s="36">
        <v>2807.1999999999994</v>
      </c>
      <c r="F137" s="36">
        <v>2752.7</v>
      </c>
      <c r="G137" s="36">
        <v>2716.7499999999995</v>
      </c>
      <c r="H137" s="36">
        <v>2897.6499999999992</v>
      </c>
      <c r="I137" s="36">
        <v>2933.6</v>
      </c>
      <c r="J137" s="36">
        <v>2988.099999999999</v>
      </c>
      <c r="K137" s="31">
        <v>2879.1</v>
      </c>
      <c r="L137" s="31">
        <v>2788.65</v>
      </c>
      <c r="M137" s="31">
        <v>24.926369999999999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2240.1999999999998</v>
      </c>
      <c r="D138" s="36">
        <v>2232.2166666666667</v>
      </c>
      <c r="E138" s="36">
        <v>2188.4333333333334</v>
      </c>
      <c r="F138" s="36">
        <v>2136.6666666666665</v>
      </c>
      <c r="G138" s="36">
        <v>2092.8833333333332</v>
      </c>
      <c r="H138" s="36">
        <v>2283.9833333333336</v>
      </c>
      <c r="I138" s="36">
        <v>2327.7666666666673</v>
      </c>
      <c r="J138" s="36">
        <v>2379.5333333333338</v>
      </c>
      <c r="K138" s="31">
        <v>2276</v>
      </c>
      <c r="L138" s="31">
        <v>2180.4499999999998</v>
      </c>
      <c r="M138" s="31">
        <v>10.38935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611.25</v>
      </c>
      <c r="D139" s="36">
        <v>617.19999999999993</v>
      </c>
      <c r="E139" s="36">
        <v>599.39999999999986</v>
      </c>
      <c r="F139" s="36">
        <v>587.54999999999995</v>
      </c>
      <c r="G139" s="36">
        <v>569.74999999999989</v>
      </c>
      <c r="H139" s="36">
        <v>629.04999999999984</v>
      </c>
      <c r="I139" s="36">
        <v>646.8499999999998</v>
      </c>
      <c r="J139" s="36">
        <v>658.69999999999982</v>
      </c>
      <c r="K139" s="31">
        <v>635</v>
      </c>
      <c r="L139" s="31">
        <v>605.35</v>
      </c>
      <c r="M139" s="31">
        <v>131.74924999999999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12846.85</v>
      </c>
      <c r="D140" s="36">
        <v>12842.15</v>
      </c>
      <c r="E140" s="36">
        <v>12744.3</v>
      </c>
      <c r="F140" s="36">
        <v>12641.75</v>
      </c>
      <c r="G140" s="36">
        <v>12543.9</v>
      </c>
      <c r="H140" s="36">
        <v>12944.699999999999</v>
      </c>
      <c r="I140" s="36">
        <v>13042.550000000001</v>
      </c>
      <c r="J140" s="36">
        <v>13145.099999999999</v>
      </c>
      <c r="K140" s="31">
        <v>12940</v>
      </c>
      <c r="L140" s="31">
        <v>12739.6</v>
      </c>
      <c r="M140" s="31">
        <v>2.9723999999999999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987.8</v>
      </c>
      <c r="D141" s="36">
        <v>974.31666666666661</v>
      </c>
      <c r="E141" s="36">
        <v>953.63333333333321</v>
      </c>
      <c r="F141" s="36">
        <v>919.46666666666658</v>
      </c>
      <c r="G141" s="36">
        <v>898.78333333333319</v>
      </c>
      <c r="H141" s="36">
        <v>1008.4833333333332</v>
      </c>
      <c r="I141" s="36">
        <v>1029.1666666666665</v>
      </c>
      <c r="J141" s="36">
        <v>1063.3333333333333</v>
      </c>
      <c r="K141" s="31">
        <v>995</v>
      </c>
      <c r="L141" s="31">
        <v>940.15</v>
      </c>
      <c r="M141" s="31">
        <v>30.546990000000001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890.05</v>
      </c>
      <c r="D142" s="36">
        <v>895.46666666666658</v>
      </c>
      <c r="E142" s="36">
        <v>876.13333333333321</v>
      </c>
      <c r="F142" s="36">
        <v>862.21666666666658</v>
      </c>
      <c r="G142" s="36">
        <v>842.88333333333321</v>
      </c>
      <c r="H142" s="36">
        <v>909.38333333333321</v>
      </c>
      <c r="I142" s="36">
        <v>928.71666666666647</v>
      </c>
      <c r="J142" s="36">
        <v>942.63333333333321</v>
      </c>
      <c r="K142" s="31">
        <v>914.8</v>
      </c>
      <c r="L142" s="31">
        <v>881.55</v>
      </c>
      <c r="M142" s="31">
        <v>37.46631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3389.9</v>
      </c>
      <c r="D143" s="36">
        <v>3336.2999999999997</v>
      </c>
      <c r="E143" s="36">
        <v>3262.5999999999995</v>
      </c>
      <c r="F143" s="36">
        <v>3135.2999999999997</v>
      </c>
      <c r="G143" s="36">
        <v>3061.5999999999995</v>
      </c>
      <c r="H143" s="36">
        <v>3463.5999999999995</v>
      </c>
      <c r="I143" s="36">
        <v>3537.2999999999993</v>
      </c>
      <c r="J143" s="36">
        <v>3664.5999999999995</v>
      </c>
      <c r="K143" s="31">
        <v>3410</v>
      </c>
      <c r="L143" s="31">
        <v>3209</v>
      </c>
      <c r="M143" s="31">
        <v>42.87321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72.62</v>
      </c>
      <c r="D144" s="36">
        <v>71.853333333333339</v>
      </c>
      <c r="E144" s="36">
        <v>69.40666666666668</v>
      </c>
      <c r="F144" s="36">
        <v>66.193333333333342</v>
      </c>
      <c r="G144" s="36">
        <v>63.746666666666684</v>
      </c>
      <c r="H144" s="36">
        <v>75.066666666666677</v>
      </c>
      <c r="I144" s="36">
        <v>77.513333333333335</v>
      </c>
      <c r="J144" s="36">
        <v>80.726666666666674</v>
      </c>
      <c r="K144" s="31">
        <v>74.3</v>
      </c>
      <c r="L144" s="31">
        <v>68.64</v>
      </c>
      <c r="M144" s="31">
        <v>414.75778000000003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2456.5</v>
      </c>
      <c r="D145" s="36">
        <v>2443.5166666666669</v>
      </c>
      <c r="E145" s="36">
        <v>2422.0333333333338</v>
      </c>
      <c r="F145" s="36">
        <v>2387.5666666666671</v>
      </c>
      <c r="G145" s="36">
        <v>2366.0833333333339</v>
      </c>
      <c r="H145" s="36">
        <v>2477.9833333333336</v>
      </c>
      <c r="I145" s="36">
        <v>2499.4666666666662</v>
      </c>
      <c r="J145" s="36">
        <v>2533.9333333333334</v>
      </c>
      <c r="K145" s="31">
        <v>2465</v>
      </c>
      <c r="L145" s="31">
        <v>2409.0500000000002</v>
      </c>
      <c r="M145" s="31">
        <v>31.078499999999998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1792.7</v>
      </c>
      <c r="D146" s="36">
        <v>1794.4166666666667</v>
      </c>
      <c r="E146" s="36">
        <v>1783.8333333333335</v>
      </c>
      <c r="F146" s="36">
        <v>1774.9666666666667</v>
      </c>
      <c r="G146" s="36">
        <v>1764.3833333333334</v>
      </c>
      <c r="H146" s="36">
        <v>1803.2833333333335</v>
      </c>
      <c r="I146" s="36">
        <v>1813.866666666667</v>
      </c>
      <c r="J146" s="36">
        <v>1822.7333333333336</v>
      </c>
      <c r="K146" s="31">
        <v>1805</v>
      </c>
      <c r="L146" s="31">
        <v>1785.55</v>
      </c>
      <c r="M146" s="31">
        <v>4.4120799999999996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102.3</v>
      </c>
      <c r="D147" s="36">
        <v>102.74666666666667</v>
      </c>
      <c r="E147" s="36">
        <v>101.42333333333335</v>
      </c>
      <c r="F147" s="36">
        <v>100.54666666666668</v>
      </c>
      <c r="G147" s="36">
        <v>99.223333333333358</v>
      </c>
      <c r="H147" s="36">
        <v>103.62333333333333</v>
      </c>
      <c r="I147" s="36">
        <v>104.94666666666666</v>
      </c>
      <c r="J147" s="36">
        <v>105.82333333333332</v>
      </c>
      <c r="K147" s="31">
        <v>104.07</v>
      </c>
      <c r="L147" s="31">
        <v>101.87</v>
      </c>
      <c r="M147" s="31">
        <v>420.52456000000001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265.35000000000002</v>
      </c>
      <c r="D148" s="36">
        <v>265.36666666666667</v>
      </c>
      <c r="E148" s="36">
        <v>262.63333333333333</v>
      </c>
      <c r="F148" s="36">
        <v>259.91666666666663</v>
      </c>
      <c r="G148" s="36">
        <v>257.18333333333328</v>
      </c>
      <c r="H148" s="36">
        <v>268.08333333333337</v>
      </c>
      <c r="I148" s="36">
        <v>270.81666666666672</v>
      </c>
      <c r="J148" s="36">
        <v>273.53333333333342</v>
      </c>
      <c r="K148" s="31">
        <v>268.10000000000002</v>
      </c>
      <c r="L148" s="31">
        <v>262.64999999999998</v>
      </c>
      <c r="M148" s="31">
        <v>83.389139999999998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369.95</v>
      </c>
      <c r="D149" s="36">
        <v>371.43333333333334</v>
      </c>
      <c r="E149" s="36">
        <v>366.4666666666667</v>
      </c>
      <c r="F149" s="36">
        <v>362.98333333333335</v>
      </c>
      <c r="G149" s="36">
        <v>358.01666666666671</v>
      </c>
      <c r="H149" s="36">
        <v>374.91666666666669</v>
      </c>
      <c r="I149" s="36">
        <v>379.88333333333327</v>
      </c>
      <c r="J149" s="36">
        <v>383.36666666666667</v>
      </c>
      <c r="K149" s="31">
        <v>376.4</v>
      </c>
      <c r="L149" s="31">
        <v>367.95</v>
      </c>
      <c r="M149" s="31">
        <v>112.43702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3562.05</v>
      </c>
      <c r="D150" s="36">
        <v>3558.0333333333333</v>
      </c>
      <c r="E150" s="36">
        <v>3524.0666666666666</v>
      </c>
      <c r="F150" s="36">
        <v>3486.0833333333335</v>
      </c>
      <c r="G150" s="36">
        <v>3452.1166666666668</v>
      </c>
      <c r="H150" s="36">
        <v>3596.0166666666664</v>
      </c>
      <c r="I150" s="36">
        <v>3629.9833333333327</v>
      </c>
      <c r="J150" s="36">
        <v>3667.9666666666662</v>
      </c>
      <c r="K150" s="31">
        <v>3592</v>
      </c>
      <c r="L150" s="31">
        <v>3520.05</v>
      </c>
      <c r="M150" s="31">
        <v>2.41256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2551.75</v>
      </c>
      <c r="D151" s="36">
        <v>2570.4500000000003</v>
      </c>
      <c r="E151" s="36">
        <v>2526.4500000000007</v>
      </c>
      <c r="F151" s="36">
        <v>2501.1500000000005</v>
      </c>
      <c r="G151" s="36">
        <v>2457.150000000001</v>
      </c>
      <c r="H151" s="36">
        <v>2595.7500000000005</v>
      </c>
      <c r="I151" s="36">
        <v>2639.7499999999995</v>
      </c>
      <c r="J151" s="36">
        <v>2665.05</v>
      </c>
      <c r="K151" s="31">
        <v>2614.4499999999998</v>
      </c>
      <c r="L151" s="31">
        <v>2545.15</v>
      </c>
      <c r="M151" s="31">
        <v>10.812720000000001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1934.9</v>
      </c>
      <c r="D152" s="36">
        <v>1932.3666666666668</v>
      </c>
      <c r="E152" s="36">
        <v>1918.3833333333337</v>
      </c>
      <c r="F152" s="36">
        <v>1901.8666666666668</v>
      </c>
      <c r="G152" s="36">
        <v>1887.8833333333337</v>
      </c>
      <c r="H152" s="36">
        <v>1948.8833333333337</v>
      </c>
      <c r="I152" s="36">
        <v>1962.8666666666668</v>
      </c>
      <c r="J152" s="36">
        <v>1979.3833333333337</v>
      </c>
      <c r="K152" s="31">
        <v>1946.35</v>
      </c>
      <c r="L152" s="31">
        <v>1915.85</v>
      </c>
      <c r="M152" s="31">
        <v>12.642910000000001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276.55</v>
      </c>
      <c r="D153" s="36">
        <v>275.68333333333334</v>
      </c>
      <c r="E153" s="36">
        <v>273.36666666666667</v>
      </c>
      <c r="F153" s="36">
        <v>270.18333333333334</v>
      </c>
      <c r="G153" s="36">
        <v>267.86666666666667</v>
      </c>
      <c r="H153" s="36">
        <v>278.86666666666667</v>
      </c>
      <c r="I153" s="36">
        <v>281.18333333333339</v>
      </c>
      <c r="J153" s="36">
        <v>284.36666666666667</v>
      </c>
      <c r="K153" s="31">
        <v>278</v>
      </c>
      <c r="L153" s="31">
        <v>272.5</v>
      </c>
      <c r="M153" s="31">
        <v>160.13386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677.85</v>
      </c>
      <c r="D154" s="36">
        <v>672.55000000000007</v>
      </c>
      <c r="E154" s="36">
        <v>658.80000000000018</v>
      </c>
      <c r="F154" s="36">
        <v>639.75000000000011</v>
      </c>
      <c r="G154" s="36">
        <v>626.00000000000023</v>
      </c>
      <c r="H154" s="36">
        <v>691.60000000000014</v>
      </c>
      <c r="I154" s="36">
        <v>705.34999999999991</v>
      </c>
      <c r="J154" s="36">
        <v>724.40000000000009</v>
      </c>
      <c r="K154" s="31">
        <v>686.3</v>
      </c>
      <c r="L154" s="31">
        <v>653.5</v>
      </c>
      <c r="M154" s="31">
        <v>66.519599999999997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428.05</v>
      </c>
      <c r="D155" s="36">
        <v>424.2</v>
      </c>
      <c r="E155" s="36">
        <v>409.4</v>
      </c>
      <c r="F155" s="36">
        <v>390.75</v>
      </c>
      <c r="G155" s="36">
        <v>375.95</v>
      </c>
      <c r="H155" s="36">
        <v>442.84999999999997</v>
      </c>
      <c r="I155" s="36">
        <v>457.65000000000003</v>
      </c>
      <c r="J155" s="36">
        <v>476.29999999999995</v>
      </c>
      <c r="K155" s="31">
        <v>439</v>
      </c>
      <c r="L155" s="31">
        <v>405.55</v>
      </c>
      <c r="M155" s="31">
        <v>164.54024000000001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1316.6</v>
      </c>
      <c r="D156" s="36">
        <v>1324.25</v>
      </c>
      <c r="E156" s="36">
        <v>1298.75</v>
      </c>
      <c r="F156" s="36">
        <v>1280.9000000000001</v>
      </c>
      <c r="G156" s="36">
        <v>1255.4000000000001</v>
      </c>
      <c r="H156" s="36">
        <v>1342.1</v>
      </c>
      <c r="I156" s="36">
        <v>1367.6</v>
      </c>
      <c r="J156" s="36">
        <v>1385.4499999999998</v>
      </c>
      <c r="K156" s="31">
        <v>1349.75</v>
      </c>
      <c r="L156" s="31">
        <v>1306.4000000000001</v>
      </c>
      <c r="M156" s="31">
        <v>5.4619600000000004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3638.2</v>
      </c>
      <c r="D157" s="36">
        <v>3638.9666666666667</v>
      </c>
      <c r="E157" s="36">
        <v>3619.2333333333336</v>
      </c>
      <c r="F157" s="36">
        <v>3600.2666666666669</v>
      </c>
      <c r="G157" s="36">
        <v>3580.5333333333338</v>
      </c>
      <c r="H157" s="36">
        <v>3657.9333333333334</v>
      </c>
      <c r="I157" s="36">
        <v>3677.6666666666661</v>
      </c>
      <c r="J157" s="36">
        <v>3696.6333333333332</v>
      </c>
      <c r="K157" s="31">
        <v>3658.7</v>
      </c>
      <c r="L157" s="31">
        <v>3620</v>
      </c>
      <c r="M157" s="31">
        <v>1.4950399999999999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38833</v>
      </c>
      <c r="D158" s="36">
        <v>38797.51666666667</v>
      </c>
      <c r="E158" s="36">
        <v>38645.03333333334</v>
      </c>
      <c r="F158" s="36">
        <v>38457.066666666673</v>
      </c>
      <c r="G158" s="36">
        <v>38304.583333333343</v>
      </c>
      <c r="H158" s="36">
        <v>38985.483333333337</v>
      </c>
      <c r="I158" s="36">
        <v>39137.96666666666</v>
      </c>
      <c r="J158" s="36">
        <v>39325.933333333334</v>
      </c>
      <c r="K158" s="31">
        <v>38950</v>
      </c>
      <c r="L158" s="31">
        <v>38609.550000000003</v>
      </c>
      <c r="M158" s="31">
        <v>9.5570000000000002E-2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1481.2</v>
      </c>
      <c r="D159" s="36">
        <v>1471.3999999999999</v>
      </c>
      <c r="E159" s="36">
        <v>1449.7999999999997</v>
      </c>
      <c r="F159" s="36">
        <v>1418.3999999999999</v>
      </c>
      <c r="G159" s="36">
        <v>1396.7999999999997</v>
      </c>
      <c r="H159" s="36">
        <v>1502.7999999999997</v>
      </c>
      <c r="I159" s="36">
        <v>1524.3999999999996</v>
      </c>
      <c r="J159" s="36">
        <v>1555.7999999999997</v>
      </c>
      <c r="K159" s="31">
        <v>1493</v>
      </c>
      <c r="L159" s="31">
        <v>1440</v>
      </c>
      <c r="M159" s="31">
        <v>5.8673200000000003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3790.7</v>
      </c>
      <c r="D160" s="36">
        <v>3801.5666666666671</v>
      </c>
      <c r="E160" s="36">
        <v>3768.8333333333339</v>
      </c>
      <c r="F160" s="36">
        <v>3746.9666666666667</v>
      </c>
      <c r="G160" s="36">
        <v>3714.2333333333336</v>
      </c>
      <c r="H160" s="36">
        <v>3823.4333333333343</v>
      </c>
      <c r="I160" s="36">
        <v>3856.166666666667</v>
      </c>
      <c r="J160" s="36">
        <v>3878.0333333333347</v>
      </c>
      <c r="K160" s="31">
        <v>3834.3</v>
      </c>
      <c r="L160" s="31">
        <v>3779.7</v>
      </c>
      <c r="M160" s="31">
        <v>4.9320899999999996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323.05</v>
      </c>
      <c r="D161" s="36">
        <v>322.73333333333329</v>
      </c>
      <c r="E161" s="36">
        <v>319.96666666666658</v>
      </c>
      <c r="F161" s="36">
        <v>316.88333333333327</v>
      </c>
      <c r="G161" s="36">
        <v>314.11666666666656</v>
      </c>
      <c r="H161" s="36">
        <v>325.81666666666661</v>
      </c>
      <c r="I161" s="36">
        <v>328.58333333333337</v>
      </c>
      <c r="J161" s="36">
        <v>331.66666666666663</v>
      </c>
      <c r="K161" s="31">
        <v>325.5</v>
      </c>
      <c r="L161" s="31">
        <v>319.64999999999998</v>
      </c>
      <c r="M161" s="31">
        <v>36.149830000000001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3078.6</v>
      </c>
      <c r="D162" s="36">
        <v>3082.0833333333335</v>
      </c>
      <c r="E162" s="36">
        <v>3060.5666666666671</v>
      </c>
      <c r="F162" s="36">
        <v>3042.5333333333338</v>
      </c>
      <c r="G162" s="36">
        <v>3021.0166666666673</v>
      </c>
      <c r="H162" s="36">
        <v>3100.1166666666668</v>
      </c>
      <c r="I162" s="36">
        <v>3121.6333333333332</v>
      </c>
      <c r="J162" s="36">
        <v>3139.6666666666665</v>
      </c>
      <c r="K162" s="31">
        <v>3103.6</v>
      </c>
      <c r="L162" s="31">
        <v>3064.05</v>
      </c>
      <c r="M162" s="31">
        <v>6.7133700000000003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880.6</v>
      </c>
      <c r="D163" s="36">
        <v>880.19999999999993</v>
      </c>
      <c r="E163" s="36">
        <v>867.89999999999986</v>
      </c>
      <c r="F163" s="36">
        <v>855.19999999999993</v>
      </c>
      <c r="G163" s="36">
        <v>842.89999999999986</v>
      </c>
      <c r="H163" s="36">
        <v>892.89999999999986</v>
      </c>
      <c r="I163" s="36">
        <v>905.19999999999982</v>
      </c>
      <c r="J163" s="36">
        <v>917.89999999999986</v>
      </c>
      <c r="K163" s="31">
        <v>892.5</v>
      </c>
      <c r="L163" s="31">
        <v>867.5</v>
      </c>
      <c r="M163" s="31">
        <v>19.19632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7047.2</v>
      </c>
      <c r="D164" s="36">
        <v>7018.8666666666659</v>
      </c>
      <c r="E164" s="36">
        <v>6970.3333333333321</v>
      </c>
      <c r="F164" s="36">
        <v>6893.4666666666662</v>
      </c>
      <c r="G164" s="36">
        <v>6844.9333333333325</v>
      </c>
      <c r="H164" s="36">
        <v>7095.7333333333318</v>
      </c>
      <c r="I164" s="36">
        <v>7144.2666666666664</v>
      </c>
      <c r="J164" s="36">
        <v>7221.1333333333314</v>
      </c>
      <c r="K164" s="31">
        <v>7067.4</v>
      </c>
      <c r="L164" s="31">
        <v>6942</v>
      </c>
      <c r="M164" s="31">
        <v>3.7883300000000002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436.1</v>
      </c>
      <c r="D165" s="36">
        <v>439.0333333333333</v>
      </c>
      <c r="E165" s="36">
        <v>431.11666666666662</v>
      </c>
      <c r="F165" s="36">
        <v>426.13333333333333</v>
      </c>
      <c r="G165" s="36">
        <v>418.21666666666664</v>
      </c>
      <c r="H165" s="36">
        <v>444.01666666666659</v>
      </c>
      <c r="I165" s="36">
        <v>451.93333333333334</v>
      </c>
      <c r="J165" s="36">
        <v>456.91666666666657</v>
      </c>
      <c r="K165" s="31">
        <v>446.95</v>
      </c>
      <c r="L165" s="31">
        <v>434.05</v>
      </c>
      <c r="M165" s="31">
        <v>15.089219999999999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503.55</v>
      </c>
      <c r="D166" s="36">
        <v>500.66666666666669</v>
      </c>
      <c r="E166" s="36">
        <v>495.48333333333335</v>
      </c>
      <c r="F166" s="36">
        <v>487.41666666666669</v>
      </c>
      <c r="G166" s="36">
        <v>482.23333333333335</v>
      </c>
      <c r="H166" s="36">
        <v>508.73333333333335</v>
      </c>
      <c r="I166" s="36">
        <v>513.91666666666663</v>
      </c>
      <c r="J166" s="36">
        <v>521.98333333333335</v>
      </c>
      <c r="K166" s="31">
        <v>505.85</v>
      </c>
      <c r="L166" s="31">
        <v>492.6</v>
      </c>
      <c r="M166" s="31">
        <v>225.83734999999999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321.45</v>
      </c>
      <c r="D167" s="36">
        <v>323.34999999999997</v>
      </c>
      <c r="E167" s="36">
        <v>318.74999999999994</v>
      </c>
      <c r="F167" s="36">
        <v>316.04999999999995</v>
      </c>
      <c r="G167" s="36">
        <v>311.44999999999993</v>
      </c>
      <c r="H167" s="36">
        <v>326.04999999999995</v>
      </c>
      <c r="I167" s="36">
        <v>330.65</v>
      </c>
      <c r="J167" s="36">
        <v>333.34999999999997</v>
      </c>
      <c r="K167" s="31">
        <v>327.95</v>
      </c>
      <c r="L167" s="31">
        <v>320.64999999999998</v>
      </c>
      <c r="M167" s="31">
        <v>117.56502999999999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1872.6</v>
      </c>
      <c r="D168" s="36">
        <v>1878.9333333333334</v>
      </c>
      <c r="E168" s="36">
        <v>1847.8666666666668</v>
      </c>
      <c r="F168" s="36">
        <v>1823.1333333333334</v>
      </c>
      <c r="G168" s="36">
        <v>1792.0666666666668</v>
      </c>
      <c r="H168" s="36">
        <v>1903.6666666666667</v>
      </c>
      <c r="I168" s="36">
        <v>1934.7333333333333</v>
      </c>
      <c r="J168" s="36">
        <v>1959.4666666666667</v>
      </c>
      <c r="K168" s="31">
        <v>1910</v>
      </c>
      <c r="L168" s="31">
        <v>1854.2</v>
      </c>
      <c r="M168" s="31">
        <v>10.257199999999999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16899.95</v>
      </c>
      <c r="D169" s="36">
        <v>16837.5</v>
      </c>
      <c r="E169" s="36">
        <v>16675</v>
      </c>
      <c r="F169" s="36">
        <v>16450.05</v>
      </c>
      <c r="G169" s="36">
        <v>16287.55</v>
      </c>
      <c r="H169" s="36">
        <v>17062.45</v>
      </c>
      <c r="I169" s="36">
        <v>17224.95</v>
      </c>
      <c r="J169" s="36">
        <v>17449.900000000001</v>
      </c>
      <c r="K169" s="31">
        <v>17000</v>
      </c>
      <c r="L169" s="31">
        <v>16612.55</v>
      </c>
      <c r="M169" s="31">
        <v>5.2699999999999997E-2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126.57</v>
      </c>
      <c r="D170" s="36">
        <v>127.05666666666667</v>
      </c>
      <c r="E170" s="36">
        <v>125.31333333333333</v>
      </c>
      <c r="F170" s="36">
        <v>124.05666666666666</v>
      </c>
      <c r="G170" s="36">
        <v>122.31333333333332</v>
      </c>
      <c r="H170" s="36">
        <v>128.31333333333333</v>
      </c>
      <c r="I170" s="36">
        <v>130.05666666666667</v>
      </c>
      <c r="J170" s="36">
        <v>131.31333333333336</v>
      </c>
      <c r="K170" s="31">
        <v>128.80000000000001</v>
      </c>
      <c r="L170" s="31">
        <v>125.8</v>
      </c>
      <c r="M170" s="31">
        <v>238.10879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521.5</v>
      </c>
      <c r="D171" s="36">
        <v>520.78333333333342</v>
      </c>
      <c r="E171" s="36">
        <v>515.91666666666686</v>
      </c>
      <c r="F171" s="36">
        <v>510.33333333333348</v>
      </c>
      <c r="G171" s="36">
        <v>505.46666666666692</v>
      </c>
      <c r="H171" s="36">
        <v>526.36666666666679</v>
      </c>
      <c r="I171" s="36">
        <v>531.23333333333335</v>
      </c>
      <c r="J171" s="36">
        <v>536.81666666666672</v>
      </c>
      <c r="K171" s="31">
        <v>525.65</v>
      </c>
      <c r="L171" s="31">
        <v>515.20000000000005</v>
      </c>
      <c r="M171" s="31">
        <v>154.18171000000001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390.15</v>
      </c>
      <c r="D172" s="36">
        <v>390.56666666666666</v>
      </c>
      <c r="E172" s="36">
        <v>385.38333333333333</v>
      </c>
      <c r="F172" s="36">
        <v>380.61666666666667</v>
      </c>
      <c r="G172" s="36">
        <v>375.43333333333334</v>
      </c>
      <c r="H172" s="36">
        <v>395.33333333333331</v>
      </c>
      <c r="I172" s="36">
        <v>400.51666666666659</v>
      </c>
      <c r="J172" s="36">
        <v>405.2833333333333</v>
      </c>
      <c r="K172" s="31">
        <v>395.75</v>
      </c>
      <c r="L172" s="31">
        <v>385.8</v>
      </c>
      <c r="M172" s="31">
        <v>153.83097000000001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2930.5</v>
      </c>
      <c r="D173" s="36">
        <v>2931.7333333333336</v>
      </c>
      <c r="E173" s="36">
        <v>2918.9666666666672</v>
      </c>
      <c r="F173" s="36">
        <v>2907.4333333333334</v>
      </c>
      <c r="G173" s="36">
        <v>2894.666666666667</v>
      </c>
      <c r="H173" s="36">
        <v>2943.2666666666673</v>
      </c>
      <c r="I173" s="36">
        <v>2956.0333333333338</v>
      </c>
      <c r="J173" s="36">
        <v>2967.5666666666675</v>
      </c>
      <c r="K173" s="31">
        <v>2944.5</v>
      </c>
      <c r="L173" s="31">
        <v>2920.2</v>
      </c>
      <c r="M173" s="31">
        <v>45.905799999999999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727.05</v>
      </c>
      <c r="D174" s="36">
        <v>725.9</v>
      </c>
      <c r="E174" s="36">
        <v>720.19999999999993</v>
      </c>
      <c r="F174" s="36">
        <v>713.34999999999991</v>
      </c>
      <c r="G174" s="36">
        <v>707.64999999999986</v>
      </c>
      <c r="H174" s="36">
        <v>732.75</v>
      </c>
      <c r="I174" s="36">
        <v>738.45</v>
      </c>
      <c r="J174" s="36">
        <v>745.30000000000007</v>
      </c>
      <c r="K174" s="31">
        <v>731.6</v>
      </c>
      <c r="L174" s="31">
        <v>719.05</v>
      </c>
      <c r="M174" s="31">
        <v>19.90427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1449.9</v>
      </c>
      <c r="D175" s="36">
        <v>1454.0666666666668</v>
      </c>
      <c r="E175" s="36">
        <v>1428.6833333333336</v>
      </c>
      <c r="F175" s="36">
        <v>1407.4666666666667</v>
      </c>
      <c r="G175" s="36">
        <v>1382.0833333333335</v>
      </c>
      <c r="H175" s="36">
        <v>1475.2833333333338</v>
      </c>
      <c r="I175" s="36">
        <v>1500.666666666667</v>
      </c>
      <c r="J175" s="36">
        <v>1521.8833333333339</v>
      </c>
      <c r="K175" s="31">
        <v>1479.45</v>
      </c>
      <c r="L175" s="31">
        <v>1432.85</v>
      </c>
      <c r="M175" s="31">
        <v>30.861730000000001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2399.9</v>
      </c>
      <c r="D176" s="36">
        <v>2393.3833333333332</v>
      </c>
      <c r="E176" s="36">
        <v>2378.7666666666664</v>
      </c>
      <c r="F176" s="36">
        <v>2357.6333333333332</v>
      </c>
      <c r="G176" s="36">
        <v>2343.0166666666664</v>
      </c>
      <c r="H176" s="36">
        <v>2414.5166666666664</v>
      </c>
      <c r="I176" s="36">
        <v>2429.1333333333332</v>
      </c>
      <c r="J176" s="36">
        <v>2450.2666666666664</v>
      </c>
      <c r="K176" s="31">
        <v>2408</v>
      </c>
      <c r="L176" s="31">
        <v>2372.25</v>
      </c>
      <c r="M176" s="31">
        <v>6.1094799999999996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168.76</v>
      </c>
      <c r="D177" s="36">
        <v>167.99333333333331</v>
      </c>
      <c r="E177" s="36">
        <v>166.96666666666661</v>
      </c>
      <c r="F177" s="36">
        <v>165.17333333333329</v>
      </c>
      <c r="G177" s="36">
        <v>164.14666666666659</v>
      </c>
      <c r="H177" s="36">
        <v>169.78666666666663</v>
      </c>
      <c r="I177" s="36">
        <v>170.81333333333333</v>
      </c>
      <c r="J177" s="36">
        <v>172.60666666666665</v>
      </c>
      <c r="K177" s="31">
        <v>169.02</v>
      </c>
      <c r="L177" s="31">
        <v>166.2</v>
      </c>
      <c r="M177" s="31">
        <v>176.8143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27490.75</v>
      </c>
      <c r="D178" s="36">
        <v>27434.05</v>
      </c>
      <c r="E178" s="36">
        <v>27243.1</v>
      </c>
      <c r="F178" s="36">
        <v>26995.45</v>
      </c>
      <c r="G178" s="36">
        <v>26804.5</v>
      </c>
      <c r="H178" s="36">
        <v>27681.699999999997</v>
      </c>
      <c r="I178" s="36">
        <v>27872.65</v>
      </c>
      <c r="J178" s="36">
        <v>28120.299999999996</v>
      </c>
      <c r="K178" s="31">
        <v>27625</v>
      </c>
      <c r="L178" s="31">
        <v>27186.400000000001</v>
      </c>
      <c r="M178" s="31">
        <v>0.29976000000000003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2684.3</v>
      </c>
      <c r="D179" s="36">
        <v>2654.3500000000004</v>
      </c>
      <c r="E179" s="36">
        <v>2611.0500000000006</v>
      </c>
      <c r="F179" s="36">
        <v>2537.8000000000002</v>
      </c>
      <c r="G179" s="36">
        <v>2494.5000000000005</v>
      </c>
      <c r="H179" s="36">
        <v>2727.6000000000008</v>
      </c>
      <c r="I179" s="36">
        <v>2770.9</v>
      </c>
      <c r="J179" s="36">
        <v>2844.150000000001</v>
      </c>
      <c r="K179" s="31">
        <v>2697.65</v>
      </c>
      <c r="L179" s="31">
        <v>2581.1</v>
      </c>
      <c r="M179" s="31">
        <v>20.044910000000002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7396.6</v>
      </c>
      <c r="D180" s="36">
        <v>7318.9666666666672</v>
      </c>
      <c r="E180" s="36">
        <v>7169.9333333333343</v>
      </c>
      <c r="F180" s="36">
        <v>6943.2666666666673</v>
      </c>
      <c r="G180" s="36">
        <v>6794.2333333333345</v>
      </c>
      <c r="H180" s="36">
        <v>7545.6333333333341</v>
      </c>
      <c r="I180" s="36">
        <v>7694.666666666667</v>
      </c>
      <c r="J180" s="36">
        <v>7921.3333333333339</v>
      </c>
      <c r="K180" s="31">
        <v>7468</v>
      </c>
      <c r="L180" s="31">
        <v>7092.3</v>
      </c>
      <c r="M180" s="31">
        <v>8.6961899999999996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651.9</v>
      </c>
      <c r="D181" s="36">
        <v>655.83333333333337</v>
      </c>
      <c r="E181" s="36">
        <v>647.06666666666672</v>
      </c>
      <c r="F181" s="36">
        <v>642.23333333333335</v>
      </c>
      <c r="G181" s="36">
        <v>633.4666666666667</v>
      </c>
      <c r="H181" s="36">
        <v>660.66666666666674</v>
      </c>
      <c r="I181" s="36">
        <v>669.43333333333339</v>
      </c>
      <c r="J181" s="36">
        <v>674.26666666666677</v>
      </c>
      <c r="K181" s="31">
        <v>664.6</v>
      </c>
      <c r="L181" s="31">
        <v>651</v>
      </c>
      <c r="M181" s="31">
        <v>9.9644100000000009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843.9</v>
      </c>
      <c r="D182" s="36">
        <v>841.9666666666667</v>
      </c>
      <c r="E182" s="36">
        <v>838.03333333333342</v>
      </c>
      <c r="F182" s="36">
        <v>832.16666666666674</v>
      </c>
      <c r="G182" s="36">
        <v>828.23333333333346</v>
      </c>
      <c r="H182" s="36">
        <v>847.83333333333337</v>
      </c>
      <c r="I182" s="36">
        <v>851.76666666666677</v>
      </c>
      <c r="J182" s="36">
        <v>857.63333333333333</v>
      </c>
      <c r="K182" s="31">
        <v>845.9</v>
      </c>
      <c r="L182" s="31">
        <v>836.1</v>
      </c>
      <c r="M182" s="31">
        <v>125.23972000000001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149.63</v>
      </c>
      <c r="D183" s="36">
        <v>150.38333333333333</v>
      </c>
      <c r="E183" s="36">
        <v>148.24666666666664</v>
      </c>
      <c r="F183" s="36">
        <v>146.86333333333332</v>
      </c>
      <c r="G183" s="36">
        <v>144.72666666666663</v>
      </c>
      <c r="H183" s="36">
        <v>151.76666666666665</v>
      </c>
      <c r="I183" s="36">
        <v>153.90333333333331</v>
      </c>
      <c r="J183" s="36">
        <v>155.28666666666666</v>
      </c>
      <c r="K183" s="31">
        <v>152.52000000000001</v>
      </c>
      <c r="L183" s="31">
        <v>149</v>
      </c>
      <c r="M183" s="31">
        <v>171.25245000000001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1510.8</v>
      </c>
      <c r="D184" s="36">
        <v>1507.8</v>
      </c>
      <c r="E184" s="36">
        <v>1501</v>
      </c>
      <c r="F184" s="36">
        <v>1491.2</v>
      </c>
      <c r="G184" s="36">
        <v>1484.4</v>
      </c>
      <c r="H184" s="36">
        <v>1517.6</v>
      </c>
      <c r="I184" s="36">
        <v>1524.3999999999996</v>
      </c>
      <c r="J184" s="36">
        <v>1534.1999999999998</v>
      </c>
      <c r="K184" s="31">
        <v>1514.6</v>
      </c>
      <c r="L184" s="31">
        <v>1498</v>
      </c>
      <c r="M184" s="31">
        <v>14.12477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759.3</v>
      </c>
      <c r="D185" s="36">
        <v>762.93333333333339</v>
      </c>
      <c r="E185" s="36">
        <v>751.01666666666677</v>
      </c>
      <c r="F185" s="36">
        <v>742.73333333333335</v>
      </c>
      <c r="G185" s="36">
        <v>730.81666666666672</v>
      </c>
      <c r="H185" s="36">
        <v>771.21666666666681</v>
      </c>
      <c r="I185" s="36">
        <v>783.13333333333333</v>
      </c>
      <c r="J185" s="36">
        <v>791.41666666666686</v>
      </c>
      <c r="K185" s="31">
        <v>774.85</v>
      </c>
      <c r="L185" s="31">
        <v>754.65</v>
      </c>
      <c r="M185" s="31">
        <v>37.787619999999997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696.6</v>
      </c>
      <c r="D186" s="36">
        <v>697.76666666666677</v>
      </c>
      <c r="E186" s="36">
        <v>691.13333333333355</v>
      </c>
      <c r="F186" s="36">
        <v>685.66666666666674</v>
      </c>
      <c r="G186" s="36">
        <v>679.03333333333353</v>
      </c>
      <c r="H186" s="36">
        <v>703.23333333333358</v>
      </c>
      <c r="I186" s="36">
        <v>709.86666666666679</v>
      </c>
      <c r="J186" s="36">
        <v>715.3333333333336</v>
      </c>
      <c r="K186" s="31">
        <v>704.4</v>
      </c>
      <c r="L186" s="31">
        <v>692.3</v>
      </c>
      <c r="M186" s="31">
        <v>5.6805300000000001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2441.65</v>
      </c>
      <c r="D187" s="36">
        <v>2437.8833333333332</v>
      </c>
      <c r="E187" s="36">
        <v>2414.7666666666664</v>
      </c>
      <c r="F187" s="36">
        <v>2387.8833333333332</v>
      </c>
      <c r="G187" s="36">
        <v>2364.7666666666664</v>
      </c>
      <c r="H187" s="36">
        <v>2464.7666666666664</v>
      </c>
      <c r="I187" s="36">
        <v>2487.8833333333332</v>
      </c>
      <c r="J187" s="36">
        <v>2514.7666666666664</v>
      </c>
      <c r="K187" s="31">
        <v>2461</v>
      </c>
      <c r="L187" s="31">
        <v>2411</v>
      </c>
      <c r="M187" s="31">
        <v>9.9006900000000009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1116.3</v>
      </c>
      <c r="D188" s="36">
        <v>1117.45</v>
      </c>
      <c r="E188" s="36">
        <v>1104.9000000000001</v>
      </c>
      <c r="F188" s="36">
        <v>1093.5</v>
      </c>
      <c r="G188" s="36">
        <v>1080.95</v>
      </c>
      <c r="H188" s="36">
        <v>1128.8500000000001</v>
      </c>
      <c r="I188" s="36">
        <v>1141.3999999999999</v>
      </c>
      <c r="J188" s="36">
        <v>1152.8000000000002</v>
      </c>
      <c r="K188" s="31">
        <v>1130</v>
      </c>
      <c r="L188" s="31">
        <v>1106.05</v>
      </c>
      <c r="M188" s="31">
        <v>10.81926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1877</v>
      </c>
      <c r="D189" s="36">
        <v>1889.3333333333333</v>
      </c>
      <c r="E189" s="36">
        <v>1852.6666666666665</v>
      </c>
      <c r="F189" s="36">
        <v>1828.3333333333333</v>
      </c>
      <c r="G189" s="36">
        <v>1791.6666666666665</v>
      </c>
      <c r="H189" s="36">
        <v>1913.6666666666665</v>
      </c>
      <c r="I189" s="36">
        <v>1950.333333333333</v>
      </c>
      <c r="J189" s="36">
        <v>1974.6666666666665</v>
      </c>
      <c r="K189" s="31">
        <v>1926</v>
      </c>
      <c r="L189" s="31">
        <v>1865</v>
      </c>
      <c r="M189" s="31">
        <v>7.3263299999999996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3878.15</v>
      </c>
      <c r="D190" s="36">
        <v>3873.3833333333332</v>
      </c>
      <c r="E190" s="36">
        <v>3856.7666666666664</v>
      </c>
      <c r="F190" s="36">
        <v>3835.3833333333332</v>
      </c>
      <c r="G190" s="36">
        <v>3818.7666666666664</v>
      </c>
      <c r="H190" s="36">
        <v>3894.7666666666664</v>
      </c>
      <c r="I190" s="36">
        <v>3911.3833333333332</v>
      </c>
      <c r="J190" s="36">
        <v>3932.7666666666664</v>
      </c>
      <c r="K190" s="31">
        <v>3890</v>
      </c>
      <c r="L190" s="31">
        <v>3852</v>
      </c>
      <c r="M190" s="31">
        <v>19.323229999999999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1114.5999999999999</v>
      </c>
      <c r="D191" s="36">
        <v>1117.2166666666665</v>
      </c>
      <c r="E191" s="36">
        <v>1101.4333333333329</v>
      </c>
      <c r="F191" s="36">
        <v>1088.2666666666664</v>
      </c>
      <c r="G191" s="36">
        <v>1072.4833333333329</v>
      </c>
      <c r="H191" s="36">
        <v>1130.383333333333</v>
      </c>
      <c r="I191" s="36">
        <v>1146.1666666666663</v>
      </c>
      <c r="J191" s="36">
        <v>1159.333333333333</v>
      </c>
      <c r="K191" s="31">
        <v>1133</v>
      </c>
      <c r="L191" s="31">
        <v>1104.05</v>
      </c>
      <c r="M191" s="31">
        <v>16.054359999999999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7231.05</v>
      </c>
      <c r="D192" s="36">
        <v>7220.7</v>
      </c>
      <c r="E192" s="36">
        <v>7150.3499999999995</v>
      </c>
      <c r="F192" s="36">
        <v>7069.65</v>
      </c>
      <c r="G192" s="36">
        <v>6999.2999999999993</v>
      </c>
      <c r="H192" s="36">
        <v>7301.4</v>
      </c>
      <c r="I192" s="36">
        <v>7371.75</v>
      </c>
      <c r="J192" s="36">
        <v>7452.45</v>
      </c>
      <c r="K192" s="31">
        <v>7291.05</v>
      </c>
      <c r="L192" s="31">
        <v>7140</v>
      </c>
      <c r="M192" s="31">
        <v>1.6214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666.05</v>
      </c>
      <c r="D193" s="36">
        <v>666.76666666666665</v>
      </c>
      <c r="E193" s="36">
        <v>659.2833333333333</v>
      </c>
      <c r="F193" s="36">
        <v>652.51666666666665</v>
      </c>
      <c r="G193" s="36">
        <v>645.0333333333333</v>
      </c>
      <c r="H193" s="36">
        <v>673.5333333333333</v>
      </c>
      <c r="I193" s="36">
        <v>681.01666666666665</v>
      </c>
      <c r="J193" s="36">
        <v>687.7833333333333</v>
      </c>
      <c r="K193" s="31">
        <v>674.25</v>
      </c>
      <c r="L193" s="31">
        <v>660</v>
      </c>
      <c r="M193" s="31">
        <v>14.291040000000001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985.85</v>
      </c>
      <c r="D194" s="36">
        <v>989.5333333333333</v>
      </c>
      <c r="E194" s="36">
        <v>977.06666666666661</v>
      </c>
      <c r="F194" s="36">
        <v>968.2833333333333</v>
      </c>
      <c r="G194" s="36">
        <v>955.81666666666661</v>
      </c>
      <c r="H194" s="36">
        <v>998.31666666666661</v>
      </c>
      <c r="I194" s="36">
        <v>1010.7833333333333</v>
      </c>
      <c r="J194" s="36">
        <v>1019.5666666666666</v>
      </c>
      <c r="K194" s="31">
        <v>1002</v>
      </c>
      <c r="L194" s="31">
        <v>980.75</v>
      </c>
      <c r="M194" s="31">
        <v>121.57226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451.9</v>
      </c>
      <c r="D195" s="36">
        <v>453.18333333333334</v>
      </c>
      <c r="E195" s="36">
        <v>448.36666666666667</v>
      </c>
      <c r="F195" s="36">
        <v>444.83333333333331</v>
      </c>
      <c r="G195" s="36">
        <v>440.01666666666665</v>
      </c>
      <c r="H195" s="36">
        <v>456.7166666666667</v>
      </c>
      <c r="I195" s="36">
        <v>461.53333333333342</v>
      </c>
      <c r="J195" s="36">
        <v>465.06666666666672</v>
      </c>
      <c r="K195" s="31">
        <v>458</v>
      </c>
      <c r="L195" s="31">
        <v>449.65</v>
      </c>
      <c r="M195" s="31">
        <v>122.08020999999999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182.56</v>
      </c>
      <c r="D196" s="36">
        <v>182.39</v>
      </c>
      <c r="E196" s="36">
        <v>180.67999999999998</v>
      </c>
      <c r="F196" s="36">
        <v>178.79999999999998</v>
      </c>
      <c r="G196" s="36">
        <v>177.08999999999997</v>
      </c>
      <c r="H196" s="36">
        <v>184.26999999999998</v>
      </c>
      <c r="I196" s="36">
        <v>185.98000000000002</v>
      </c>
      <c r="J196" s="36">
        <v>187.85999999999999</v>
      </c>
      <c r="K196" s="31">
        <v>184.1</v>
      </c>
      <c r="L196" s="31">
        <v>180.51</v>
      </c>
      <c r="M196" s="31">
        <v>366.69164000000001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1388.95</v>
      </c>
      <c r="D197" s="36">
        <v>1387.05</v>
      </c>
      <c r="E197" s="36">
        <v>1377.25</v>
      </c>
      <c r="F197" s="36">
        <v>1365.55</v>
      </c>
      <c r="G197" s="36">
        <v>1355.75</v>
      </c>
      <c r="H197" s="36">
        <v>1398.75</v>
      </c>
      <c r="I197" s="36">
        <v>1408.5499999999997</v>
      </c>
      <c r="J197" s="36">
        <v>1420.25</v>
      </c>
      <c r="K197" s="31">
        <v>1396.85</v>
      </c>
      <c r="L197" s="31">
        <v>1375.35</v>
      </c>
      <c r="M197" s="31">
        <v>19.533670000000001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866.25</v>
      </c>
      <c r="D198" s="36">
        <v>862.41666666666663</v>
      </c>
      <c r="E198" s="36">
        <v>849.83333333333326</v>
      </c>
      <c r="F198" s="36">
        <v>833.41666666666663</v>
      </c>
      <c r="G198" s="36">
        <v>820.83333333333326</v>
      </c>
      <c r="H198" s="36">
        <v>878.83333333333326</v>
      </c>
      <c r="I198" s="36">
        <v>891.41666666666652</v>
      </c>
      <c r="J198" s="36">
        <v>907.83333333333326</v>
      </c>
      <c r="K198" s="31">
        <v>875</v>
      </c>
      <c r="L198" s="31">
        <v>846</v>
      </c>
      <c r="M198" s="31">
        <v>22.823889999999999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3472.2</v>
      </c>
      <c r="D199" s="36">
        <v>3446.4333333333329</v>
      </c>
      <c r="E199" s="36">
        <v>3415.766666666666</v>
      </c>
      <c r="F199" s="36">
        <v>3359.333333333333</v>
      </c>
      <c r="G199" s="36">
        <v>3328.6666666666661</v>
      </c>
      <c r="H199" s="36">
        <v>3502.8666666666659</v>
      </c>
      <c r="I199" s="36">
        <v>3533.5333333333328</v>
      </c>
      <c r="J199" s="36">
        <v>3589.9666666666658</v>
      </c>
      <c r="K199" s="31">
        <v>3477.1</v>
      </c>
      <c r="L199" s="31">
        <v>3390</v>
      </c>
      <c r="M199" s="31">
        <v>17.530280000000001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2874.9</v>
      </c>
      <c r="D200" s="36">
        <v>2876.4166666666665</v>
      </c>
      <c r="E200" s="36">
        <v>2844.1333333333332</v>
      </c>
      <c r="F200" s="36">
        <v>2813.3666666666668</v>
      </c>
      <c r="G200" s="36">
        <v>2781.0833333333335</v>
      </c>
      <c r="H200" s="36">
        <v>2907.1833333333329</v>
      </c>
      <c r="I200" s="36">
        <v>2939.4666666666667</v>
      </c>
      <c r="J200" s="36">
        <v>2970.2333333333327</v>
      </c>
      <c r="K200" s="31">
        <v>2908.7</v>
      </c>
      <c r="L200" s="31">
        <v>2845.65</v>
      </c>
      <c r="M200" s="31">
        <v>2.18452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1597.8</v>
      </c>
      <c r="D201" s="36">
        <v>1601.9666666666665</v>
      </c>
      <c r="E201" s="36">
        <v>1570.833333333333</v>
      </c>
      <c r="F201" s="36">
        <v>1543.8666666666666</v>
      </c>
      <c r="G201" s="36">
        <v>1512.7333333333331</v>
      </c>
      <c r="H201" s="36">
        <v>1628.9333333333329</v>
      </c>
      <c r="I201" s="36">
        <v>1660.0666666666666</v>
      </c>
      <c r="J201" s="36">
        <v>1687.0333333333328</v>
      </c>
      <c r="K201" s="31">
        <v>1633.1</v>
      </c>
      <c r="L201" s="31">
        <v>1575</v>
      </c>
      <c r="M201" s="31">
        <v>4.0272600000000001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5023.8500000000004</v>
      </c>
      <c r="D202" s="36">
        <v>5061.3</v>
      </c>
      <c r="E202" s="36">
        <v>4934.6000000000004</v>
      </c>
      <c r="F202" s="36">
        <v>4845.3500000000004</v>
      </c>
      <c r="G202" s="36">
        <v>4718.6500000000005</v>
      </c>
      <c r="H202" s="36">
        <v>5150.55</v>
      </c>
      <c r="I202" s="36">
        <v>5277.2499999999991</v>
      </c>
      <c r="J202" s="36">
        <v>5366.5</v>
      </c>
      <c r="K202" s="31">
        <v>5188</v>
      </c>
      <c r="L202" s="31">
        <v>4972.05</v>
      </c>
      <c r="M202" s="31">
        <v>9.3237699999999997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4237</v>
      </c>
      <c r="D203" s="36">
        <v>4190.666666666667</v>
      </c>
      <c r="E203" s="36">
        <v>4131.3333333333339</v>
      </c>
      <c r="F203" s="36">
        <v>4025.666666666667</v>
      </c>
      <c r="G203" s="36">
        <v>3966.3333333333339</v>
      </c>
      <c r="H203" s="36">
        <v>4296.3333333333339</v>
      </c>
      <c r="I203" s="36">
        <v>4355.6666666666679</v>
      </c>
      <c r="J203" s="36">
        <v>4461.3333333333339</v>
      </c>
      <c r="K203" s="31">
        <v>4250</v>
      </c>
      <c r="L203" s="31">
        <v>4085</v>
      </c>
      <c r="M203" s="31">
        <v>1.88561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557.70000000000005</v>
      </c>
      <c r="D204" s="36">
        <v>555.6</v>
      </c>
      <c r="E204" s="36">
        <v>549.35</v>
      </c>
      <c r="F204" s="36">
        <v>541</v>
      </c>
      <c r="G204" s="36">
        <v>534.75</v>
      </c>
      <c r="H204" s="36">
        <v>563.95000000000005</v>
      </c>
      <c r="I204" s="36">
        <v>570.20000000000005</v>
      </c>
      <c r="J204" s="36">
        <v>578.55000000000007</v>
      </c>
      <c r="K204" s="31">
        <v>561.85</v>
      </c>
      <c r="L204" s="31">
        <v>547.25</v>
      </c>
      <c r="M204" s="31">
        <v>38.452370000000002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11173.8</v>
      </c>
      <c r="D205" s="36">
        <v>11156.316666666666</v>
      </c>
      <c r="E205" s="36">
        <v>11013.633333333331</v>
      </c>
      <c r="F205" s="36">
        <v>10853.466666666665</v>
      </c>
      <c r="G205" s="36">
        <v>10710.783333333331</v>
      </c>
      <c r="H205" s="36">
        <v>11316.483333333332</v>
      </c>
      <c r="I205" s="36">
        <v>11459.166666666666</v>
      </c>
      <c r="J205" s="36">
        <v>11619.333333333332</v>
      </c>
      <c r="K205" s="31">
        <v>11299</v>
      </c>
      <c r="L205" s="31">
        <v>10996.15</v>
      </c>
      <c r="M205" s="31">
        <v>6.0232200000000002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146.24</v>
      </c>
      <c r="D206" s="36">
        <v>147.04666666666665</v>
      </c>
      <c r="E206" s="36">
        <v>144.95333333333332</v>
      </c>
      <c r="F206" s="36">
        <v>143.66666666666666</v>
      </c>
      <c r="G206" s="36">
        <v>141.57333333333332</v>
      </c>
      <c r="H206" s="36">
        <v>148.33333333333331</v>
      </c>
      <c r="I206" s="36">
        <v>150.42666666666662</v>
      </c>
      <c r="J206" s="36">
        <v>151.71333333333331</v>
      </c>
      <c r="K206" s="31">
        <v>149.13999999999999</v>
      </c>
      <c r="L206" s="31">
        <v>145.76</v>
      </c>
      <c r="M206" s="31">
        <v>100.14371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2118.3000000000002</v>
      </c>
      <c r="D207" s="36">
        <v>2125.2166666666667</v>
      </c>
      <c r="E207" s="36">
        <v>2108.0833333333335</v>
      </c>
      <c r="F207" s="36">
        <v>2097.8666666666668</v>
      </c>
      <c r="G207" s="36">
        <v>2080.7333333333336</v>
      </c>
      <c r="H207" s="36">
        <v>2135.4333333333334</v>
      </c>
      <c r="I207" s="36">
        <v>2152.5666666666666</v>
      </c>
      <c r="J207" s="36">
        <v>2162.7833333333333</v>
      </c>
      <c r="K207" s="31">
        <v>2142.35</v>
      </c>
      <c r="L207" s="31">
        <v>2115</v>
      </c>
      <c r="M207" s="31">
        <v>0.84848999999999997</v>
      </c>
      <c r="N207" s="1"/>
      <c r="O207" s="1"/>
    </row>
    <row r="208" spans="1:15" ht="12.75" customHeight="1">
      <c r="A208" s="51">
        <v>203</v>
      </c>
      <c r="B208" s="53" t="s">
        <v>1022</v>
      </c>
      <c r="C208" s="31">
        <v>1275.45</v>
      </c>
      <c r="D208" s="36">
        <v>1282.6166666666666</v>
      </c>
      <c r="E208" s="36">
        <v>1265.2333333333331</v>
      </c>
      <c r="F208" s="36">
        <v>1255.0166666666667</v>
      </c>
      <c r="G208" s="36">
        <v>1237.6333333333332</v>
      </c>
      <c r="H208" s="36">
        <v>1292.833333333333</v>
      </c>
      <c r="I208" s="36">
        <v>1310.2166666666667</v>
      </c>
      <c r="J208" s="36">
        <v>1320.4333333333329</v>
      </c>
      <c r="K208" s="31">
        <v>1300</v>
      </c>
      <c r="L208" s="31">
        <v>1272.4000000000001</v>
      </c>
      <c r="M208" s="31">
        <v>10.49119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1578.55</v>
      </c>
      <c r="D209" s="36">
        <v>1578.1999999999998</v>
      </c>
      <c r="E209" s="36">
        <v>1558.0499999999997</v>
      </c>
      <c r="F209" s="36">
        <v>1537.55</v>
      </c>
      <c r="G209" s="36">
        <v>1517.3999999999999</v>
      </c>
      <c r="H209" s="36">
        <v>1598.6999999999996</v>
      </c>
      <c r="I209" s="36">
        <v>1618.8499999999997</v>
      </c>
      <c r="J209" s="36">
        <v>1639.3499999999995</v>
      </c>
      <c r="K209" s="31">
        <v>1598.35</v>
      </c>
      <c r="L209" s="31">
        <v>1557.7</v>
      </c>
      <c r="M209" s="31">
        <v>19.86195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439.8</v>
      </c>
      <c r="D210" s="36">
        <v>442.91666666666669</v>
      </c>
      <c r="E210" s="36">
        <v>435.88333333333338</v>
      </c>
      <c r="F210" s="36">
        <v>431.9666666666667</v>
      </c>
      <c r="G210" s="36">
        <v>424.93333333333339</v>
      </c>
      <c r="H210" s="36">
        <v>446.83333333333337</v>
      </c>
      <c r="I210" s="36">
        <v>453.86666666666667</v>
      </c>
      <c r="J210" s="36">
        <v>457.78333333333336</v>
      </c>
      <c r="K210" s="31">
        <v>449.95</v>
      </c>
      <c r="L210" s="31">
        <v>439</v>
      </c>
      <c r="M210" s="31">
        <v>116.41274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16.07</v>
      </c>
      <c r="D211" s="36">
        <v>16.27</v>
      </c>
      <c r="E211" s="36">
        <v>15.8</v>
      </c>
      <c r="F211" s="36">
        <v>15.530000000000001</v>
      </c>
      <c r="G211" s="36">
        <v>15.060000000000002</v>
      </c>
      <c r="H211" s="36">
        <v>16.54</v>
      </c>
      <c r="I211" s="36">
        <v>17.009999999999998</v>
      </c>
      <c r="J211" s="36">
        <v>17.279999999999998</v>
      </c>
      <c r="K211" s="31">
        <v>16.739999999999998</v>
      </c>
      <c r="L211" s="31">
        <v>16</v>
      </c>
      <c r="M211" s="31">
        <v>7319.8712100000002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1482.65</v>
      </c>
      <c r="D212" s="36">
        <v>1473.6166666666668</v>
      </c>
      <c r="E212" s="36">
        <v>1455.2333333333336</v>
      </c>
      <c r="F212" s="36">
        <v>1427.8166666666668</v>
      </c>
      <c r="G212" s="36">
        <v>1409.4333333333336</v>
      </c>
      <c r="H212" s="36">
        <v>1501.0333333333335</v>
      </c>
      <c r="I212" s="36">
        <v>1519.4166666666667</v>
      </c>
      <c r="J212" s="36">
        <v>1546.8333333333335</v>
      </c>
      <c r="K212" s="31">
        <v>1492</v>
      </c>
      <c r="L212" s="31">
        <v>1446.2</v>
      </c>
      <c r="M212" s="31">
        <v>23.640999999999998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482.6</v>
      </c>
      <c r="D213" s="36">
        <v>482.0333333333333</v>
      </c>
      <c r="E213" s="36">
        <v>478.71666666666658</v>
      </c>
      <c r="F213" s="36">
        <v>474.83333333333326</v>
      </c>
      <c r="G213" s="36">
        <v>471.51666666666654</v>
      </c>
      <c r="H213" s="36">
        <v>485.91666666666663</v>
      </c>
      <c r="I213" s="36">
        <v>489.23333333333335</v>
      </c>
      <c r="J213" s="36">
        <v>493.11666666666667</v>
      </c>
      <c r="K213" s="31">
        <v>485.35</v>
      </c>
      <c r="L213" s="31">
        <v>478.15</v>
      </c>
      <c r="M213" s="31">
        <v>64.979659999999996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23.8</v>
      </c>
      <c r="D214" s="36">
        <v>24.00333333333333</v>
      </c>
      <c r="E214" s="36">
        <v>23.506666666666661</v>
      </c>
      <c r="F214" s="36">
        <v>23.213333333333331</v>
      </c>
      <c r="G214" s="36">
        <v>22.716666666666661</v>
      </c>
      <c r="H214" s="36">
        <v>24.29666666666666</v>
      </c>
      <c r="I214" s="36">
        <v>24.793333333333329</v>
      </c>
      <c r="J214" s="36">
        <v>25.086666666666659</v>
      </c>
      <c r="K214" s="31">
        <v>24.5</v>
      </c>
      <c r="L214" s="31">
        <v>23.71</v>
      </c>
      <c r="M214" s="31">
        <v>1304.1596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165.05</v>
      </c>
      <c r="D215" s="36">
        <v>165.76666666666668</v>
      </c>
      <c r="E215" s="36">
        <v>162.83333333333337</v>
      </c>
      <c r="F215" s="36">
        <v>160.6166666666667</v>
      </c>
      <c r="G215" s="36">
        <v>157.68333333333339</v>
      </c>
      <c r="H215" s="36">
        <v>167.98333333333335</v>
      </c>
      <c r="I215" s="36">
        <v>170.91666666666669</v>
      </c>
      <c r="J215" s="36">
        <v>173.13333333333333</v>
      </c>
      <c r="K215" s="31">
        <v>168.7</v>
      </c>
      <c r="L215" s="31">
        <v>163.55000000000001</v>
      </c>
      <c r="M215" s="31">
        <v>221.55968999999999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184.94</v>
      </c>
      <c r="D216" s="36">
        <v>183.63</v>
      </c>
      <c r="E216" s="36">
        <v>181.45999999999998</v>
      </c>
      <c r="F216" s="36">
        <v>177.98</v>
      </c>
      <c r="G216" s="36">
        <v>175.80999999999997</v>
      </c>
      <c r="H216" s="36">
        <v>187.10999999999999</v>
      </c>
      <c r="I216" s="36">
        <v>189.28</v>
      </c>
      <c r="J216" s="36">
        <v>192.76</v>
      </c>
      <c r="K216" s="31">
        <v>185.8</v>
      </c>
      <c r="L216" s="31">
        <v>180.15</v>
      </c>
      <c r="M216" s="31">
        <v>478.91484000000003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1090.5</v>
      </c>
      <c r="D217" s="36">
        <v>1093.8833333333334</v>
      </c>
      <c r="E217" s="36">
        <v>1082.4666666666669</v>
      </c>
      <c r="F217" s="36">
        <v>1074.4333333333334</v>
      </c>
      <c r="G217" s="36">
        <v>1063.0166666666669</v>
      </c>
      <c r="H217" s="36">
        <v>1101.916666666667</v>
      </c>
      <c r="I217" s="36">
        <v>1113.3333333333335</v>
      </c>
      <c r="J217" s="36">
        <v>1121.366666666667</v>
      </c>
      <c r="K217" s="31">
        <v>1105.3</v>
      </c>
      <c r="L217" s="31">
        <v>1085.8499999999999</v>
      </c>
      <c r="M217" s="31">
        <v>8.9391300000000005</v>
      </c>
      <c r="N217" s="1"/>
      <c r="O217" s="1"/>
    </row>
    <row r="218" spans="1:15" ht="12.75" customHeight="1">
      <c r="A218" s="54"/>
      <c r="B218" s="198"/>
      <c r="C218" s="286"/>
      <c r="D218" s="286"/>
      <c r="E218" s="286"/>
      <c r="F218" s="286"/>
      <c r="G218" s="286"/>
      <c r="H218" s="286"/>
      <c r="I218" s="286"/>
      <c r="J218" s="286"/>
      <c r="K218" s="286"/>
      <c r="L218" s="287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52"/>
      <c r="B1" s="353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45457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6" t="s">
        <v>16</v>
      </c>
      <c r="B9" s="348" t="s">
        <v>18</v>
      </c>
      <c r="C9" s="351" t="s">
        <v>20</v>
      </c>
      <c r="D9" s="351" t="s">
        <v>21</v>
      </c>
      <c r="E9" s="343" t="s">
        <v>22</v>
      </c>
      <c r="F9" s="344"/>
      <c r="G9" s="345"/>
      <c r="H9" s="343" t="s">
        <v>23</v>
      </c>
      <c r="I9" s="344"/>
      <c r="J9" s="345"/>
      <c r="K9" s="26"/>
      <c r="L9" s="27"/>
      <c r="M9" s="48"/>
      <c r="N9" s="1"/>
      <c r="O9" s="1"/>
    </row>
    <row r="10" spans="1:15" ht="42.75" customHeight="1">
      <c r="A10" s="347"/>
      <c r="B10" s="350"/>
      <c r="C10" s="350"/>
      <c r="D10" s="35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782.15</v>
      </c>
      <c r="D11" s="36">
        <v>793.94999999999993</v>
      </c>
      <c r="E11" s="36">
        <v>768.19999999999982</v>
      </c>
      <c r="F11" s="36">
        <v>754.24999999999989</v>
      </c>
      <c r="G11" s="36">
        <v>728.49999999999977</v>
      </c>
      <c r="H11" s="36">
        <v>807.89999999999986</v>
      </c>
      <c r="I11" s="36">
        <v>833.65000000000009</v>
      </c>
      <c r="J11" s="36">
        <v>847.59999999999991</v>
      </c>
      <c r="K11" s="31">
        <v>819.7</v>
      </c>
      <c r="L11" s="31">
        <v>780</v>
      </c>
      <c r="M11" s="31">
        <v>9.0065000000000008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36894.6</v>
      </c>
      <c r="D12" s="36">
        <v>36599.566666666673</v>
      </c>
      <c r="E12" s="36">
        <v>36099.133333333346</v>
      </c>
      <c r="F12" s="36">
        <v>35303.666666666672</v>
      </c>
      <c r="G12" s="36">
        <v>34803.233333333344</v>
      </c>
      <c r="H12" s="36">
        <v>37395.033333333347</v>
      </c>
      <c r="I12" s="36">
        <v>37895.466666666682</v>
      </c>
      <c r="J12" s="36">
        <v>38690.933333333349</v>
      </c>
      <c r="K12" s="31">
        <v>37100</v>
      </c>
      <c r="L12" s="31">
        <v>35804.1</v>
      </c>
      <c r="M12" s="31">
        <v>9.3350000000000002E-2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8446.6</v>
      </c>
      <c r="D13" s="36">
        <v>8413.85</v>
      </c>
      <c r="E13" s="36">
        <v>8337.8000000000011</v>
      </c>
      <c r="F13" s="36">
        <v>8229</v>
      </c>
      <c r="G13" s="36">
        <v>8152.9500000000007</v>
      </c>
      <c r="H13" s="36">
        <v>8522.6500000000015</v>
      </c>
      <c r="I13" s="36">
        <v>8598.7000000000007</v>
      </c>
      <c r="J13" s="36">
        <v>8707.5000000000018</v>
      </c>
      <c r="K13" s="31">
        <v>8489.9</v>
      </c>
      <c r="L13" s="31">
        <v>8305.0499999999993</v>
      </c>
      <c r="M13" s="31">
        <v>3.8619500000000002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2635.8</v>
      </c>
      <c r="D14" s="36">
        <v>2630.1333333333332</v>
      </c>
      <c r="E14" s="36">
        <v>2616.2666666666664</v>
      </c>
      <c r="F14" s="36">
        <v>2596.7333333333331</v>
      </c>
      <c r="G14" s="36">
        <v>2582.8666666666663</v>
      </c>
      <c r="H14" s="36">
        <v>2649.6666666666665</v>
      </c>
      <c r="I14" s="36">
        <v>2663.5333333333333</v>
      </c>
      <c r="J14" s="36">
        <v>2683.0666666666666</v>
      </c>
      <c r="K14" s="31">
        <v>2644</v>
      </c>
      <c r="L14" s="31">
        <v>2610.6</v>
      </c>
      <c r="M14" s="31">
        <v>3.8461799999999999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3825.8</v>
      </c>
      <c r="D15" s="36">
        <v>3838.2833333333333</v>
      </c>
      <c r="E15" s="36">
        <v>3799.5666666666666</v>
      </c>
      <c r="F15" s="36">
        <v>3773.3333333333335</v>
      </c>
      <c r="G15" s="36">
        <v>3734.6166666666668</v>
      </c>
      <c r="H15" s="36">
        <v>3864.5166666666664</v>
      </c>
      <c r="I15" s="36">
        <v>3903.2333333333327</v>
      </c>
      <c r="J15" s="36">
        <v>3929.4666666666662</v>
      </c>
      <c r="K15" s="31">
        <v>3877</v>
      </c>
      <c r="L15" s="31">
        <v>3812.05</v>
      </c>
      <c r="M15" s="31">
        <v>0.28648000000000001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1539.35</v>
      </c>
      <c r="D16" s="36">
        <v>1559.7166666666665</v>
      </c>
      <c r="E16" s="36">
        <v>1514.633333333333</v>
      </c>
      <c r="F16" s="36">
        <v>1489.9166666666665</v>
      </c>
      <c r="G16" s="36">
        <v>1444.833333333333</v>
      </c>
      <c r="H16" s="36">
        <v>1584.4333333333329</v>
      </c>
      <c r="I16" s="36">
        <v>1629.5166666666664</v>
      </c>
      <c r="J16" s="36">
        <v>1654.2333333333329</v>
      </c>
      <c r="K16" s="31">
        <v>1604.8</v>
      </c>
      <c r="L16" s="31">
        <v>1535</v>
      </c>
      <c r="M16" s="31">
        <v>7.0535600000000001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668.15</v>
      </c>
      <c r="D17" s="36">
        <v>671.0333333333333</v>
      </c>
      <c r="E17" s="36">
        <v>663.11666666666656</v>
      </c>
      <c r="F17" s="36">
        <v>658.08333333333326</v>
      </c>
      <c r="G17" s="36">
        <v>650.16666666666652</v>
      </c>
      <c r="H17" s="36">
        <v>676.06666666666661</v>
      </c>
      <c r="I17" s="36">
        <v>683.98333333333335</v>
      </c>
      <c r="J17" s="36">
        <v>689.01666666666665</v>
      </c>
      <c r="K17" s="31">
        <v>678.95</v>
      </c>
      <c r="L17" s="31">
        <v>666</v>
      </c>
      <c r="M17" s="31">
        <v>17.866790000000002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675.25</v>
      </c>
      <c r="D18" s="36">
        <v>672.75</v>
      </c>
      <c r="E18" s="36">
        <v>667.55</v>
      </c>
      <c r="F18" s="36">
        <v>659.84999999999991</v>
      </c>
      <c r="G18" s="36">
        <v>654.64999999999986</v>
      </c>
      <c r="H18" s="36">
        <v>680.45</v>
      </c>
      <c r="I18" s="36">
        <v>685.65000000000009</v>
      </c>
      <c r="J18" s="36">
        <v>693.35000000000014</v>
      </c>
      <c r="K18" s="31">
        <v>677.95</v>
      </c>
      <c r="L18" s="31">
        <v>665.05</v>
      </c>
      <c r="M18" s="31">
        <v>13.101570000000001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1837.6</v>
      </c>
      <c r="D19" s="36">
        <v>1860.2333333333336</v>
      </c>
      <c r="E19" s="36">
        <v>1799.5166666666671</v>
      </c>
      <c r="F19" s="36">
        <v>1761.4333333333336</v>
      </c>
      <c r="G19" s="36">
        <v>1700.7166666666672</v>
      </c>
      <c r="H19" s="36">
        <v>1898.3166666666671</v>
      </c>
      <c r="I19" s="36">
        <v>1959.0333333333333</v>
      </c>
      <c r="J19" s="36">
        <v>1997.116666666667</v>
      </c>
      <c r="K19" s="31">
        <v>1920.95</v>
      </c>
      <c r="L19" s="31">
        <v>1822.15</v>
      </c>
      <c r="M19" s="31">
        <v>3.96746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27616.7</v>
      </c>
      <c r="D20" s="36">
        <v>27610.916666666668</v>
      </c>
      <c r="E20" s="36">
        <v>27509.333333333336</v>
      </c>
      <c r="F20" s="36">
        <v>27401.966666666667</v>
      </c>
      <c r="G20" s="36">
        <v>27300.383333333335</v>
      </c>
      <c r="H20" s="36">
        <v>27718.283333333336</v>
      </c>
      <c r="I20" s="36">
        <v>27819.866666666672</v>
      </c>
      <c r="J20" s="36">
        <v>27927.233333333337</v>
      </c>
      <c r="K20" s="31">
        <v>27712.5</v>
      </c>
      <c r="L20" s="31">
        <v>27503.55</v>
      </c>
      <c r="M20" s="31">
        <v>5.0560000000000001E-2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1455.3</v>
      </c>
      <c r="D21" s="36">
        <v>1458.7166666666665</v>
      </c>
      <c r="E21" s="36">
        <v>1436.583333333333</v>
      </c>
      <c r="F21" s="36">
        <v>1417.8666666666666</v>
      </c>
      <c r="G21" s="36">
        <v>1395.7333333333331</v>
      </c>
      <c r="H21" s="36">
        <v>1477.4333333333329</v>
      </c>
      <c r="I21" s="36">
        <v>1499.5666666666666</v>
      </c>
      <c r="J21" s="36">
        <v>1518.2833333333328</v>
      </c>
      <c r="K21" s="31">
        <v>1480.85</v>
      </c>
      <c r="L21" s="31">
        <v>1440</v>
      </c>
      <c r="M21" s="31">
        <v>2.93296</v>
      </c>
      <c r="N21" s="1"/>
      <c r="O21" s="1"/>
    </row>
    <row r="22" spans="1:15" ht="12" customHeight="1">
      <c r="A22" s="33">
        <v>12</v>
      </c>
      <c r="B22" s="53" t="s">
        <v>826</v>
      </c>
      <c r="C22" s="31">
        <v>1017.65</v>
      </c>
      <c r="D22" s="36">
        <v>1021.1666666666666</v>
      </c>
      <c r="E22" s="36">
        <v>1010.5333333333333</v>
      </c>
      <c r="F22" s="36">
        <v>1003.4166666666666</v>
      </c>
      <c r="G22" s="36">
        <v>992.7833333333333</v>
      </c>
      <c r="H22" s="36">
        <v>1028.2833333333333</v>
      </c>
      <c r="I22" s="36">
        <v>1038.9166666666667</v>
      </c>
      <c r="J22" s="36">
        <v>1046.0333333333333</v>
      </c>
      <c r="K22" s="31">
        <v>1031.8</v>
      </c>
      <c r="L22" s="31">
        <v>1014.05</v>
      </c>
      <c r="M22" s="31">
        <v>6.1196200000000003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3224.8</v>
      </c>
      <c r="D23" s="36">
        <v>3228.6833333333329</v>
      </c>
      <c r="E23" s="36">
        <v>3203.3666666666659</v>
      </c>
      <c r="F23" s="36">
        <v>3181.9333333333329</v>
      </c>
      <c r="G23" s="36">
        <v>3156.6166666666659</v>
      </c>
      <c r="H23" s="36">
        <v>3250.1166666666659</v>
      </c>
      <c r="I23" s="36">
        <v>3275.4333333333325</v>
      </c>
      <c r="J23" s="36">
        <v>3296.8666666666659</v>
      </c>
      <c r="K23" s="31">
        <v>3254</v>
      </c>
      <c r="L23" s="31">
        <v>3207.25</v>
      </c>
      <c r="M23" s="31">
        <v>32.029780000000002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1797.55</v>
      </c>
      <c r="D24" s="36">
        <v>1814.4833333333333</v>
      </c>
      <c r="E24" s="36">
        <v>1775.1166666666668</v>
      </c>
      <c r="F24" s="36">
        <v>1752.6833333333334</v>
      </c>
      <c r="G24" s="36">
        <v>1713.3166666666668</v>
      </c>
      <c r="H24" s="36">
        <v>1836.9166666666667</v>
      </c>
      <c r="I24" s="36">
        <v>1876.2833333333331</v>
      </c>
      <c r="J24" s="36">
        <v>1898.7166666666667</v>
      </c>
      <c r="K24" s="31">
        <v>1853.85</v>
      </c>
      <c r="L24" s="31">
        <v>1792.05</v>
      </c>
      <c r="M24" s="31">
        <v>8.3636900000000001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1404.45</v>
      </c>
      <c r="D25" s="36">
        <v>1401.1666666666667</v>
      </c>
      <c r="E25" s="36">
        <v>1391.3333333333335</v>
      </c>
      <c r="F25" s="36">
        <v>1378.2166666666667</v>
      </c>
      <c r="G25" s="36">
        <v>1368.3833333333334</v>
      </c>
      <c r="H25" s="36">
        <v>1414.2833333333335</v>
      </c>
      <c r="I25" s="36">
        <v>1424.116666666667</v>
      </c>
      <c r="J25" s="36">
        <v>1437.2333333333336</v>
      </c>
      <c r="K25" s="31">
        <v>1411</v>
      </c>
      <c r="L25" s="31">
        <v>1388.05</v>
      </c>
      <c r="M25" s="31">
        <v>28.391590000000001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753.8</v>
      </c>
      <c r="D26" s="36">
        <v>757.83333333333337</v>
      </c>
      <c r="E26" s="36">
        <v>745.9666666666667</v>
      </c>
      <c r="F26" s="36">
        <v>738.13333333333333</v>
      </c>
      <c r="G26" s="36">
        <v>726.26666666666665</v>
      </c>
      <c r="H26" s="36">
        <v>765.66666666666674</v>
      </c>
      <c r="I26" s="36">
        <v>777.5333333333333</v>
      </c>
      <c r="J26" s="36">
        <v>785.36666666666679</v>
      </c>
      <c r="K26" s="31">
        <v>769.7</v>
      </c>
      <c r="L26" s="31">
        <v>750</v>
      </c>
      <c r="M26" s="31">
        <v>87.126850000000005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945.8</v>
      </c>
      <c r="D27" s="36">
        <v>949.6</v>
      </c>
      <c r="E27" s="36">
        <v>939.2</v>
      </c>
      <c r="F27" s="36">
        <v>932.6</v>
      </c>
      <c r="G27" s="36">
        <v>922.2</v>
      </c>
      <c r="H27" s="36">
        <v>956.2</v>
      </c>
      <c r="I27" s="36">
        <v>966.59999999999991</v>
      </c>
      <c r="J27" s="36">
        <v>973.2</v>
      </c>
      <c r="K27" s="31">
        <v>960</v>
      </c>
      <c r="L27" s="31">
        <v>943</v>
      </c>
      <c r="M27" s="31">
        <v>8.6609800000000003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344.3</v>
      </c>
      <c r="D28" s="36">
        <v>345.66666666666669</v>
      </c>
      <c r="E28" s="36">
        <v>342.63333333333338</v>
      </c>
      <c r="F28" s="36">
        <v>340.9666666666667</v>
      </c>
      <c r="G28" s="36">
        <v>337.93333333333339</v>
      </c>
      <c r="H28" s="36">
        <v>347.33333333333337</v>
      </c>
      <c r="I28" s="36">
        <v>350.36666666666667</v>
      </c>
      <c r="J28" s="36">
        <v>352.03333333333336</v>
      </c>
      <c r="K28" s="31">
        <v>348.7</v>
      </c>
      <c r="L28" s="31">
        <v>344</v>
      </c>
      <c r="M28" s="31">
        <v>10.319570000000001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239.08</v>
      </c>
      <c r="D29" s="36">
        <v>238.28333333333333</v>
      </c>
      <c r="E29" s="36">
        <v>235.40666666666667</v>
      </c>
      <c r="F29" s="36">
        <v>231.73333333333335</v>
      </c>
      <c r="G29" s="36">
        <v>228.85666666666668</v>
      </c>
      <c r="H29" s="36">
        <v>241.95666666666665</v>
      </c>
      <c r="I29" s="36">
        <v>244.83333333333331</v>
      </c>
      <c r="J29" s="36">
        <v>248.50666666666663</v>
      </c>
      <c r="K29" s="31">
        <v>241.16</v>
      </c>
      <c r="L29" s="31">
        <v>234.61</v>
      </c>
      <c r="M29" s="31">
        <v>102.60024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326.89999999999998</v>
      </c>
      <c r="D30" s="36">
        <v>327.38333333333333</v>
      </c>
      <c r="E30" s="36">
        <v>324.66666666666663</v>
      </c>
      <c r="F30" s="36">
        <v>322.43333333333328</v>
      </c>
      <c r="G30" s="36">
        <v>319.71666666666658</v>
      </c>
      <c r="H30" s="36">
        <v>329.61666666666667</v>
      </c>
      <c r="I30" s="36">
        <v>332.33333333333337</v>
      </c>
      <c r="J30" s="36">
        <v>334.56666666666672</v>
      </c>
      <c r="K30" s="31">
        <v>330.1</v>
      </c>
      <c r="L30" s="31">
        <v>325.14999999999998</v>
      </c>
      <c r="M30" s="31">
        <v>21.70899</v>
      </c>
      <c r="N30" s="1"/>
      <c r="O30" s="1"/>
    </row>
    <row r="31" spans="1:15" ht="12.75" customHeight="1">
      <c r="A31" s="33">
        <v>21</v>
      </c>
      <c r="B31" s="53" t="s">
        <v>1023</v>
      </c>
      <c r="C31" s="31">
        <v>841.1</v>
      </c>
      <c r="D31" s="36">
        <v>831.9666666666667</v>
      </c>
      <c r="E31" s="36">
        <v>776.28333333333342</v>
      </c>
      <c r="F31" s="36">
        <v>711.4666666666667</v>
      </c>
      <c r="G31" s="36">
        <v>655.78333333333342</v>
      </c>
      <c r="H31" s="36">
        <v>896.78333333333342</v>
      </c>
      <c r="I31" s="36">
        <v>952.46666666666681</v>
      </c>
      <c r="J31" s="36">
        <v>1017.2833333333334</v>
      </c>
      <c r="K31" s="31">
        <v>887.65</v>
      </c>
      <c r="L31" s="31">
        <v>767.15</v>
      </c>
      <c r="M31" s="31">
        <v>49.672719999999998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859.6</v>
      </c>
      <c r="D32" s="36">
        <v>852.19999999999993</v>
      </c>
      <c r="E32" s="36">
        <v>829.39999999999986</v>
      </c>
      <c r="F32" s="36">
        <v>799.19999999999993</v>
      </c>
      <c r="G32" s="36">
        <v>776.39999999999986</v>
      </c>
      <c r="H32" s="36">
        <v>882.39999999999986</v>
      </c>
      <c r="I32" s="36">
        <v>905.19999999999982</v>
      </c>
      <c r="J32" s="36">
        <v>935.39999999999986</v>
      </c>
      <c r="K32" s="31">
        <v>875</v>
      </c>
      <c r="L32" s="31">
        <v>822</v>
      </c>
      <c r="M32" s="31">
        <v>3.0737000000000001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1251.1500000000001</v>
      </c>
      <c r="D33" s="36">
        <v>1258.0166666666667</v>
      </c>
      <c r="E33" s="36">
        <v>1239.3333333333333</v>
      </c>
      <c r="F33" s="36">
        <v>1227.5166666666667</v>
      </c>
      <c r="G33" s="36">
        <v>1208.8333333333333</v>
      </c>
      <c r="H33" s="36">
        <v>1269.8333333333333</v>
      </c>
      <c r="I33" s="36">
        <v>1288.5166666666667</v>
      </c>
      <c r="J33" s="36">
        <v>1300.3333333333333</v>
      </c>
      <c r="K33" s="31">
        <v>1276.7</v>
      </c>
      <c r="L33" s="31">
        <v>1246.2</v>
      </c>
      <c r="M33" s="31">
        <v>1.7027399999999999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2420.35</v>
      </c>
      <c r="D34" s="36">
        <v>2417.3166666666671</v>
      </c>
      <c r="E34" s="36">
        <v>2406.6333333333341</v>
      </c>
      <c r="F34" s="36">
        <v>2392.916666666667</v>
      </c>
      <c r="G34" s="36">
        <v>2382.233333333334</v>
      </c>
      <c r="H34" s="36">
        <v>2431.0333333333342</v>
      </c>
      <c r="I34" s="36">
        <v>2441.7166666666676</v>
      </c>
      <c r="J34" s="36">
        <v>2455.4333333333343</v>
      </c>
      <c r="K34" s="31">
        <v>2428</v>
      </c>
      <c r="L34" s="31">
        <v>2403.6</v>
      </c>
      <c r="M34" s="31">
        <v>0.26447999999999999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882.95</v>
      </c>
      <c r="D35" s="36">
        <v>887.9666666666667</v>
      </c>
      <c r="E35" s="36">
        <v>875.98333333333335</v>
      </c>
      <c r="F35" s="36">
        <v>869.01666666666665</v>
      </c>
      <c r="G35" s="36">
        <v>857.0333333333333</v>
      </c>
      <c r="H35" s="36">
        <v>894.93333333333339</v>
      </c>
      <c r="I35" s="36">
        <v>906.91666666666674</v>
      </c>
      <c r="J35" s="36">
        <v>913.88333333333344</v>
      </c>
      <c r="K35" s="31">
        <v>899.95</v>
      </c>
      <c r="L35" s="31">
        <v>881</v>
      </c>
      <c r="M35" s="31">
        <v>0.84719999999999995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5089.7</v>
      </c>
      <c r="D36" s="36">
        <v>5085.2</v>
      </c>
      <c r="E36" s="36">
        <v>5055.5</v>
      </c>
      <c r="F36" s="36">
        <v>5021.3</v>
      </c>
      <c r="G36" s="36">
        <v>4991.6000000000004</v>
      </c>
      <c r="H36" s="36">
        <v>5119.3999999999996</v>
      </c>
      <c r="I36" s="36">
        <v>5149.0999999999985</v>
      </c>
      <c r="J36" s="36">
        <v>5183.2999999999993</v>
      </c>
      <c r="K36" s="31">
        <v>5114.8999999999996</v>
      </c>
      <c r="L36" s="31">
        <v>5051</v>
      </c>
      <c r="M36" s="31">
        <v>1.1198300000000001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2021.5</v>
      </c>
      <c r="D37" s="36">
        <v>2018.7666666666667</v>
      </c>
      <c r="E37" s="36">
        <v>2003.5333333333333</v>
      </c>
      <c r="F37" s="36">
        <v>1985.5666666666666</v>
      </c>
      <c r="G37" s="36">
        <v>1970.3333333333333</v>
      </c>
      <c r="H37" s="36">
        <v>2036.7333333333333</v>
      </c>
      <c r="I37" s="36">
        <v>2051.9666666666662</v>
      </c>
      <c r="J37" s="36">
        <v>2069.9333333333334</v>
      </c>
      <c r="K37" s="31">
        <v>2034</v>
      </c>
      <c r="L37" s="31">
        <v>2000.8</v>
      </c>
      <c r="M37" s="31">
        <v>0.36466999999999999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65.040000000000006</v>
      </c>
      <c r="D38" s="36">
        <v>65.396666666666661</v>
      </c>
      <c r="E38" s="36">
        <v>63.84333333333332</v>
      </c>
      <c r="F38" s="36">
        <v>62.646666666666661</v>
      </c>
      <c r="G38" s="36">
        <v>61.09333333333332</v>
      </c>
      <c r="H38" s="36">
        <v>66.59333333333332</v>
      </c>
      <c r="I38" s="36">
        <v>68.146666666666661</v>
      </c>
      <c r="J38" s="36">
        <v>69.34333333333332</v>
      </c>
      <c r="K38" s="31">
        <v>66.95</v>
      </c>
      <c r="L38" s="31">
        <v>64.2</v>
      </c>
      <c r="M38" s="31">
        <v>53.114330000000002</v>
      </c>
      <c r="N38" s="1"/>
      <c r="O38" s="1"/>
    </row>
    <row r="39" spans="1:15" ht="12.75" customHeight="1">
      <c r="A39" s="33">
        <v>29</v>
      </c>
      <c r="B39" s="53" t="s">
        <v>827</v>
      </c>
      <c r="C39" s="31">
        <v>27.72</v>
      </c>
      <c r="D39" s="36">
        <v>27.77</v>
      </c>
      <c r="E39" s="36">
        <v>27.2</v>
      </c>
      <c r="F39" s="36">
        <v>26.68</v>
      </c>
      <c r="G39" s="36">
        <v>26.11</v>
      </c>
      <c r="H39" s="36">
        <v>28.29</v>
      </c>
      <c r="I39" s="36">
        <v>28.86</v>
      </c>
      <c r="J39" s="36">
        <v>29.38</v>
      </c>
      <c r="K39" s="31">
        <v>28.34</v>
      </c>
      <c r="L39" s="31">
        <v>27.25</v>
      </c>
      <c r="M39" s="31">
        <v>107.19945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1340.65</v>
      </c>
      <c r="D40" s="36">
        <v>1346.5333333333335</v>
      </c>
      <c r="E40" s="36">
        <v>1329.116666666667</v>
      </c>
      <c r="F40" s="36">
        <v>1317.5833333333335</v>
      </c>
      <c r="G40" s="36">
        <v>1300.166666666667</v>
      </c>
      <c r="H40" s="36">
        <v>1358.0666666666671</v>
      </c>
      <c r="I40" s="36">
        <v>1375.4833333333336</v>
      </c>
      <c r="J40" s="36">
        <v>1387.0166666666671</v>
      </c>
      <c r="K40" s="31">
        <v>1363.95</v>
      </c>
      <c r="L40" s="31">
        <v>1335</v>
      </c>
      <c r="M40" s="31">
        <v>13.682399999999999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4063.5</v>
      </c>
      <c r="D41" s="36">
        <v>4062.8999999999996</v>
      </c>
      <c r="E41" s="36">
        <v>3982.2499999999991</v>
      </c>
      <c r="F41" s="36">
        <v>3900.9999999999995</v>
      </c>
      <c r="G41" s="36">
        <v>3820.349999999999</v>
      </c>
      <c r="H41" s="36">
        <v>4144.1499999999996</v>
      </c>
      <c r="I41" s="36">
        <v>4224.8000000000011</v>
      </c>
      <c r="J41" s="36">
        <v>4306.0499999999993</v>
      </c>
      <c r="K41" s="31">
        <v>4143.55</v>
      </c>
      <c r="L41" s="31">
        <v>3981.65</v>
      </c>
      <c r="M41" s="31">
        <v>1.99817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664.5</v>
      </c>
      <c r="D42" s="36">
        <v>666.5333333333333</v>
      </c>
      <c r="E42" s="36">
        <v>652.61666666666656</v>
      </c>
      <c r="F42" s="36">
        <v>640.73333333333323</v>
      </c>
      <c r="G42" s="36">
        <v>626.81666666666649</v>
      </c>
      <c r="H42" s="36">
        <v>678.41666666666663</v>
      </c>
      <c r="I42" s="36">
        <v>692.33333333333337</v>
      </c>
      <c r="J42" s="36">
        <v>704.2166666666667</v>
      </c>
      <c r="K42" s="31">
        <v>680.45</v>
      </c>
      <c r="L42" s="31">
        <v>654.65</v>
      </c>
      <c r="M42" s="31">
        <v>80.122450000000001</v>
      </c>
      <c r="N42" s="1"/>
      <c r="O42" s="1"/>
    </row>
    <row r="43" spans="1:15" ht="12.75" customHeight="1">
      <c r="A43" s="33">
        <v>33</v>
      </c>
      <c r="B43" s="53" t="s">
        <v>863</v>
      </c>
      <c r="C43" s="31">
        <v>3941.1</v>
      </c>
      <c r="D43" s="36">
        <v>3950.3666666666668</v>
      </c>
      <c r="E43" s="36">
        <v>3920.7333333333336</v>
      </c>
      <c r="F43" s="36">
        <v>3900.3666666666668</v>
      </c>
      <c r="G43" s="36">
        <v>3870.7333333333336</v>
      </c>
      <c r="H43" s="36">
        <v>3970.7333333333336</v>
      </c>
      <c r="I43" s="36">
        <v>4000.3666666666668</v>
      </c>
      <c r="J43" s="36">
        <v>4020.7333333333336</v>
      </c>
      <c r="K43" s="31">
        <v>3980</v>
      </c>
      <c r="L43" s="31">
        <v>3930</v>
      </c>
      <c r="M43" s="31">
        <v>0.13286000000000001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2628.6</v>
      </c>
      <c r="D44" s="36">
        <v>2647.5333333333333</v>
      </c>
      <c r="E44" s="36">
        <v>2598.0666666666666</v>
      </c>
      <c r="F44" s="36">
        <v>2567.5333333333333</v>
      </c>
      <c r="G44" s="36">
        <v>2518.0666666666666</v>
      </c>
      <c r="H44" s="36">
        <v>2678.0666666666666</v>
      </c>
      <c r="I44" s="36">
        <v>2727.5333333333328</v>
      </c>
      <c r="J44" s="36">
        <v>2758.0666666666666</v>
      </c>
      <c r="K44" s="31">
        <v>2697</v>
      </c>
      <c r="L44" s="31">
        <v>2617</v>
      </c>
      <c r="M44" s="31">
        <v>3.9629400000000001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783.9</v>
      </c>
      <c r="D45" s="36">
        <v>784.09999999999991</v>
      </c>
      <c r="E45" s="36">
        <v>776.89999999999986</v>
      </c>
      <c r="F45" s="36">
        <v>769.9</v>
      </c>
      <c r="G45" s="36">
        <v>762.69999999999993</v>
      </c>
      <c r="H45" s="36">
        <v>791.0999999999998</v>
      </c>
      <c r="I45" s="36">
        <v>798.29999999999984</v>
      </c>
      <c r="J45" s="36">
        <v>805.29999999999973</v>
      </c>
      <c r="K45" s="31">
        <v>791.3</v>
      </c>
      <c r="L45" s="31">
        <v>777.1</v>
      </c>
      <c r="M45" s="31">
        <v>1.5893699999999999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8511.9500000000007</v>
      </c>
      <c r="D46" s="36">
        <v>8447.2833333333328</v>
      </c>
      <c r="E46" s="36">
        <v>8214.6666666666661</v>
      </c>
      <c r="F46" s="36">
        <v>7917.3833333333332</v>
      </c>
      <c r="G46" s="36">
        <v>7684.7666666666664</v>
      </c>
      <c r="H46" s="36">
        <v>8744.5666666666657</v>
      </c>
      <c r="I46" s="36">
        <v>8977.1833333333343</v>
      </c>
      <c r="J46" s="36">
        <v>9274.4666666666653</v>
      </c>
      <c r="K46" s="31">
        <v>8679.9</v>
      </c>
      <c r="L46" s="31">
        <v>8150</v>
      </c>
      <c r="M46" s="31">
        <v>3.1988699999999999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6206.2</v>
      </c>
      <c r="D47" s="36">
        <v>6192.25</v>
      </c>
      <c r="E47" s="36">
        <v>6173.95</v>
      </c>
      <c r="F47" s="36">
        <v>6141.7</v>
      </c>
      <c r="G47" s="36">
        <v>6123.4</v>
      </c>
      <c r="H47" s="36">
        <v>6224.5</v>
      </c>
      <c r="I47" s="36">
        <v>6242.7999999999993</v>
      </c>
      <c r="J47" s="36">
        <v>6275.05</v>
      </c>
      <c r="K47" s="31">
        <v>6210.55</v>
      </c>
      <c r="L47" s="31">
        <v>6160</v>
      </c>
      <c r="M47" s="31">
        <v>4.0180400000000001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476.7</v>
      </c>
      <c r="D48" s="36">
        <v>478.15000000000003</v>
      </c>
      <c r="E48" s="36">
        <v>474.50000000000006</v>
      </c>
      <c r="F48" s="36">
        <v>472.3</v>
      </c>
      <c r="G48" s="36">
        <v>468.65000000000003</v>
      </c>
      <c r="H48" s="36">
        <v>480.35000000000008</v>
      </c>
      <c r="I48" s="36">
        <v>484.00000000000006</v>
      </c>
      <c r="J48" s="36">
        <v>486.2000000000001</v>
      </c>
      <c r="K48" s="31">
        <v>481.8</v>
      </c>
      <c r="L48" s="31">
        <v>475.95</v>
      </c>
      <c r="M48" s="31">
        <v>16.441389999999998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344.4</v>
      </c>
      <c r="D49" s="36">
        <v>342.9666666666667</v>
      </c>
      <c r="E49" s="36">
        <v>339.58333333333337</v>
      </c>
      <c r="F49" s="36">
        <v>334.76666666666665</v>
      </c>
      <c r="G49" s="36">
        <v>331.38333333333333</v>
      </c>
      <c r="H49" s="36">
        <v>347.78333333333342</v>
      </c>
      <c r="I49" s="36">
        <v>351.16666666666674</v>
      </c>
      <c r="J49" s="36">
        <v>355.98333333333346</v>
      </c>
      <c r="K49" s="31">
        <v>346.35</v>
      </c>
      <c r="L49" s="31">
        <v>338.15</v>
      </c>
      <c r="M49" s="31">
        <v>9.4688700000000008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658.95</v>
      </c>
      <c r="D50" s="36">
        <v>661.33333333333337</v>
      </c>
      <c r="E50" s="36">
        <v>635.76666666666677</v>
      </c>
      <c r="F50" s="36">
        <v>612.58333333333337</v>
      </c>
      <c r="G50" s="36">
        <v>587.01666666666677</v>
      </c>
      <c r="H50" s="36">
        <v>684.51666666666677</v>
      </c>
      <c r="I50" s="36">
        <v>710.08333333333337</v>
      </c>
      <c r="J50" s="36">
        <v>733.26666666666677</v>
      </c>
      <c r="K50" s="31">
        <v>686.9</v>
      </c>
      <c r="L50" s="31">
        <v>638.15</v>
      </c>
      <c r="M50" s="31">
        <v>37.897759999999998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617.04999999999995</v>
      </c>
      <c r="D51" s="36">
        <v>616.63333333333333</v>
      </c>
      <c r="E51" s="36">
        <v>610.26666666666665</v>
      </c>
      <c r="F51" s="36">
        <v>603.48333333333335</v>
      </c>
      <c r="G51" s="36">
        <v>597.11666666666667</v>
      </c>
      <c r="H51" s="36">
        <v>623.41666666666663</v>
      </c>
      <c r="I51" s="36">
        <v>629.78333333333319</v>
      </c>
      <c r="J51" s="36">
        <v>636.56666666666661</v>
      </c>
      <c r="K51" s="31">
        <v>623</v>
      </c>
      <c r="L51" s="31">
        <v>609.85</v>
      </c>
      <c r="M51" s="31">
        <v>0.86722999999999995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236.79</v>
      </c>
      <c r="D52" s="36">
        <v>237.62</v>
      </c>
      <c r="E52" s="36">
        <v>234.72</v>
      </c>
      <c r="F52" s="36">
        <v>232.65</v>
      </c>
      <c r="G52" s="36">
        <v>229.75</v>
      </c>
      <c r="H52" s="36">
        <v>239.69</v>
      </c>
      <c r="I52" s="36">
        <v>242.58999999999997</v>
      </c>
      <c r="J52" s="36">
        <v>244.66</v>
      </c>
      <c r="K52" s="31">
        <v>240.52</v>
      </c>
      <c r="L52" s="31">
        <v>235.55</v>
      </c>
      <c r="M52" s="31">
        <v>91.090869999999995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2910</v>
      </c>
      <c r="D53" s="36">
        <v>2914.6666666666665</v>
      </c>
      <c r="E53" s="36">
        <v>2900.333333333333</v>
      </c>
      <c r="F53" s="36">
        <v>2890.6666666666665</v>
      </c>
      <c r="G53" s="36">
        <v>2876.333333333333</v>
      </c>
      <c r="H53" s="36">
        <v>2924.333333333333</v>
      </c>
      <c r="I53" s="36">
        <v>2938.6666666666661</v>
      </c>
      <c r="J53" s="36">
        <v>2948.333333333333</v>
      </c>
      <c r="K53" s="31">
        <v>2929</v>
      </c>
      <c r="L53" s="31">
        <v>2905</v>
      </c>
      <c r="M53" s="31">
        <v>7.2637999999999998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362.9</v>
      </c>
      <c r="D54" s="36">
        <v>362.76666666666665</v>
      </c>
      <c r="E54" s="36">
        <v>360.63333333333333</v>
      </c>
      <c r="F54" s="36">
        <v>358.36666666666667</v>
      </c>
      <c r="G54" s="36">
        <v>356.23333333333335</v>
      </c>
      <c r="H54" s="36">
        <v>365.0333333333333</v>
      </c>
      <c r="I54" s="36">
        <v>367.16666666666663</v>
      </c>
      <c r="J54" s="36">
        <v>369.43333333333328</v>
      </c>
      <c r="K54" s="31">
        <v>364.9</v>
      </c>
      <c r="L54" s="31">
        <v>360.5</v>
      </c>
      <c r="M54" s="31">
        <v>6.1421799999999998</v>
      </c>
      <c r="N54" s="1"/>
      <c r="O54" s="1"/>
    </row>
    <row r="55" spans="1:15" ht="12.75" customHeight="1">
      <c r="A55" s="33">
        <v>45</v>
      </c>
      <c r="B55" s="53" t="s">
        <v>864</v>
      </c>
      <c r="C55" s="31">
        <v>6373.4</v>
      </c>
      <c r="D55" s="36">
        <v>6367.6833333333334</v>
      </c>
      <c r="E55" s="36">
        <v>6265.2666666666664</v>
      </c>
      <c r="F55" s="36">
        <v>6157.1333333333332</v>
      </c>
      <c r="G55" s="36">
        <v>6054.7166666666662</v>
      </c>
      <c r="H55" s="36">
        <v>6475.8166666666666</v>
      </c>
      <c r="I55" s="36">
        <v>6578.2333333333327</v>
      </c>
      <c r="J55" s="36">
        <v>6686.3666666666668</v>
      </c>
      <c r="K55" s="31">
        <v>6470.1</v>
      </c>
      <c r="L55" s="31">
        <v>6259.55</v>
      </c>
      <c r="M55" s="31">
        <v>6.0310000000000002E-2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2236.1999999999998</v>
      </c>
      <c r="D56" s="36">
        <v>2235.7833333333333</v>
      </c>
      <c r="E56" s="36">
        <v>2222.6166666666668</v>
      </c>
      <c r="F56" s="36">
        <v>2209.0333333333333</v>
      </c>
      <c r="G56" s="36">
        <v>2195.8666666666668</v>
      </c>
      <c r="H56" s="36">
        <v>2249.3666666666668</v>
      </c>
      <c r="I56" s="36">
        <v>2262.5333333333338</v>
      </c>
      <c r="J56" s="36">
        <v>2276.1166666666668</v>
      </c>
      <c r="K56" s="31">
        <v>2248.9499999999998</v>
      </c>
      <c r="L56" s="31">
        <v>2222.1999999999998</v>
      </c>
      <c r="M56" s="31">
        <v>2.9269500000000002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6209.35</v>
      </c>
      <c r="D57" s="36">
        <v>6184.6500000000005</v>
      </c>
      <c r="E57" s="36">
        <v>6145.3000000000011</v>
      </c>
      <c r="F57" s="36">
        <v>6081.2500000000009</v>
      </c>
      <c r="G57" s="36">
        <v>6041.9000000000015</v>
      </c>
      <c r="H57" s="36">
        <v>6248.7000000000007</v>
      </c>
      <c r="I57" s="36">
        <v>6288.0500000000011</v>
      </c>
      <c r="J57" s="36">
        <v>6352.1</v>
      </c>
      <c r="K57" s="31">
        <v>6224</v>
      </c>
      <c r="L57" s="31">
        <v>6120.6</v>
      </c>
      <c r="M57" s="31">
        <v>0.44651999999999997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1254.6500000000001</v>
      </c>
      <c r="D58" s="36">
        <v>1253.8166666666666</v>
      </c>
      <c r="E58" s="36">
        <v>1246.3333333333333</v>
      </c>
      <c r="F58" s="36">
        <v>1238.0166666666667</v>
      </c>
      <c r="G58" s="36">
        <v>1230.5333333333333</v>
      </c>
      <c r="H58" s="36">
        <v>1262.1333333333332</v>
      </c>
      <c r="I58" s="36">
        <v>1269.6166666666668</v>
      </c>
      <c r="J58" s="36">
        <v>1277.9333333333332</v>
      </c>
      <c r="K58" s="31">
        <v>1261.3</v>
      </c>
      <c r="L58" s="31">
        <v>1245.5</v>
      </c>
      <c r="M58" s="31">
        <v>5.56663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608.70000000000005</v>
      </c>
      <c r="D59" s="36">
        <v>610.68333333333339</v>
      </c>
      <c r="E59" s="36">
        <v>603.01666666666677</v>
      </c>
      <c r="F59" s="36">
        <v>597.33333333333337</v>
      </c>
      <c r="G59" s="36">
        <v>589.66666666666674</v>
      </c>
      <c r="H59" s="36">
        <v>616.36666666666679</v>
      </c>
      <c r="I59" s="36">
        <v>624.0333333333333</v>
      </c>
      <c r="J59" s="36">
        <v>629.71666666666681</v>
      </c>
      <c r="K59" s="31">
        <v>618.35</v>
      </c>
      <c r="L59" s="31">
        <v>605</v>
      </c>
      <c r="M59" s="31">
        <v>5.4092399999999996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4656.6499999999996</v>
      </c>
      <c r="D60" s="36">
        <v>4678.8833333333323</v>
      </c>
      <c r="E60" s="36">
        <v>4617.8166666666648</v>
      </c>
      <c r="F60" s="36">
        <v>4578.9833333333327</v>
      </c>
      <c r="G60" s="36">
        <v>4517.9166666666652</v>
      </c>
      <c r="H60" s="36">
        <v>4717.7166666666644</v>
      </c>
      <c r="I60" s="36">
        <v>4778.7833333333319</v>
      </c>
      <c r="J60" s="36">
        <v>4817.6166666666641</v>
      </c>
      <c r="K60" s="31">
        <v>4739.95</v>
      </c>
      <c r="L60" s="31">
        <v>4640.05</v>
      </c>
      <c r="M60" s="31">
        <v>2.3826800000000001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1174.6500000000001</v>
      </c>
      <c r="D61" s="36">
        <v>1183.3666666666668</v>
      </c>
      <c r="E61" s="36">
        <v>1164.7333333333336</v>
      </c>
      <c r="F61" s="36">
        <v>1154.8166666666668</v>
      </c>
      <c r="G61" s="36">
        <v>1136.1833333333336</v>
      </c>
      <c r="H61" s="36">
        <v>1193.2833333333335</v>
      </c>
      <c r="I61" s="36">
        <v>1211.9166666666667</v>
      </c>
      <c r="J61" s="36">
        <v>1221.8333333333335</v>
      </c>
      <c r="K61" s="31">
        <v>1202</v>
      </c>
      <c r="L61" s="31">
        <v>1173.45</v>
      </c>
      <c r="M61" s="31">
        <v>53.211480000000002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4029.2</v>
      </c>
      <c r="D62" s="36">
        <v>4001.0333333333333</v>
      </c>
      <c r="E62" s="36">
        <v>3947.1666666666665</v>
      </c>
      <c r="F62" s="36">
        <v>3865.1333333333332</v>
      </c>
      <c r="G62" s="36">
        <v>3811.2666666666664</v>
      </c>
      <c r="H62" s="36">
        <v>4083.0666666666666</v>
      </c>
      <c r="I62" s="36">
        <v>4136.9333333333334</v>
      </c>
      <c r="J62" s="36">
        <v>4218.9666666666672</v>
      </c>
      <c r="K62" s="31">
        <v>4054.9</v>
      </c>
      <c r="L62" s="31">
        <v>3919</v>
      </c>
      <c r="M62" s="31">
        <v>5.9957700000000003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350.9</v>
      </c>
      <c r="D63" s="36">
        <v>349.34999999999997</v>
      </c>
      <c r="E63" s="36">
        <v>345.54999999999995</v>
      </c>
      <c r="F63" s="36">
        <v>340.2</v>
      </c>
      <c r="G63" s="36">
        <v>336.4</v>
      </c>
      <c r="H63" s="36">
        <v>354.69999999999993</v>
      </c>
      <c r="I63" s="36">
        <v>358.5</v>
      </c>
      <c r="J63" s="36">
        <v>363.84999999999991</v>
      </c>
      <c r="K63" s="31">
        <v>353.15</v>
      </c>
      <c r="L63" s="31">
        <v>344</v>
      </c>
      <c r="M63" s="31">
        <v>37.961640000000003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2736.2</v>
      </c>
      <c r="D64" s="36">
        <v>2729.8833333333332</v>
      </c>
      <c r="E64" s="36">
        <v>2711.1666666666665</v>
      </c>
      <c r="F64" s="36">
        <v>2686.1333333333332</v>
      </c>
      <c r="G64" s="36">
        <v>2667.4166666666665</v>
      </c>
      <c r="H64" s="36">
        <v>2754.9166666666665</v>
      </c>
      <c r="I64" s="36">
        <v>2773.6333333333337</v>
      </c>
      <c r="J64" s="36">
        <v>2798.6666666666665</v>
      </c>
      <c r="K64" s="31">
        <v>2748.6</v>
      </c>
      <c r="L64" s="31">
        <v>2704.85</v>
      </c>
      <c r="M64" s="31">
        <v>5.2130299999999998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9923.4</v>
      </c>
      <c r="D65" s="36">
        <v>9896.2166666666672</v>
      </c>
      <c r="E65" s="36">
        <v>9852.4333333333343</v>
      </c>
      <c r="F65" s="36">
        <v>9781.4666666666672</v>
      </c>
      <c r="G65" s="36">
        <v>9737.6833333333343</v>
      </c>
      <c r="H65" s="36">
        <v>9967.1833333333343</v>
      </c>
      <c r="I65" s="36">
        <v>10010.966666666667</v>
      </c>
      <c r="J65" s="36">
        <v>10081.933333333334</v>
      </c>
      <c r="K65" s="31">
        <v>9940</v>
      </c>
      <c r="L65" s="31">
        <v>9825.25</v>
      </c>
      <c r="M65" s="31">
        <v>2.7778299999999998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7294.95</v>
      </c>
      <c r="D66" s="36">
        <v>7284.0333333333328</v>
      </c>
      <c r="E66" s="36">
        <v>7243.0666666666657</v>
      </c>
      <c r="F66" s="36">
        <v>7191.1833333333325</v>
      </c>
      <c r="G66" s="36">
        <v>7150.2166666666653</v>
      </c>
      <c r="H66" s="36">
        <v>7335.9166666666661</v>
      </c>
      <c r="I66" s="36">
        <v>7376.8833333333332</v>
      </c>
      <c r="J66" s="36">
        <v>7428.7666666666664</v>
      </c>
      <c r="K66" s="31">
        <v>7325</v>
      </c>
      <c r="L66" s="31">
        <v>7232.15</v>
      </c>
      <c r="M66" s="31">
        <v>13.45495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1590.1</v>
      </c>
      <c r="D67" s="36">
        <v>1588.8833333333332</v>
      </c>
      <c r="E67" s="36">
        <v>1582.2166666666665</v>
      </c>
      <c r="F67" s="36">
        <v>1574.3333333333333</v>
      </c>
      <c r="G67" s="36">
        <v>1567.6666666666665</v>
      </c>
      <c r="H67" s="36">
        <v>1596.7666666666664</v>
      </c>
      <c r="I67" s="36">
        <v>1603.4333333333334</v>
      </c>
      <c r="J67" s="36">
        <v>1611.3166666666664</v>
      </c>
      <c r="K67" s="31">
        <v>1595.55</v>
      </c>
      <c r="L67" s="31">
        <v>1581</v>
      </c>
      <c r="M67" s="31">
        <v>10.95701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8253.4500000000007</v>
      </c>
      <c r="D68" s="36">
        <v>8314.9833333333336</v>
      </c>
      <c r="E68" s="36">
        <v>8164.9666666666672</v>
      </c>
      <c r="F68" s="36">
        <v>8076.4833333333336</v>
      </c>
      <c r="G68" s="36">
        <v>7926.4666666666672</v>
      </c>
      <c r="H68" s="36">
        <v>8403.4666666666672</v>
      </c>
      <c r="I68" s="36">
        <v>8553.4833333333336</v>
      </c>
      <c r="J68" s="36">
        <v>8641.9666666666672</v>
      </c>
      <c r="K68" s="31">
        <v>8465</v>
      </c>
      <c r="L68" s="31">
        <v>8226.5</v>
      </c>
      <c r="M68" s="31">
        <v>0.27650999999999998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2245.9</v>
      </c>
      <c r="D69" s="36">
        <v>2225.2999999999997</v>
      </c>
      <c r="E69" s="36">
        <v>2200.5999999999995</v>
      </c>
      <c r="F69" s="36">
        <v>2155.2999999999997</v>
      </c>
      <c r="G69" s="36">
        <v>2130.5999999999995</v>
      </c>
      <c r="H69" s="36">
        <v>2270.5999999999995</v>
      </c>
      <c r="I69" s="36">
        <v>2295.2999999999993</v>
      </c>
      <c r="J69" s="36">
        <v>2340.5999999999995</v>
      </c>
      <c r="K69" s="31">
        <v>2250</v>
      </c>
      <c r="L69" s="31">
        <v>2180</v>
      </c>
      <c r="M69" s="31">
        <v>0.86699000000000004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3190.05</v>
      </c>
      <c r="D70" s="36">
        <v>3205.7166666666667</v>
      </c>
      <c r="E70" s="36">
        <v>3166.4833333333336</v>
      </c>
      <c r="F70" s="36">
        <v>3142.916666666667</v>
      </c>
      <c r="G70" s="36">
        <v>3103.6833333333338</v>
      </c>
      <c r="H70" s="36">
        <v>3229.2833333333333</v>
      </c>
      <c r="I70" s="36">
        <v>3268.516666666666</v>
      </c>
      <c r="J70" s="36">
        <v>3292.083333333333</v>
      </c>
      <c r="K70" s="31">
        <v>3244.95</v>
      </c>
      <c r="L70" s="31">
        <v>3182.15</v>
      </c>
      <c r="M70" s="31">
        <v>2.07395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439.15</v>
      </c>
      <c r="D71" s="36">
        <v>433.51666666666665</v>
      </c>
      <c r="E71" s="36">
        <v>425.63333333333333</v>
      </c>
      <c r="F71" s="36">
        <v>412.11666666666667</v>
      </c>
      <c r="G71" s="36">
        <v>404.23333333333335</v>
      </c>
      <c r="H71" s="36">
        <v>447.0333333333333</v>
      </c>
      <c r="I71" s="36">
        <v>454.91666666666663</v>
      </c>
      <c r="J71" s="36">
        <v>468.43333333333328</v>
      </c>
      <c r="K71" s="31">
        <v>441.4</v>
      </c>
      <c r="L71" s="31">
        <v>420</v>
      </c>
      <c r="M71" s="31">
        <v>105.7055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194.23</v>
      </c>
      <c r="D72" s="36">
        <v>195.58</v>
      </c>
      <c r="E72" s="36">
        <v>192.31000000000003</v>
      </c>
      <c r="F72" s="36">
        <v>190.39000000000001</v>
      </c>
      <c r="G72" s="36">
        <v>187.12000000000003</v>
      </c>
      <c r="H72" s="36">
        <v>197.50000000000003</v>
      </c>
      <c r="I72" s="36">
        <v>200.77</v>
      </c>
      <c r="J72" s="36">
        <v>202.69000000000003</v>
      </c>
      <c r="K72" s="31">
        <v>198.85</v>
      </c>
      <c r="L72" s="31">
        <v>193.66</v>
      </c>
      <c r="M72" s="31">
        <v>88.206500000000005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282.7</v>
      </c>
      <c r="D73" s="36">
        <v>283.05</v>
      </c>
      <c r="E73" s="36">
        <v>280.90000000000003</v>
      </c>
      <c r="F73" s="36">
        <v>279.10000000000002</v>
      </c>
      <c r="G73" s="36">
        <v>276.95000000000005</v>
      </c>
      <c r="H73" s="36">
        <v>284.85000000000002</v>
      </c>
      <c r="I73" s="36">
        <v>287</v>
      </c>
      <c r="J73" s="36">
        <v>288.8</v>
      </c>
      <c r="K73" s="31">
        <v>285.2</v>
      </c>
      <c r="L73" s="31">
        <v>281.25</v>
      </c>
      <c r="M73" s="31">
        <v>143.22702000000001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124.51</v>
      </c>
      <c r="D74" s="36">
        <v>124.92</v>
      </c>
      <c r="E74" s="36">
        <v>123.64</v>
      </c>
      <c r="F74" s="36">
        <v>122.77</v>
      </c>
      <c r="G74" s="36">
        <v>121.49</v>
      </c>
      <c r="H74" s="36">
        <v>125.79</v>
      </c>
      <c r="I74" s="36">
        <v>127.07000000000001</v>
      </c>
      <c r="J74" s="36">
        <v>127.94000000000001</v>
      </c>
      <c r="K74" s="31">
        <v>126.2</v>
      </c>
      <c r="L74" s="31">
        <v>124.05</v>
      </c>
      <c r="M74" s="31">
        <v>100.97817000000001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66.680000000000007</v>
      </c>
      <c r="D75" s="36">
        <v>67.053333333333327</v>
      </c>
      <c r="E75" s="36">
        <v>66.006666666666661</v>
      </c>
      <c r="F75" s="36">
        <v>65.333333333333329</v>
      </c>
      <c r="G75" s="36">
        <v>64.286666666666662</v>
      </c>
      <c r="H75" s="36">
        <v>67.726666666666659</v>
      </c>
      <c r="I75" s="36">
        <v>68.773333333333312</v>
      </c>
      <c r="J75" s="36">
        <v>69.446666666666658</v>
      </c>
      <c r="K75" s="31">
        <v>68.099999999999994</v>
      </c>
      <c r="L75" s="31">
        <v>66.38</v>
      </c>
      <c r="M75" s="31">
        <v>125.42601000000001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1468.4</v>
      </c>
      <c r="D76" s="36">
        <v>1468.8</v>
      </c>
      <c r="E76" s="36">
        <v>1459.6</v>
      </c>
      <c r="F76" s="36">
        <v>1450.8</v>
      </c>
      <c r="G76" s="36">
        <v>1441.6</v>
      </c>
      <c r="H76" s="36">
        <v>1477.6</v>
      </c>
      <c r="I76" s="36">
        <v>1486.8000000000002</v>
      </c>
      <c r="J76" s="36">
        <v>1495.6</v>
      </c>
      <c r="K76" s="31">
        <v>1478</v>
      </c>
      <c r="L76" s="31">
        <v>1460</v>
      </c>
      <c r="M76" s="31">
        <v>2.6244200000000002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6134.1</v>
      </c>
      <c r="D77" s="36">
        <v>6126.7</v>
      </c>
      <c r="E77" s="36">
        <v>6073.4</v>
      </c>
      <c r="F77" s="36">
        <v>6012.7</v>
      </c>
      <c r="G77" s="36">
        <v>5959.4</v>
      </c>
      <c r="H77" s="36">
        <v>6187.4</v>
      </c>
      <c r="I77" s="36">
        <v>6240.7000000000007</v>
      </c>
      <c r="J77" s="36">
        <v>6301.4</v>
      </c>
      <c r="K77" s="31">
        <v>6180</v>
      </c>
      <c r="L77" s="31">
        <v>6066</v>
      </c>
      <c r="M77" s="31">
        <v>0.23730999999999999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501.35</v>
      </c>
      <c r="D78" s="36">
        <v>501.09999999999997</v>
      </c>
      <c r="E78" s="36">
        <v>497.24999999999994</v>
      </c>
      <c r="F78" s="36">
        <v>493.15</v>
      </c>
      <c r="G78" s="36">
        <v>489.29999999999995</v>
      </c>
      <c r="H78" s="36">
        <v>505.19999999999993</v>
      </c>
      <c r="I78" s="36">
        <v>509.04999999999995</v>
      </c>
      <c r="J78" s="36">
        <v>513.14999999999986</v>
      </c>
      <c r="K78" s="31">
        <v>504.95</v>
      </c>
      <c r="L78" s="31">
        <v>497</v>
      </c>
      <c r="M78" s="31">
        <v>19.710640000000001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1491.1</v>
      </c>
      <c r="D79" s="36">
        <v>1464.3666666666668</v>
      </c>
      <c r="E79" s="36">
        <v>1428.7333333333336</v>
      </c>
      <c r="F79" s="36">
        <v>1366.3666666666668</v>
      </c>
      <c r="G79" s="36">
        <v>1330.7333333333336</v>
      </c>
      <c r="H79" s="36">
        <v>1526.7333333333336</v>
      </c>
      <c r="I79" s="36">
        <v>1562.3666666666668</v>
      </c>
      <c r="J79" s="36">
        <v>1624.7333333333336</v>
      </c>
      <c r="K79" s="31">
        <v>1500</v>
      </c>
      <c r="L79" s="31">
        <v>1402</v>
      </c>
      <c r="M79" s="31">
        <v>42.949179999999998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300.89999999999998</v>
      </c>
      <c r="D80" s="36">
        <v>296.98333333333335</v>
      </c>
      <c r="E80" s="36">
        <v>290.9666666666667</v>
      </c>
      <c r="F80" s="36">
        <v>281.03333333333336</v>
      </c>
      <c r="G80" s="36">
        <v>275.01666666666671</v>
      </c>
      <c r="H80" s="36">
        <v>306.91666666666669</v>
      </c>
      <c r="I80" s="36">
        <v>312.93333333333334</v>
      </c>
      <c r="J80" s="36">
        <v>322.86666666666667</v>
      </c>
      <c r="K80" s="31">
        <v>303</v>
      </c>
      <c r="L80" s="31">
        <v>287.05</v>
      </c>
      <c r="M80" s="31">
        <v>495.11491999999998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1636.95</v>
      </c>
      <c r="D81" s="36">
        <v>1638.5333333333335</v>
      </c>
      <c r="E81" s="36">
        <v>1622.0666666666671</v>
      </c>
      <c r="F81" s="36">
        <v>1607.1833333333336</v>
      </c>
      <c r="G81" s="36">
        <v>1590.7166666666672</v>
      </c>
      <c r="H81" s="36">
        <v>1653.416666666667</v>
      </c>
      <c r="I81" s="36">
        <v>1669.8833333333337</v>
      </c>
      <c r="J81" s="36">
        <v>1684.7666666666669</v>
      </c>
      <c r="K81" s="31">
        <v>1655</v>
      </c>
      <c r="L81" s="31">
        <v>1623.65</v>
      </c>
      <c r="M81" s="31">
        <v>11.43028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303.95</v>
      </c>
      <c r="D82" s="36">
        <v>300.63333333333333</v>
      </c>
      <c r="E82" s="36">
        <v>295.71666666666664</v>
      </c>
      <c r="F82" s="36">
        <v>287.48333333333329</v>
      </c>
      <c r="G82" s="36">
        <v>282.56666666666661</v>
      </c>
      <c r="H82" s="36">
        <v>308.86666666666667</v>
      </c>
      <c r="I82" s="36">
        <v>313.78333333333342</v>
      </c>
      <c r="J82" s="36">
        <v>322.01666666666671</v>
      </c>
      <c r="K82" s="31">
        <v>305.55</v>
      </c>
      <c r="L82" s="31">
        <v>292.39999999999998</v>
      </c>
      <c r="M82" s="31">
        <v>260.07861000000003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619.35</v>
      </c>
      <c r="D83" s="36">
        <v>618.11666666666667</v>
      </c>
      <c r="E83" s="36">
        <v>614.73333333333335</v>
      </c>
      <c r="F83" s="36">
        <v>610.11666666666667</v>
      </c>
      <c r="G83" s="36">
        <v>606.73333333333335</v>
      </c>
      <c r="H83" s="36">
        <v>622.73333333333335</v>
      </c>
      <c r="I83" s="36">
        <v>626.11666666666679</v>
      </c>
      <c r="J83" s="36">
        <v>630.73333333333335</v>
      </c>
      <c r="K83" s="31">
        <v>621.5</v>
      </c>
      <c r="L83" s="31">
        <v>613.5</v>
      </c>
      <c r="M83" s="31">
        <v>60.251620000000003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1425.75</v>
      </c>
      <c r="D84" s="36">
        <v>1434.05</v>
      </c>
      <c r="E84" s="36">
        <v>1412.1499999999999</v>
      </c>
      <c r="F84" s="36">
        <v>1398.55</v>
      </c>
      <c r="G84" s="36">
        <v>1376.6499999999999</v>
      </c>
      <c r="H84" s="36">
        <v>1447.6499999999999</v>
      </c>
      <c r="I84" s="36">
        <v>1469.55</v>
      </c>
      <c r="J84" s="36">
        <v>1483.1499999999999</v>
      </c>
      <c r="K84" s="31">
        <v>1455.95</v>
      </c>
      <c r="L84" s="31">
        <v>1420.45</v>
      </c>
      <c r="M84" s="31">
        <v>79.903760000000005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714.75</v>
      </c>
      <c r="D85" s="36">
        <v>712.56666666666661</v>
      </c>
      <c r="E85" s="36">
        <v>697.18333333333317</v>
      </c>
      <c r="F85" s="36">
        <v>679.61666666666656</v>
      </c>
      <c r="G85" s="36">
        <v>664.23333333333312</v>
      </c>
      <c r="H85" s="36">
        <v>730.13333333333321</v>
      </c>
      <c r="I85" s="36">
        <v>745.51666666666665</v>
      </c>
      <c r="J85" s="36">
        <v>763.08333333333326</v>
      </c>
      <c r="K85" s="31">
        <v>727.95</v>
      </c>
      <c r="L85" s="31">
        <v>695</v>
      </c>
      <c r="M85" s="31">
        <v>7.1171199999999999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338.15</v>
      </c>
      <c r="D86" s="36">
        <v>339.05</v>
      </c>
      <c r="E86" s="36">
        <v>335.70000000000005</v>
      </c>
      <c r="F86" s="36">
        <v>333.25000000000006</v>
      </c>
      <c r="G86" s="36">
        <v>329.90000000000009</v>
      </c>
      <c r="H86" s="36">
        <v>341.5</v>
      </c>
      <c r="I86" s="36">
        <v>344.85</v>
      </c>
      <c r="J86" s="36">
        <v>347.29999999999995</v>
      </c>
      <c r="K86" s="31">
        <v>342.4</v>
      </c>
      <c r="L86" s="31">
        <v>336.6</v>
      </c>
      <c r="M86" s="31">
        <v>24.079750000000001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1549.8</v>
      </c>
      <c r="D87" s="36">
        <v>1543.9166666666667</v>
      </c>
      <c r="E87" s="36">
        <v>1533.8833333333334</v>
      </c>
      <c r="F87" s="36">
        <v>1517.9666666666667</v>
      </c>
      <c r="G87" s="36">
        <v>1507.9333333333334</v>
      </c>
      <c r="H87" s="36">
        <v>1559.8333333333335</v>
      </c>
      <c r="I87" s="36">
        <v>1569.8666666666668</v>
      </c>
      <c r="J87" s="36">
        <v>1585.7833333333335</v>
      </c>
      <c r="K87" s="31">
        <v>1553.95</v>
      </c>
      <c r="L87" s="31">
        <v>1528</v>
      </c>
      <c r="M87" s="31">
        <v>1.36578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683.25</v>
      </c>
      <c r="D88" s="36">
        <v>686.35</v>
      </c>
      <c r="E88" s="36">
        <v>672.95</v>
      </c>
      <c r="F88" s="36">
        <v>662.65</v>
      </c>
      <c r="G88" s="36">
        <v>649.25</v>
      </c>
      <c r="H88" s="36">
        <v>696.65000000000009</v>
      </c>
      <c r="I88" s="36">
        <v>710.05</v>
      </c>
      <c r="J88" s="36">
        <v>720.35000000000014</v>
      </c>
      <c r="K88" s="31">
        <v>699.75</v>
      </c>
      <c r="L88" s="31">
        <v>676.05</v>
      </c>
      <c r="M88" s="31">
        <v>66.015730000000005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8095.5</v>
      </c>
      <c r="D89" s="36">
        <v>8028.4333333333334</v>
      </c>
      <c r="E89" s="36">
        <v>7877.0666666666666</v>
      </c>
      <c r="F89" s="36">
        <v>7658.6333333333332</v>
      </c>
      <c r="G89" s="36">
        <v>7507.2666666666664</v>
      </c>
      <c r="H89" s="36">
        <v>8246.8666666666668</v>
      </c>
      <c r="I89" s="36">
        <v>8398.2333333333336</v>
      </c>
      <c r="J89" s="36">
        <v>8616.6666666666679</v>
      </c>
      <c r="K89" s="31">
        <v>8179.8</v>
      </c>
      <c r="L89" s="31">
        <v>7810</v>
      </c>
      <c r="M89" s="31">
        <v>0.41138000000000002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1687.8</v>
      </c>
      <c r="D90" s="36">
        <v>1676.0999999999997</v>
      </c>
      <c r="E90" s="36">
        <v>1653.7999999999993</v>
      </c>
      <c r="F90" s="36">
        <v>1619.7999999999995</v>
      </c>
      <c r="G90" s="36">
        <v>1597.4999999999991</v>
      </c>
      <c r="H90" s="36">
        <v>1710.0999999999995</v>
      </c>
      <c r="I90" s="36">
        <v>1732.4</v>
      </c>
      <c r="J90" s="36">
        <v>1766.3999999999996</v>
      </c>
      <c r="K90" s="31">
        <v>1698.4</v>
      </c>
      <c r="L90" s="31">
        <v>1642.1</v>
      </c>
      <c r="M90" s="31">
        <v>3.4857900000000002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1652.7</v>
      </c>
      <c r="D91" s="36">
        <v>1658.25</v>
      </c>
      <c r="E91" s="36">
        <v>1634.5</v>
      </c>
      <c r="F91" s="36">
        <v>1616.3</v>
      </c>
      <c r="G91" s="36">
        <v>1592.55</v>
      </c>
      <c r="H91" s="36">
        <v>1676.45</v>
      </c>
      <c r="I91" s="36">
        <v>1700.2</v>
      </c>
      <c r="J91" s="36">
        <v>1718.4</v>
      </c>
      <c r="K91" s="31">
        <v>1682</v>
      </c>
      <c r="L91" s="31">
        <v>1640.05</v>
      </c>
      <c r="M91" s="31">
        <v>0.37879000000000002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506.05</v>
      </c>
      <c r="D92" s="36">
        <v>505.83333333333331</v>
      </c>
      <c r="E92" s="36">
        <v>497.66666666666663</v>
      </c>
      <c r="F92" s="36">
        <v>489.2833333333333</v>
      </c>
      <c r="G92" s="36">
        <v>481.11666666666662</v>
      </c>
      <c r="H92" s="36">
        <v>514.2166666666667</v>
      </c>
      <c r="I92" s="36">
        <v>522.38333333333321</v>
      </c>
      <c r="J92" s="36">
        <v>530.76666666666665</v>
      </c>
      <c r="K92" s="31">
        <v>514</v>
      </c>
      <c r="L92" s="31">
        <v>497.45</v>
      </c>
      <c r="M92" s="31">
        <v>10.854139999999999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32433.15</v>
      </c>
      <c r="D93" s="36">
        <v>32189.066666666666</v>
      </c>
      <c r="E93" s="36">
        <v>31694.883333333331</v>
      </c>
      <c r="F93" s="36">
        <v>30956.616666666665</v>
      </c>
      <c r="G93" s="36">
        <v>30462.433333333331</v>
      </c>
      <c r="H93" s="36">
        <v>32927.333333333328</v>
      </c>
      <c r="I93" s="36">
        <v>33421.516666666663</v>
      </c>
      <c r="J93" s="36">
        <v>34159.783333333333</v>
      </c>
      <c r="K93" s="31">
        <v>32683.25</v>
      </c>
      <c r="L93" s="31">
        <v>31450.799999999999</v>
      </c>
      <c r="M93" s="31">
        <v>0.56576000000000004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1362.75</v>
      </c>
      <c r="D94" s="36">
        <v>1365.2166666666667</v>
      </c>
      <c r="E94" s="36">
        <v>1343.4333333333334</v>
      </c>
      <c r="F94" s="36">
        <v>1324.1166666666668</v>
      </c>
      <c r="G94" s="36">
        <v>1302.3333333333335</v>
      </c>
      <c r="H94" s="36">
        <v>1384.5333333333333</v>
      </c>
      <c r="I94" s="36">
        <v>1406.3166666666666</v>
      </c>
      <c r="J94" s="36">
        <v>1425.6333333333332</v>
      </c>
      <c r="K94" s="31">
        <v>1387</v>
      </c>
      <c r="L94" s="31">
        <v>1345.9</v>
      </c>
      <c r="M94" s="31">
        <v>4.9946900000000003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5379.45</v>
      </c>
      <c r="D95" s="36">
        <v>5390.3666666666659</v>
      </c>
      <c r="E95" s="36">
        <v>5330.7833333333319</v>
      </c>
      <c r="F95" s="36">
        <v>5282.1166666666659</v>
      </c>
      <c r="G95" s="36">
        <v>5222.5333333333319</v>
      </c>
      <c r="H95" s="36">
        <v>5439.0333333333319</v>
      </c>
      <c r="I95" s="36">
        <v>5498.6166666666659</v>
      </c>
      <c r="J95" s="36">
        <v>5547.2833333333319</v>
      </c>
      <c r="K95" s="31">
        <v>5449.95</v>
      </c>
      <c r="L95" s="31">
        <v>5341.7</v>
      </c>
      <c r="M95" s="31">
        <v>4.3459399999999997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1969.7</v>
      </c>
      <c r="D96" s="36">
        <v>1981.55</v>
      </c>
      <c r="E96" s="36">
        <v>1953.1499999999999</v>
      </c>
      <c r="F96" s="36">
        <v>1936.6</v>
      </c>
      <c r="G96" s="36">
        <v>1908.1999999999998</v>
      </c>
      <c r="H96" s="36">
        <v>1998.1</v>
      </c>
      <c r="I96" s="36">
        <v>2026.5</v>
      </c>
      <c r="J96" s="36">
        <v>2043.05</v>
      </c>
      <c r="K96" s="31">
        <v>2009.95</v>
      </c>
      <c r="L96" s="31">
        <v>1965</v>
      </c>
      <c r="M96" s="31">
        <v>0.4622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608.15</v>
      </c>
      <c r="D97" s="36">
        <v>606.94999999999993</v>
      </c>
      <c r="E97" s="36">
        <v>600.19999999999982</v>
      </c>
      <c r="F97" s="36">
        <v>592.24999999999989</v>
      </c>
      <c r="G97" s="36">
        <v>585.49999999999977</v>
      </c>
      <c r="H97" s="36">
        <v>614.89999999999986</v>
      </c>
      <c r="I97" s="36">
        <v>621.65000000000009</v>
      </c>
      <c r="J97" s="36">
        <v>629.59999999999991</v>
      </c>
      <c r="K97" s="31">
        <v>613.70000000000005</v>
      </c>
      <c r="L97" s="31">
        <v>599</v>
      </c>
      <c r="M97" s="31">
        <v>5.3699300000000001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150.12</v>
      </c>
      <c r="D98" s="36">
        <v>149.52333333333334</v>
      </c>
      <c r="E98" s="36">
        <v>148.29666666666668</v>
      </c>
      <c r="F98" s="36">
        <v>146.47333333333333</v>
      </c>
      <c r="G98" s="36">
        <v>145.24666666666667</v>
      </c>
      <c r="H98" s="36">
        <v>151.34666666666669</v>
      </c>
      <c r="I98" s="36">
        <v>152.57333333333332</v>
      </c>
      <c r="J98" s="36">
        <v>154.3966666666667</v>
      </c>
      <c r="K98" s="31">
        <v>150.75</v>
      </c>
      <c r="L98" s="31">
        <v>147.69999999999999</v>
      </c>
      <c r="M98" s="31">
        <v>38.892629999999997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667.75</v>
      </c>
      <c r="D99" s="36">
        <v>669.44999999999993</v>
      </c>
      <c r="E99" s="36">
        <v>661.09999999999991</v>
      </c>
      <c r="F99" s="36">
        <v>654.44999999999993</v>
      </c>
      <c r="G99" s="36">
        <v>646.09999999999991</v>
      </c>
      <c r="H99" s="36">
        <v>676.09999999999991</v>
      </c>
      <c r="I99" s="36">
        <v>684.45</v>
      </c>
      <c r="J99" s="36">
        <v>691.09999999999991</v>
      </c>
      <c r="K99" s="31">
        <v>677.8</v>
      </c>
      <c r="L99" s="31">
        <v>662.8</v>
      </c>
      <c r="M99" s="31">
        <v>11.719049999999999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580.04999999999995</v>
      </c>
      <c r="D100" s="36">
        <v>580.01666666666665</v>
      </c>
      <c r="E100" s="36">
        <v>575.0333333333333</v>
      </c>
      <c r="F100" s="36">
        <v>570.01666666666665</v>
      </c>
      <c r="G100" s="36">
        <v>565.0333333333333</v>
      </c>
      <c r="H100" s="36">
        <v>585.0333333333333</v>
      </c>
      <c r="I100" s="36">
        <v>590.01666666666665</v>
      </c>
      <c r="J100" s="36">
        <v>595.0333333333333</v>
      </c>
      <c r="K100" s="31">
        <v>585</v>
      </c>
      <c r="L100" s="31">
        <v>575</v>
      </c>
      <c r="M100" s="31">
        <v>8.35731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4152.3500000000004</v>
      </c>
      <c r="D101" s="36">
        <v>4150.8166666666666</v>
      </c>
      <c r="E101" s="36">
        <v>4130.9833333333336</v>
      </c>
      <c r="F101" s="36">
        <v>4109.6166666666668</v>
      </c>
      <c r="G101" s="36">
        <v>4089.7833333333338</v>
      </c>
      <c r="H101" s="36">
        <v>4172.1833333333334</v>
      </c>
      <c r="I101" s="36">
        <v>4192.0166666666673</v>
      </c>
      <c r="J101" s="36">
        <v>4213.3833333333332</v>
      </c>
      <c r="K101" s="31">
        <v>4170.6499999999996</v>
      </c>
      <c r="L101" s="31">
        <v>4129.45</v>
      </c>
      <c r="M101" s="31">
        <v>0.15093000000000001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345.25</v>
      </c>
      <c r="D102" s="36">
        <v>347.8</v>
      </c>
      <c r="E102" s="36">
        <v>340.90000000000003</v>
      </c>
      <c r="F102" s="36">
        <v>336.55</v>
      </c>
      <c r="G102" s="36">
        <v>329.65000000000003</v>
      </c>
      <c r="H102" s="36">
        <v>352.15000000000003</v>
      </c>
      <c r="I102" s="36">
        <v>359.05</v>
      </c>
      <c r="J102" s="36">
        <v>363.40000000000003</v>
      </c>
      <c r="K102" s="31">
        <v>354.7</v>
      </c>
      <c r="L102" s="31">
        <v>343.45</v>
      </c>
      <c r="M102" s="31">
        <v>3.20702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284.25</v>
      </c>
      <c r="D103" s="36">
        <v>285.41666666666669</v>
      </c>
      <c r="E103" s="36">
        <v>282.13333333333338</v>
      </c>
      <c r="F103" s="36">
        <v>280.01666666666671</v>
      </c>
      <c r="G103" s="36">
        <v>276.73333333333341</v>
      </c>
      <c r="H103" s="36">
        <v>287.53333333333336</v>
      </c>
      <c r="I103" s="36">
        <v>290.81666666666666</v>
      </c>
      <c r="J103" s="36">
        <v>292.93333333333334</v>
      </c>
      <c r="K103" s="31">
        <v>288.7</v>
      </c>
      <c r="L103" s="31">
        <v>283.3</v>
      </c>
      <c r="M103" s="31">
        <v>3.6352199999999999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817.35</v>
      </c>
      <c r="D104" s="36">
        <v>812.41666666666663</v>
      </c>
      <c r="E104" s="36">
        <v>804.98333333333323</v>
      </c>
      <c r="F104" s="36">
        <v>792.61666666666656</v>
      </c>
      <c r="G104" s="36">
        <v>785.18333333333317</v>
      </c>
      <c r="H104" s="36">
        <v>824.7833333333333</v>
      </c>
      <c r="I104" s="36">
        <v>832.2166666666667</v>
      </c>
      <c r="J104" s="36">
        <v>844.58333333333337</v>
      </c>
      <c r="K104" s="31">
        <v>819.85</v>
      </c>
      <c r="L104" s="31">
        <v>800.05</v>
      </c>
      <c r="M104" s="31">
        <v>7.8040599999999998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121.92</v>
      </c>
      <c r="D105" s="36">
        <v>122.77333333333335</v>
      </c>
      <c r="E105" s="36">
        <v>120.54666666666671</v>
      </c>
      <c r="F105" s="36">
        <v>119.17333333333336</v>
      </c>
      <c r="G105" s="36">
        <v>116.94666666666672</v>
      </c>
      <c r="H105" s="36">
        <v>124.1466666666667</v>
      </c>
      <c r="I105" s="36">
        <v>126.37333333333336</v>
      </c>
      <c r="J105" s="36">
        <v>127.7466666666667</v>
      </c>
      <c r="K105" s="31">
        <v>125</v>
      </c>
      <c r="L105" s="31">
        <v>121.4</v>
      </c>
      <c r="M105" s="31">
        <v>625.31469000000004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1398.1</v>
      </c>
      <c r="D106" s="36">
        <v>1420.1333333333332</v>
      </c>
      <c r="E106" s="36">
        <v>1368.4166666666665</v>
      </c>
      <c r="F106" s="36">
        <v>1338.7333333333333</v>
      </c>
      <c r="G106" s="36">
        <v>1287.0166666666667</v>
      </c>
      <c r="H106" s="36">
        <v>1449.8166666666664</v>
      </c>
      <c r="I106" s="36">
        <v>1501.5333333333331</v>
      </c>
      <c r="J106" s="36">
        <v>1531.2166666666662</v>
      </c>
      <c r="K106" s="31">
        <v>1471.85</v>
      </c>
      <c r="L106" s="31">
        <v>1390.45</v>
      </c>
      <c r="M106" s="31">
        <v>3.7476500000000001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214.04</v>
      </c>
      <c r="D107" s="36">
        <v>214.25333333333333</v>
      </c>
      <c r="E107" s="36">
        <v>212.29666666666665</v>
      </c>
      <c r="F107" s="36">
        <v>210.55333333333331</v>
      </c>
      <c r="G107" s="36">
        <v>208.59666666666664</v>
      </c>
      <c r="H107" s="36">
        <v>215.99666666666667</v>
      </c>
      <c r="I107" s="36">
        <v>217.95333333333338</v>
      </c>
      <c r="J107" s="36">
        <v>219.69666666666669</v>
      </c>
      <c r="K107" s="31">
        <v>216.21</v>
      </c>
      <c r="L107" s="31">
        <v>212.51</v>
      </c>
      <c r="M107" s="31">
        <v>1.08891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1737.5</v>
      </c>
      <c r="D108" s="36">
        <v>1730.8499999999997</v>
      </c>
      <c r="E108" s="36">
        <v>1712.7499999999993</v>
      </c>
      <c r="F108" s="36">
        <v>1687.9999999999995</v>
      </c>
      <c r="G108" s="36">
        <v>1669.8999999999992</v>
      </c>
      <c r="H108" s="36">
        <v>1755.5999999999995</v>
      </c>
      <c r="I108" s="36">
        <v>1773.6999999999998</v>
      </c>
      <c r="J108" s="36">
        <v>1798.4499999999996</v>
      </c>
      <c r="K108" s="31">
        <v>1748.95</v>
      </c>
      <c r="L108" s="31">
        <v>1706.1</v>
      </c>
      <c r="M108" s="31">
        <v>1.2591399999999999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202.5</v>
      </c>
      <c r="D109" s="36">
        <v>203.83333333333334</v>
      </c>
      <c r="E109" s="36">
        <v>200.66666666666669</v>
      </c>
      <c r="F109" s="36">
        <v>198.83333333333334</v>
      </c>
      <c r="G109" s="36">
        <v>195.66666666666669</v>
      </c>
      <c r="H109" s="36">
        <v>205.66666666666669</v>
      </c>
      <c r="I109" s="36">
        <v>208.83333333333337</v>
      </c>
      <c r="J109" s="36">
        <v>210.66666666666669</v>
      </c>
      <c r="K109" s="31">
        <v>207</v>
      </c>
      <c r="L109" s="31">
        <v>202</v>
      </c>
      <c r="M109" s="31">
        <v>24.668469999999999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2539.35</v>
      </c>
      <c r="D110" s="36">
        <v>2531.5333333333333</v>
      </c>
      <c r="E110" s="36">
        <v>2512.8666666666668</v>
      </c>
      <c r="F110" s="36">
        <v>2486.3833333333337</v>
      </c>
      <c r="G110" s="36">
        <v>2467.7166666666672</v>
      </c>
      <c r="H110" s="36">
        <v>2558.0166666666664</v>
      </c>
      <c r="I110" s="36">
        <v>2576.6833333333334</v>
      </c>
      <c r="J110" s="36">
        <v>2603.1666666666661</v>
      </c>
      <c r="K110" s="31">
        <v>2550.1999999999998</v>
      </c>
      <c r="L110" s="31">
        <v>2505.0500000000002</v>
      </c>
      <c r="M110" s="31">
        <v>0.65532999999999997</v>
      </c>
      <c r="N110" s="1"/>
      <c r="O110" s="1"/>
    </row>
    <row r="111" spans="1:15" ht="12.75" customHeight="1">
      <c r="A111" s="33">
        <v>101</v>
      </c>
      <c r="B111" s="53" t="s">
        <v>865</v>
      </c>
      <c r="C111" s="31">
        <v>877.85</v>
      </c>
      <c r="D111" s="36">
        <v>874.18333333333339</v>
      </c>
      <c r="E111" s="36">
        <v>864.56666666666683</v>
      </c>
      <c r="F111" s="36">
        <v>851.28333333333342</v>
      </c>
      <c r="G111" s="36">
        <v>841.66666666666686</v>
      </c>
      <c r="H111" s="36">
        <v>887.46666666666681</v>
      </c>
      <c r="I111" s="36">
        <v>897.08333333333337</v>
      </c>
      <c r="J111" s="36">
        <v>910.36666666666679</v>
      </c>
      <c r="K111" s="31">
        <v>883.8</v>
      </c>
      <c r="L111" s="31">
        <v>860.9</v>
      </c>
      <c r="M111" s="31">
        <v>2.1144799999999999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65.760000000000005</v>
      </c>
      <c r="D112" s="36">
        <v>66.043333333333337</v>
      </c>
      <c r="E112" s="36">
        <v>64.986666666666679</v>
      </c>
      <c r="F112" s="36">
        <v>64.213333333333338</v>
      </c>
      <c r="G112" s="36">
        <v>63.15666666666668</v>
      </c>
      <c r="H112" s="36">
        <v>66.816666666666677</v>
      </c>
      <c r="I112" s="36">
        <v>67.873333333333321</v>
      </c>
      <c r="J112" s="36">
        <v>68.646666666666675</v>
      </c>
      <c r="K112" s="31">
        <v>67.099999999999994</v>
      </c>
      <c r="L112" s="31">
        <v>65.27</v>
      </c>
      <c r="M112" s="31">
        <v>132.95899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2102</v>
      </c>
      <c r="D113" s="36">
        <v>2108.0500000000002</v>
      </c>
      <c r="E113" s="36">
        <v>2089.5000000000005</v>
      </c>
      <c r="F113" s="36">
        <v>2077.0000000000005</v>
      </c>
      <c r="G113" s="36">
        <v>2058.4500000000007</v>
      </c>
      <c r="H113" s="36">
        <v>2120.5500000000002</v>
      </c>
      <c r="I113" s="36">
        <v>2139.0999999999995</v>
      </c>
      <c r="J113" s="36">
        <v>2151.6</v>
      </c>
      <c r="K113" s="31">
        <v>2126.6</v>
      </c>
      <c r="L113" s="31">
        <v>2095.5500000000002</v>
      </c>
      <c r="M113" s="31">
        <v>5.26288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679.65</v>
      </c>
      <c r="D114" s="36">
        <v>680.31666666666661</v>
      </c>
      <c r="E114" s="36">
        <v>672.68333333333317</v>
      </c>
      <c r="F114" s="36">
        <v>665.71666666666658</v>
      </c>
      <c r="G114" s="36">
        <v>658.08333333333314</v>
      </c>
      <c r="H114" s="36">
        <v>687.28333333333319</v>
      </c>
      <c r="I114" s="36">
        <v>694.91666666666663</v>
      </c>
      <c r="J114" s="36">
        <v>701.88333333333321</v>
      </c>
      <c r="K114" s="31">
        <v>687.95</v>
      </c>
      <c r="L114" s="31">
        <v>673.35</v>
      </c>
      <c r="M114" s="31">
        <v>0.71253999999999995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2181.1999999999998</v>
      </c>
      <c r="D115" s="36">
        <v>2159.6666666666665</v>
      </c>
      <c r="E115" s="36">
        <v>2106.833333333333</v>
      </c>
      <c r="F115" s="36">
        <v>2032.4666666666667</v>
      </c>
      <c r="G115" s="36">
        <v>1979.6333333333332</v>
      </c>
      <c r="H115" s="36">
        <v>2234.0333333333328</v>
      </c>
      <c r="I115" s="36">
        <v>2286.8666666666659</v>
      </c>
      <c r="J115" s="36">
        <v>2361.2333333333327</v>
      </c>
      <c r="K115" s="31">
        <v>2212.5</v>
      </c>
      <c r="L115" s="31">
        <v>2085.3000000000002</v>
      </c>
      <c r="M115" s="31">
        <v>9.3562399999999997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7563</v>
      </c>
      <c r="D116" s="36">
        <v>7546.9833333333336</v>
      </c>
      <c r="E116" s="36">
        <v>7443.9666666666672</v>
      </c>
      <c r="F116" s="36">
        <v>7324.9333333333334</v>
      </c>
      <c r="G116" s="36">
        <v>7221.916666666667</v>
      </c>
      <c r="H116" s="36">
        <v>7666.0166666666673</v>
      </c>
      <c r="I116" s="36">
        <v>7769.0333333333338</v>
      </c>
      <c r="J116" s="36">
        <v>7888.0666666666675</v>
      </c>
      <c r="K116" s="31">
        <v>7650</v>
      </c>
      <c r="L116" s="31">
        <v>7427.95</v>
      </c>
      <c r="M116" s="31">
        <v>0.10824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825.2</v>
      </c>
      <c r="D117" s="36">
        <v>834.2833333333333</v>
      </c>
      <c r="E117" s="36">
        <v>814.06666666666661</v>
      </c>
      <c r="F117" s="36">
        <v>802.93333333333328</v>
      </c>
      <c r="G117" s="36">
        <v>782.71666666666658</v>
      </c>
      <c r="H117" s="36">
        <v>845.41666666666663</v>
      </c>
      <c r="I117" s="36">
        <v>865.63333333333333</v>
      </c>
      <c r="J117" s="36">
        <v>876.76666666666665</v>
      </c>
      <c r="K117" s="31">
        <v>854.5</v>
      </c>
      <c r="L117" s="31">
        <v>823.15</v>
      </c>
      <c r="M117" s="31">
        <v>0.76680999999999999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434.85</v>
      </c>
      <c r="D118" s="36">
        <v>432.06666666666666</v>
      </c>
      <c r="E118" s="36">
        <v>427.13333333333333</v>
      </c>
      <c r="F118" s="36">
        <v>419.41666666666669</v>
      </c>
      <c r="G118" s="36">
        <v>414.48333333333335</v>
      </c>
      <c r="H118" s="36">
        <v>439.7833333333333</v>
      </c>
      <c r="I118" s="36">
        <v>444.71666666666658</v>
      </c>
      <c r="J118" s="36">
        <v>452.43333333333328</v>
      </c>
      <c r="K118" s="31">
        <v>437</v>
      </c>
      <c r="L118" s="31">
        <v>424.35</v>
      </c>
      <c r="M118" s="31">
        <v>25.29158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555.85</v>
      </c>
      <c r="D119" s="36">
        <v>552.55000000000007</v>
      </c>
      <c r="E119" s="36">
        <v>530.70000000000016</v>
      </c>
      <c r="F119" s="36">
        <v>505.55000000000007</v>
      </c>
      <c r="G119" s="36">
        <v>483.70000000000016</v>
      </c>
      <c r="H119" s="36">
        <v>577.70000000000016</v>
      </c>
      <c r="I119" s="36">
        <v>599.55000000000007</v>
      </c>
      <c r="J119" s="36">
        <v>624.70000000000016</v>
      </c>
      <c r="K119" s="31">
        <v>574.4</v>
      </c>
      <c r="L119" s="31">
        <v>527.4</v>
      </c>
      <c r="M119" s="31">
        <v>16.282630000000001</v>
      </c>
      <c r="N119" s="1"/>
      <c r="O119" s="1"/>
    </row>
    <row r="120" spans="1:15" ht="12.75" customHeight="1">
      <c r="A120" s="33">
        <v>110</v>
      </c>
      <c r="B120" s="53" t="s">
        <v>866</v>
      </c>
      <c r="C120" s="31">
        <v>979.85</v>
      </c>
      <c r="D120" s="36">
        <v>983.25</v>
      </c>
      <c r="E120" s="36">
        <v>971.6</v>
      </c>
      <c r="F120" s="36">
        <v>963.35</v>
      </c>
      <c r="G120" s="36">
        <v>951.7</v>
      </c>
      <c r="H120" s="36">
        <v>991.5</v>
      </c>
      <c r="I120" s="36">
        <v>1003.1500000000001</v>
      </c>
      <c r="J120" s="36">
        <v>1011.4</v>
      </c>
      <c r="K120" s="31">
        <v>994.9</v>
      </c>
      <c r="L120" s="31">
        <v>975</v>
      </c>
      <c r="M120" s="31">
        <v>6.0491999999999999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1274.5</v>
      </c>
      <c r="D121" s="36">
        <v>1266.1499999999999</v>
      </c>
      <c r="E121" s="36">
        <v>1246.2999999999997</v>
      </c>
      <c r="F121" s="36">
        <v>1218.0999999999999</v>
      </c>
      <c r="G121" s="36">
        <v>1198.2499999999998</v>
      </c>
      <c r="H121" s="36">
        <v>1294.3499999999997</v>
      </c>
      <c r="I121" s="36">
        <v>1314.1999999999996</v>
      </c>
      <c r="J121" s="36">
        <v>1342.3999999999996</v>
      </c>
      <c r="K121" s="31">
        <v>1286</v>
      </c>
      <c r="L121" s="31">
        <v>1237.95</v>
      </c>
      <c r="M121" s="31">
        <v>4.1764599999999996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1436.1</v>
      </c>
      <c r="D122" s="36">
        <v>1413.95</v>
      </c>
      <c r="E122" s="36">
        <v>1387.95</v>
      </c>
      <c r="F122" s="36">
        <v>1339.8</v>
      </c>
      <c r="G122" s="36">
        <v>1313.8</v>
      </c>
      <c r="H122" s="36">
        <v>1462.1000000000001</v>
      </c>
      <c r="I122" s="36">
        <v>1488.1000000000001</v>
      </c>
      <c r="J122" s="36">
        <v>1536.2500000000002</v>
      </c>
      <c r="K122" s="31">
        <v>1439.95</v>
      </c>
      <c r="L122" s="31">
        <v>1365.8</v>
      </c>
      <c r="M122" s="31">
        <v>47.920439999999999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1544.55</v>
      </c>
      <c r="D123" s="36">
        <v>1538.6500000000003</v>
      </c>
      <c r="E123" s="36">
        <v>1526.3000000000006</v>
      </c>
      <c r="F123" s="36">
        <v>1508.0500000000004</v>
      </c>
      <c r="G123" s="36">
        <v>1495.7000000000007</v>
      </c>
      <c r="H123" s="36">
        <v>1556.9000000000005</v>
      </c>
      <c r="I123" s="36">
        <v>1569.2500000000005</v>
      </c>
      <c r="J123" s="36">
        <v>1587.5000000000005</v>
      </c>
      <c r="K123" s="31">
        <v>1551</v>
      </c>
      <c r="L123" s="31">
        <v>1520.4</v>
      </c>
      <c r="M123" s="31">
        <v>15.25789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148.27000000000001</v>
      </c>
      <c r="D124" s="36">
        <v>149.01666666666668</v>
      </c>
      <c r="E124" s="36">
        <v>147.19333333333336</v>
      </c>
      <c r="F124" s="36">
        <v>146.11666666666667</v>
      </c>
      <c r="G124" s="36">
        <v>144.29333333333335</v>
      </c>
      <c r="H124" s="36">
        <v>150.09333333333336</v>
      </c>
      <c r="I124" s="36">
        <v>151.91666666666669</v>
      </c>
      <c r="J124" s="36">
        <v>152.99333333333337</v>
      </c>
      <c r="K124" s="31">
        <v>150.84</v>
      </c>
      <c r="L124" s="31">
        <v>147.94</v>
      </c>
      <c r="M124" s="31">
        <v>60.294960000000003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1370.8</v>
      </c>
      <c r="D125" s="36">
        <v>1373.7166666666665</v>
      </c>
      <c r="E125" s="36">
        <v>1360.083333333333</v>
      </c>
      <c r="F125" s="36">
        <v>1349.3666666666666</v>
      </c>
      <c r="G125" s="36">
        <v>1335.7333333333331</v>
      </c>
      <c r="H125" s="36">
        <v>1384.4333333333329</v>
      </c>
      <c r="I125" s="36">
        <v>1398.0666666666666</v>
      </c>
      <c r="J125" s="36">
        <v>1408.7833333333328</v>
      </c>
      <c r="K125" s="31">
        <v>1387.35</v>
      </c>
      <c r="L125" s="31">
        <v>1363</v>
      </c>
      <c r="M125" s="31">
        <v>0.62002000000000002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487.9</v>
      </c>
      <c r="D126" s="36">
        <v>488.43333333333334</v>
      </c>
      <c r="E126" s="36">
        <v>482.9666666666667</v>
      </c>
      <c r="F126" s="36">
        <v>478.03333333333336</v>
      </c>
      <c r="G126" s="36">
        <v>472.56666666666672</v>
      </c>
      <c r="H126" s="36">
        <v>493.36666666666667</v>
      </c>
      <c r="I126" s="36">
        <v>498.83333333333326</v>
      </c>
      <c r="J126" s="36">
        <v>503.76666666666665</v>
      </c>
      <c r="K126" s="31">
        <v>493.9</v>
      </c>
      <c r="L126" s="31">
        <v>483.5</v>
      </c>
      <c r="M126" s="31">
        <v>74.385710000000003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2006.8</v>
      </c>
      <c r="D127" s="36">
        <v>1971.6000000000001</v>
      </c>
      <c r="E127" s="36">
        <v>1925.2000000000003</v>
      </c>
      <c r="F127" s="36">
        <v>1843.6000000000001</v>
      </c>
      <c r="G127" s="36">
        <v>1797.2000000000003</v>
      </c>
      <c r="H127" s="36">
        <v>2053.2000000000003</v>
      </c>
      <c r="I127" s="36">
        <v>2099.6000000000004</v>
      </c>
      <c r="J127" s="36">
        <v>2181.2000000000003</v>
      </c>
      <c r="K127" s="31">
        <v>2018</v>
      </c>
      <c r="L127" s="31">
        <v>1890</v>
      </c>
      <c r="M127" s="31">
        <v>51.146419999999999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5273.25</v>
      </c>
      <c r="D128" s="36">
        <v>5263.75</v>
      </c>
      <c r="E128" s="36">
        <v>5209.5</v>
      </c>
      <c r="F128" s="36">
        <v>5145.75</v>
      </c>
      <c r="G128" s="36">
        <v>5091.5</v>
      </c>
      <c r="H128" s="36">
        <v>5327.5</v>
      </c>
      <c r="I128" s="36">
        <v>5381.75</v>
      </c>
      <c r="J128" s="36">
        <v>5445.5</v>
      </c>
      <c r="K128" s="31">
        <v>5318</v>
      </c>
      <c r="L128" s="31">
        <v>5200</v>
      </c>
      <c r="M128" s="31">
        <v>5.2941500000000001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2936.2</v>
      </c>
      <c r="D129" s="36">
        <v>2935.5499999999997</v>
      </c>
      <c r="E129" s="36">
        <v>2904.6499999999996</v>
      </c>
      <c r="F129" s="36">
        <v>2873.1</v>
      </c>
      <c r="G129" s="36">
        <v>2842.2</v>
      </c>
      <c r="H129" s="36">
        <v>2967.0999999999995</v>
      </c>
      <c r="I129" s="36">
        <v>2998</v>
      </c>
      <c r="J129" s="36">
        <v>3029.5499999999993</v>
      </c>
      <c r="K129" s="31">
        <v>2966.45</v>
      </c>
      <c r="L129" s="31">
        <v>2904</v>
      </c>
      <c r="M129" s="31">
        <v>2.0463499999999999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3665.35</v>
      </c>
      <c r="D130" s="36">
        <v>3642.5499999999997</v>
      </c>
      <c r="E130" s="36">
        <v>3599.1499999999996</v>
      </c>
      <c r="F130" s="36">
        <v>3532.95</v>
      </c>
      <c r="G130" s="36">
        <v>3489.5499999999997</v>
      </c>
      <c r="H130" s="36">
        <v>3708.7499999999995</v>
      </c>
      <c r="I130" s="36">
        <v>3752.15</v>
      </c>
      <c r="J130" s="36">
        <v>3818.3499999999995</v>
      </c>
      <c r="K130" s="31">
        <v>3685.95</v>
      </c>
      <c r="L130" s="31">
        <v>3576.35</v>
      </c>
      <c r="M130" s="31">
        <v>3.20303</v>
      </c>
      <c r="N130" s="1"/>
      <c r="O130" s="1"/>
    </row>
    <row r="131" spans="1:15" ht="12.75" customHeight="1">
      <c r="A131" s="33">
        <v>121</v>
      </c>
      <c r="B131" s="53" t="s">
        <v>828</v>
      </c>
      <c r="C131" s="31">
        <v>1444.7</v>
      </c>
      <c r="D131" s="36">
        <v>1444.4666666666665</v>
      </c>
      <c r="E131" s="36">
        <v>1432.2333333333329</v>
      </c>
      <c r="F131" s="36">
        <v>1419.7666666666664</v>
      </c>
      <c r="G131" s="36">
        <v>1407.5333333333328</v>
      </c>
      <c r="H131" s="36">
        <v>1456.9333333333329</v>
      </c>
      <c r="I131" s="36">
        <v>1469.1666666666665</v>
      </c>
      <c r="J131" s="36">
        <v>1481.633333333333</v>
      </c>
      <c r="K131" s="31">
        <v>1456.7</v>
      </c>
      <c r="L131" s="31">
        <v>1432</v>
      </c>
      <c r="M131" s="31">
        <v>0.49397999999999997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1140.3</v>
      </c>
      <c r="D132" s="36">
        <v>1140.0833333333333</v>
      </c>
      <c r="E132" s="36">
        <v>1126.7666666666664</v>
      </c>
      <c r="F132" s="36">
        <v>1113.2333333333331</v>
      </c>
      <c r="G132" s="36">
        <v>1099.9166666666663</v>
      </c>
      <c r="H132" s="36">
        <v>1153.6166666666666</v>
      </c>
      <c r="I132" s="36">
        <v>1166.9333333333336</v>
      </c>
      <c r="J132" s="36">
        <v>1180.4666666666667</v>
      </c>
      <c r="K132" s="31">
        <v>1153.4000000000001</v>
      </c>
      <c r="L132" s="31">
        <v>1126.55</v>
      </c>
      <c r="M132" s="31">
        <v>16.961480000000002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1498.35</v>
      </c>
      <c r="D133" s="36">
        <v>1491.7666666666667</v>
      </c>
      <c r="E133" s="36">
        <v>1477.6333333333332</v>
      </c>
      <c r="F133" s="36">
        <v>1456.9166666666665</v>
      </c>
      <c r="G133" s="36">
        <v>1442.7833333333331</v>
      </c>
      <c r="H133" s="36">
        <v>1512.4833333333333</v>
      </c>
      <c r="I133" s="36">
        <v>1526.616666666667</v>
      </c>
      <c r="J133" s="36">
        <v>1547.3333333333335</v>
      </c>
      <c r="K133" s="31">
        <v>1505.9</v>
      </c>
      <c r="L133" s="31">
        <v>1471.05</v>
      </c>
      <c r="M133" s="31">
        <v>4.0611499999999996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4417.6000000000004</v>
      </c>
      <c r="D134" s="36">
        <v>4422.5333333333338</v>
      </c>
      <c r="E134" s="36">
        <v>4395.0666666666675</v>
      </c>
      <c r="F134" s="36">
        <v>4372.5333333333338</v>
      </c>
      <c r="G134" s="36">
        <v>4345.0666666666675</v>
      </c>
      <c r="H134" s="36">
        <v>4445.0666666666675</v>
      </c>
      <c r="I134" s="36">
        <v>4472.5333333333328</v>
      </c>
      <c r="J134" s="36">
        <v>4495.0666666666675</v>
      </c>
      <c r="K134" s="31">
        <v>4450</v>
      </c>
      <c r="L134" s="31">
        <v>4400</v>
      </c>
      <c r="M134" s="31">
        <v>0.22261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1482.65</v>
      </c>
      <c r="D135" s="36">
        <v>1482.8999999999999</v>
      </c>
      <c r="E135" s="36">
        <v>1470.7999999999997</v>
      </c>
      <c r="F135" s="36">
        <v>1458.9499999999998</v>
      </c>
      <c r="G135" s="36">
        <v>1446.8499999999997</v>
      </c>
      <c r="H135" s="36">
        <v>1494.7499999999998</v>
      </c>
      <c r="I135" s="36">
        <v>1506.8499999999997</v>
      </c>
      <c r="J135" s="36">
        <v>1518.6999999999998</v>
      </c>
      <c r="K135" s="31">
        <v>1495</v>
      </c>
      <c r="L135" s="31">
        <v>1471.05</v>
      </c>
      <c r="M135" s="31">
        <v>0.93215999999999999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425.05</v>
      </c>
      <c r="D136" s="36">
        <v>423.35000000000008</v>
      </c>
      <c r="E136" s="36">
        <v>420.30000000000018</v>
      </c>
      <c r="F136" s="36">
        <v>415.55000000000013</v>
      </c>
      <c r="G136" s="36">
        <v>412.50000000000023</v>
      </c>
      <c r="H136" s="36">
        <v>428.10000000000014</v>
      </c>
      <c r="I136" s="36">
        <v>431.15</v>
      </c>
      <c r="J136" s="36">
        <v>435.90000000000009</v>
      </c>
      <c r="K136" s="31">
        <v>426.4</v>
      </c>
      <c r="L136" s="31">
        <v>418.6</v>
      </c>
      <c r="M136" s="31">
        <v>20.79757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3712.5</v>
      </c>
      <c r="D137" s="36">
        <v>3716.1666666666665</v>
      </c>
      <c r="E137" s="36">
        <v>3679.9833333333331</v>
      </c>
      <c r="F137" s="36">
        <v>3647.4666666666667</v>
      </c>
      <c r="G137" s="36">
        <v>3611.2833333333333</v>
      </c>
      <c r="H137" s="36">
        <v>3748.6833333333329</v>
      </c>
      <c r="I137" s="36">
        <v>3784.8666666666663</v>
      </c>
      <c r="J137" s="36">
        <v>3817.3833333333328</v>
      </c>
      <c r="K137" s="31">
        <v>3752.35</v>
      </c>
      <c r="L137" s="31">
        <v>3683.65</v>
      </c>
      <c r="M137" s="31">
        <v>9.7879000000000005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1906.3</v>
      </c>
      <c r="D138" s="36">
        <v>1903.0666666666666</v>
      </c>
      <c r="E138" s="36">
        <v>1891.2333333333331</v>
      </c>
      <c r="F138" s="36">
        <v>1876.1666666666665</v>
      </c>
      <c r="G138" s="36">
        <v>1864.333333333333</v>
      </c>
      <c r="H138" s="36">
        <v>1918.1333333333332</v>
      </c>
      <c r="I138" s="36">
        <v>1929.9666666666667</v>
      </c>
      <c r="J138" s="36">
        <v>1945.0333333333333</v>
      </c>
      <c r="K138" s="31">
        <v>1914.9</v>
      </c>
      <c r="L138" s="31">
        <v>1888</v>
      </c>
      <c r="M138" s="31">
        <v>1.86253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1057.4000000000001</v>
      </c>
      <c r="D139" s="36">
        <v>1037.6666666666667</v>
      </c>
      <c r="E139" s="36">
        <v>1012.5833333333335</v>
      </c>
      <c r="F139" s="36">
        <v>967.76666666666677</v>
      </c>
      <c r="G139" s="36">
        <v>942.68333333333351</v>
      </c>
      <c r="H139" s="36">
        <v>1082.4833333333336</v>
      </c>
      <c r="I139" s="36">
        <v>1107.5666666666671</v>
      </c>
      <c r="J139" s="36">
        <v>1152.3833333333334</v>
      </c>
      <c r="K139" s="31">
        <v>1062.75</v>
      </c>
      <c r="L139" s="31">
        <v>992.85</v>
      </c>
      <c r="M139" s="31">
        <v>5.2805200000000001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874.05</v>
      </c>
      <c r="D140" s="36">
        <v>870.9</v>
      </c>
      <c r="E140" s="36">
        <v>861.34999999999991</v>
      </c>
      <c r="F140" s="36">
        <v>848.65</v>
      </c>
      <c r="G140" s="36">
        <v>839.09999999999991</v>
      </c>
      <c r="H140" s="36">
        <v>883.59999999999991</v>
      </c>
      <c r="I140" s="36">
        <v>893.14999999999986</v>
      </c>
      <c r="J140" s="36">
        <v>905.84999999999991</v>
      </c>
      <c r="K140" s="31">
        <v>880.45</v>
      </c>
      <c r="L140" s="31">
        <v>858.2</v>
      </c>
      <c r="M140" s="31">
        <v>40.814810000000001</v>
      </c>
      <c r="N140" s="1"/>
      <c r="O140" s="1"/>
    </row>
    <row r="141" spans="1:15" ht="12.75" customHeight="1">
      <c r="A141" s="33">
        <v>131</v>
      </c>
      <c r="B141" s="53" t="s">
        <v>867</v>
      </c>
      <c r="C141" s="31">
        <v>1898.15</v>
      </c>
      <c r="D141" s="36">
        <v>1915.4166666666667</v>
      </c>
      <c r="E141" s="36">
        <v>1876.8333333333335</v>
      </c>
      <c r="F141" s="36">
        <v>1855.5166666666667</v>
      </c>
      <c r="G141" s="36">
        <v>1816.9333333333334</v>
      </c>
      <c r="H141" s="36">
        <v>1936.7333333333336</v>
      </c>
      <c r="I141" s="36">
        <v>1975.3166666666671</v>
      </c>
      <c r="J141" s="36">
        <v>1996.6333333333337</v>
      </c>
      <c r="K141" s="31">
        <v>1954</v>
      </c>
      <c r="L141" s="31">
        <v>1894.1</v>
      </c>
      <c r="M141" s="31">
        <v>0.79993999999999998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609.65</v>
      </c>
      <c r="D142" s="36">
        <v>604.11666666666667</v>
      </c>
      <c r="E142" s="36">
        <v>593.68333333333339</v>
      </c>
      <c r="F142" s="36">
        <v>577.7166666666667</v>
      </c>
      <c r="G142" s="36">
        <v>567.28333333333342</v>
      </c>
      <c r="H142" s="36">
        <v>620.08333333333337</v>
      </c>
      <c r="I142" s="36">
        <v>630.51666666666654</v>
      </c>
      <c r="J142" s="36">
        <v>646.48333333333335</v>
      </c>
      <c r="K142" s="31">
        <v>614.54999999999995</v>
      </c>
      <c r="L142" s="31">
        <v>588.15</v>
      </c>
      <c r="M142" s="31">
        <v>79.635959999999997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1901.8</v>
      </c>
      <c r="D143" s="36">
        <v>1896.7833333333335</v>
      </c>
      <c r="E143" s="36">
        <v>1883.5666666666671</v>
      </c>
      <c r="F143" s="36">
        <v>1865.3333333333335</v>
      </c>
      <c r="G143" s="36">
        <v>1852.116666666667</v>
      </c>
      <c r="H143" s="36">
        <v>1915.0166666666671</v>
      </c>
      <c r="I143" s="36">
        <v>1928.2333333333338</v>
      </c>
      <c r="J143" s="36">
        <v>1946.4666666666672</v>
      </c>
      <c r="K143" s="31">
        <v>1910</v>
      </c>
      <c r="L143" s="31">
        <v>1878.55</v>
      </c>
      <c r="M143" s="31">
        <v>3.4505499999999998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2733.55</v>
      </c>
      <c r="D144" s="36">
        <v>2733.8666666666668</v>
      </c>
      <c r="E144" s="36">
        <v>2700.7833333333338</v>
      </c>
      <c r="F144" s="36">
        <v>2668.0166666666669</v>
      </c>
      <c r="G144" s="36">
        <v>2634.9333333333338</v>
      </c>
      <c r="H144" s="36">
        <v>2766.6333333333337</v>
      </c>
      <c r="I144" s="36">
        <v>2799.7166666666667</v>
      </c>
      <c r="J144" s="36">
        <v>2832.4833333333336</v>
      </c>
      <c r="K144" s="31">
        <v>2766.95</v>
      </c>
      <c r="L144" s="31">
        <v>2701.1</v>
      </c>
      <c r="M144" s="31">
        <v>3.6990500000000002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599.6</v>
      </c>
      <c r="D145" s="36">
        <v>599.06666666666672</v>
      </c>
      <c r="E145" s="36">
        <v>594.53333333333342</v>
      </c>
      <c r="F145" s="36">
        <v>589.4666666666667</v>
      </c>
      <c r="G145" s="36">
        <v>584.93333333333339</v>
      </c>
      <c r="H145" s="36">
        <v>604.13333333333344</v>
      </c>
      <c r="I145" s="36">
        <v>608.66666666666674</v>
      </c>
      <c r="J145" s="36">
        <v>613.73333333333346</v>
      </c>
      <c r="K145" s="31">
        <v>603.6</v>
      </c>
      <c r="L145" s="31">
        <v>594</v>
      </c>
      <c r="M145" s="31">
        <v>7.4441899999999999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2411.0500000000002</v>
      </c>
      <c r="D146" s="36">
        <v>2394.8666666666668</v>
      </c>
      <c r="E146" s="36">
        <v>2368.7333333333336</v>
      </c>
      <c r="F146" s="36">
        <v>2326.416666666667</v>
      </c>
      <c r="G146" s="36">
        <v>2300.2833333333338</v>
      </c>
      <c r="H146" s="36">
        <v>2437.1833333333334</v>
      </c>
      <c r="I146" s="36">
        <v>2463.3166666666666</v>
      </c>
      <c r="J146" s="36">
        <v>2505.6333333333332</v>
      </c>
      <c r="K146" s="31">
        <v>2421</v>
      </c>
      <c r="L146" s="31">
        <v>2352.5500000000002</v>
      </c>
      <c r="M146" s="31">
        <v>5.0297499999999999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393.4</v>
      </c>
      <c r="D147" s="36">
        <v>392.13333333333338</v>
      </c>
      <c r="E147" s="36">
        <v>388.76666666666677</v>
      </c>
      <c r="F147" s="36">
        <v>384.13333333333338</v>
      </c>
      <c r="G147" s="36">
        <v>380.76666666666677</v>
      </c>
      <c r="H147" s="36">
        <v>396.76666666666677</v>
      </c>
      <c r="I147" s="36">
        <v>400.13333333333344</v>
      </c>
      <c r="J147" s="36">
        <v>404.76666666666677</v>
      </c>
      <c r="K147" s="31">
        <v>395.5</v>
      </c>
      <c r="L147" s="31">
        <v>387.5</v>
      </c>
      <c r="M147" s="31">
        <v>22.207470000000001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179.98</v>
      </c>
      <c r="D148" s="36">
        <v>179.07666666666668</v>
      </c>
      <c r="E148" s="36">
        <v>177.95333333333338</v>
      </c>
      <c r="F148" s="36">
        <v>175.9266666666667</v>
      </c>
      <c r="G148" s="36">
        <v>174.8033333333334</v>
      </c>
      <c r="H148" s="36">
        <v>181.10333333333335</v>
      </c>
      <c r="I148" s="36">
        <v>182.22666666666663</v>
      </c>
      <c r="J148" s="36">
        <v>184.25333333333333</v>
      </c>
      <c r="K148" s="31">
        <v>180.2</v>
      </c>
      <c r="L148" s="31">
        <v>177.05</v>
      </c>
      <c r="M148" s="31">
        <v>18.5562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4593.5</v>
      </c>
      <c r="D149" s="36">
        <v>4569.1166666666668</v>
      </c>
      <c r="E149" s="36">
        <v>4521.2333333333336</v>
      </c>
      <c r="F149" s="36">
        <v>4448.9666666666672</v>
      </c>
      <c r="G149" s="36">
        <v>4401.0833333333339</v>
      </c>
      <c r="H149" s="36">
        <v>4641.3833333333332</v>
      </c>
      <c r="I149" s="36">
        <v>4689.2666666666664</v>
      </c>
      <c r="J149" s="36">
        <v>4761.5333333333328</v>
      </c>
      <c r="K149" s="31">
        <v>4617</v>
      </c>
      <c r="L149" s="31">
        <v>4496.8500000000004</v>
      </c>
      <c r="M149" s="31">
        <v>12.758649999999999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10855.7</v>
      </c>
      <c r="D150" s="36">
        <v>10699.633333333333</v>
      </c>
      <c r="E150" s="36">
        <v>10510.466666666667</v>
      </c>
      <c r="F150" s="36">
        <v>10165.233333333334</v>
      </c>
      <c r="G150" s="36">
        <v>9976.0666666666675</v>
      </c>
      <c r="H150" s="36">
        <v>11044.866666666667</v>
      </c>
      <c r="I150" s="36">
        <v>11234.033333333335</v>
      </c>
      <c r="J150" s="36">
        <v>11579.266666666666</v>
      </c>
      <c r="K150" s="31">
        <v>10888.8</v>
      </c>
      <c r="L150" s="31">
        <v>10354.4</v>
      </c>
      <c r="M150" s="31">
        <v>6.2678599999999998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2777.65</v>
      </c>
      <c r="D151" s="36">
        <v>2790.7999999999997</v>
      </c>
      <c r="E151" s="36">
        <v>2738.9499999999994</v>
      </c>
      <c r="F151" s="36">
        <v>2700.2499999999995</v>
      </c>
      <c r="G151" s="36">
        <v>2648.3999999999992</v>
      </c>
      <c r="H151" s="36">
        <v>2829.4999999999995</v>
      </c>
      <c r="I151" s="36">
        <v>2881.35</v>
      </c>
      <c r="J151" s="36">
        <v>2920.0499999999997</v>
      </c>
      <c r="K151" s="31">
        <v>2842.65</v>
      </c>
      <c r="L151" s="31">
        <v>2752.1</v>
      </c>
      <c r="M151" s="31">
        <v>4.2821699999999998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6095.85</v>
      </c>
      <c r="D152" s="36">
        <v>6082.416666666667</v>
      </c>
      <c r="E152" s="36">
        <v>6044.9333333333343</v>
      </c>
      <c r="F152" s="36">
        <v>5994.0166666666673</v>
      </c>
      <c r="G152" s="36">
        <v>5956.5333333333347</v>
      </c>
      <c r="H152" s="36">
        <v>6133.3333333333339</v>
      </c>
      <c r="I152" s="36">
        <v>6170.8166666666657</v>
      </c>
      <c r="J152" s="36">
        <v>6221.7333333333336</v>
      </c>
      <c r="K152" s="31">
        <v>6119.9</v>
      </c>
      <c r="L152" s="31">
        <v>6031.5</v>
      </c>
      <c r="M152" s="31">
        <v>4.3822999999999999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720.4</v>
      </c>
      <c r="D153" s="36">
        <v>718.16666666666663</v>
      </c>
      <c r="E153" s="36">
        <v>703.23333333333323</v>
      </c>
      <c r="F153" s="36">
        <v>686.06666666666661</v>
      </c>
      <c r="G153" s="36">
        <v>671.13333333333321</v>
      </c>
      <c r="H153" s="36">
        <v>735.33333333333326</v>
      </c>
      <c r="I153" s="36">
        <v>750.26666666666665</v>
      </c>
      <c r="J153" s="36">
        <v>767.43333333333328</v>
      </c>
      <c r="K153" s="31">
        <v>733.1</v>
      </c>
      <c r="L153" s="31">
        <v>701</v>
      </c>
      <c r="M153" s="31">
        <v>31.98498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426.9</v>
      </c>
      <c r="D154" s="36">
        <v>425.25</v>
      </c>
      <c r="E154" s="36">
        <v>420.6</v>
      </c>
      <c r="F154" s="36">
        <v>414.3</v>
      </c>
      <c r="G154" s="36">
        <v>409.65000000000003</v>
      </c>
      <c r="H154" s="36">
        <v>431.55</v>
      </c>
      <c r="I154" s="36">
        <v>436.2</v>
      </c>
      <c r="J154" s="36">
        <v>442.5</v>
      </c>
      <c r="K154" s="31">
        <v>429.9</v>
      </c>
      <c r="L154" s="31">
        <v>418.95</v>
      </c>
      <c r="M154" s="31">
        <v>9.7506900000000005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192.99</v>
      </c>
      <c r="D155" s="36">
        <v>193.97</v>
      </c>
      <c r="E155" s="36">
        <v>191.27</v>
      </c>
      <c r="F155" s="36">
        <v>189.55</v>
      </c>
      <c r="G155" s="36">
        <v>186.85000000000002</v>
      </c>
      <c r="H155" s="36">
        <v>195.69</v>
      </c>
      <c r="I155" s="36">
        <v>198.39</v>
      </c>
      <c r="J155" s="36">
        <v>200.10999999999999</v>
      </c>
      <c r="K155" s="31">
        <v>196.67</v>
      </c>
      <c r="L155" s="31">
        <v>192.25</v>
      </c>
      <c r="M155" s="31">
        <v>7.1613899999999999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42.33</v>
      </c>
      <c r="D156" s="36">
        <v>42.363333333333337</v>
      </c>
      <c r="E156" s="36">
        <v>41.976666666666674</v>
      </c>
      <c r="F156" s="36">
        <v>41.623333333333335</v>
      </c>
      <c r="G156" s="36">
        <v>41.236666666666672</v>
      </c>
      <c r="H156" s="36">
        <v>42.716666666666676</v>
      </c>
      <c r="I156" s="36">
        <v>43.103333333333346</v>
      </c>
      <c r="J156" s="36">
        <v>43.456666666666678</v>
      </c>
      <c r="K156" s="31">
        <v>42.75</v>
      </c>
      <c r="L156" s="31">
        <v>42.01</v>
      </c>
      <c r="M156" s="31">
        <v>61.723770000000002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4801.5</v>
      </c>
      <c r="D157" s="36">
        <v>4819.7</v>
      </c>
      <c r="E157" s="36">
        <v>4749.7999999999993</v>
      </c>
      <c r="F157" s="36">
        <v>4698.0999999999995</v>
      </c>
      <c r="G157" s="36">
        <v>4628.1999999999989</v>
      </c>
      <c r="H157" s="36">
        <v>4871.3999999999996</v>
      </c>
      <c r="I157" s="36">
        <v>4941.2999999999993</v>
      </c>
      <c r="J157" s="36">
        <v>4993</v>
      </c>
      <c r="K157" s="31">
        <v>4889.6000000000004</v>
      </c>
      <c r="L157" s="31">
        <v>4768</v>
      </c>
      <c r="M157" s="31">
        <v>8.4077999999999999</v>
      </c>
      <c r="N157" s="1"/>
      <c r="O157" s="1"/>
    </row>
    <row r="158" spans="1:15" ht="12.75" customHeight="1">
      <c r="A158" s="33">
        <v>148</v>
      </c>
      <c r="B158" s="53" t="s">
        <v>868</v>
      </c>
      <c r="C158" s="31">
        <v>1317.65</v>
      </c>
      <c r="D158" s="36">
        <v>1314.8833333333334</v>
      </c>
      <c r="E158" s="36">
        <v>1279.7666666666669</v>
      </c>
      <c r="F158" s="36">
        <v>1241.8833333333334</v>
      </c>
      <c r="G158" s="36">
        <v>1206.7666666666669</v>
      </c>
      <c r="H158" s="36">
        <v>1352.7666666666669</v>
      </c>
      <c r="I158" s="36">
        <v>1387.8833333333332</v>
      </c>
      <c r="J158" s="36">
        <v>1425.7666666666669</v>
      </c>
      <c r="K158" s="31">
        <v>1350</v>
      </c>
      <c r="L158" s="31">
        <v>1277</v>
      </c>
      <c r="M158" s="31">
        <v>17.235060000000001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657.85</v>
      </c>
      <c r="D159" s="36">
        <v>641.94999999999993</v>
      </c>
      <c r="E159" s="36">
        <v>620.89999999999986</v>
      </c>
      <c r="F159" s="36">
        <v>583.94999999999993</v>
      </c>
      <c r="G159" s="36">
        <v>562.89999999999986</v>
      </c>
      <c r="H159" s="36">
        <v>678.89999999999986</v>
      </c>
      <c r="I159" s="36">
        <v>699.94999999999982</v>
      </c>
      <c r="J159" s="36">
        <v>736.89999999999986</v>
      </c>
      <c r="K159" s="31">
        <v>663</v>
      </c>
      <c r="L159" s="31">
        <v>605</v>
      </c>
      <c r="M159" s="31">
        <v>16.941189999999999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706.4</v>
      </c>
      <c r="D160" s="36">
        <v>709.7833333333333</v>
      </c>
      <c r="E160" s="36">
        <v>695.61666666666656</v>
      </c>
      <c r="F160" s="36">
        <v>684.83333333333326</v>
      </c>
      <c r="G160" s="36">
        <v>670.66666666666652</v>
      </c>
      <c r="H160" s="36">
        <v>720.56666666666661</v>
      </c>
      <c r="I160" s="36">
        <v>734.73333333333335</v>
      </c>
      <c r="J160" s="36">
        <v>745.51666666666665</v>
      </c>
      <c r="K160" s="31">
        <v>723.95</v>
      </c>
      <c r="L160" s="31">
        <v>699</v>
      </c>
      <c r="M160" s="31">
        <v>3.7273000000000001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2551.1</v>
      </c>
      <c r="D161" s="36">
        <v>2545.3833333333337</v>
      </c>
      <c r="E161" s="36">
        <v>2505.7666666666673</v>
      </c>
      <c r="F161" s="36">
        <v>2460.4333333333338</v>
      </c>
      <c r="G161" s="36">
        <v>2420.8166666666675</v>
      </c>
      <c r="H161" s="36">
        <v>2590.7166666666672</v>
      </c>
      <c r="I161" s="36">
        <v>2630.333333333333</v>
      </c>
      <c r="J161" s="36">
        <v>2675.666666666667</v>
      </c>
      <c r="K161" s="31">
        <v>2585</v>
      </c>
      <c r="L161" s="31">
        <v>2500.0500000000002</v>
      </c>
      <c r="M161" s="31">
        <v>0.89463000000000004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253.81</v>
      </c>
      <c r="D162" s="36">
        <v>254.63666666666666</v>
      </c>
      <c r="E162" s="36">
        <v>249.27333333333331</v>
      </c>
      <c r="F162" s="36">
        <v>244.73666666666665</v>
      </c>
      <c r="G162" s="36">
        <v>239.37333333333331</v>
      </c>
      <c r="H162" s="36">
        <v>259.17333333333329</v>
      </c>
      <c r="I162" s="36">
        <v>264.53666666666663</v>
      </c>
      <c r="J162" s="36">
        <v>269.07333333333332</v>
      </c>
      <c r="K162" s="31">
        <v>260</v>
      </c>
      <c r="L162" s="31">
        <v>250.1</v>
      </c>
      <c r="M162" s="31">
        <v>71.394530000000003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100.21</v>
      </c>
      <c r="D163" s="36">
        <v>99.533333333333346</v>
      </c>
      <c r="E163" s="36">
        <v>98.616666666666688</v>
      </c>
      <c r="F163" s="36">
        <v>97.023333333333341</v>
      </c>
      <c r="G163" s="36">
        <v>96.106666666666683</v>
      </c>
      <c r="H163" s="36">
        <v>101.12666666666669</v>
      </c>
      <c r="I163" s="36">
        <v>102.04333333333335</v>
      </c>
      <c r="J163" s="36">
        <v>103.6366666666667</v>
      </c>
      <c r="K163" s="31">
        <v>100.45</v>
      </c>
      <c r="L163" s="31">
        <v>97.94</v>
      </c>
      <c r="M163" s="31">
        <v>51.521650000000001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1023.25</v>
      </c>
      <c r="D164" s="36">
        <v>1019.3333333333334</v>
      </c>
      <c r="E164" s="36">
        <v>1008.6666666666667</v>
      </c>
      <c r="F164" s="36">
        <v>994.08333333333337</v>
      </c>
      <c r="G164" s="36">
        <v>983.41666666666674</v>
      </c>
      <c r="H164" s="36">
        <v>1033.9166666666667</v>
      </c>
      <c r="I164" s="36">
        <v>1044.5833333333335</v>
      </c>
      <c r="J164" s="36">
        <v>1059.1666666666667</v>
      </c>
      <c r="K164" s="31">
        <v>1030</v>
      </c>
      <c r="L164" s="31">
        <v>1004.75</v>
      </c>
      <c r="M164" s="31">
        <v>0.54371000000000003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4247.6499999999996</v>
      </c>
      <c r="D165" s="36">
        <v>4210.5499999999993</v>
      </c>
      <c r="E165" s="36">
        <v>4160.6499999999987</v>
      </c>
      <c r="F165" s="36">
        <v>4073.6499999999996</v>
      </c>
      <c r="G165" s="36">
        <v>4023.7499999999991</v>
      </c>
      <c r="H165" s="36">
        <v>4297.5499999999984</v>
      </c>
      <c r="I165" s="36">
        <v>4347.45</v>
      </c>
      <c r="J165" s="36">
        <v>4434.449999999998</v>
      </c>
      <c r="K165" s="31">
        <v>4260.45</v>
      </c>
      <c r="L165" s="31">
        <v>4123.55</v>
      </c>
      <c r="M165" s="31">
        <v>3.6875800000000001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542.29999999999995</v>
      </c>
      <c r="D166" s="36">
        <v>544.44999999999993</v>
      </c>
      <c r="E166" s="36">
        <v>538.99999999999989</v>
      </c>
      <c r="F166" s="36">
        <v>535.69999999999993</v>
      </c>
      <c r="G166" s="36">
        <v>530.24999999999989</v>
      </c>
      <c r="H166" s="36">
        <v>547.74999999999989</v>
      </c>
      <c r="I166" s="36">
        <v>553.19999999999993</v>
      </c>
      <c r="J166" s="36">
        <v>556.49999999999989</v>
      </c>
      <c r="K166" s="31">
        <v>549.9</v>
      </c>
      <c r="L166" s="31">
        <v>541.15</v>
      </c>
      <c r="M166" s="31">
        <v>73.118539999999996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457.3</v>
      </c>
      <c r="D167" s="36">
        <v>459.11666666666662</v>
      </c>
      <c r="E167" s="36">
        <v>453.23333333333323</v>
      </c>
      <c r="F167" s="36">
        <v>449.16666666666663</v>
      </c>
      <c r="G167" s="36">
        <v>443.28333333333325</v>
      </c>
      <c r="H167" s="36">
        <v>463.18333333333322</v>
      </c>
      <c r="I167" s="36">
        <v>469.06666666666655</v>
      </c>
      <c r="J167" s="36">
        <v>473.13333333333321</v>
      </c>
      <c r="K167" s="31">
        <v>465</v>
      </c>
      <c r="L167" s="31">
        <v>455.05</v>
      </c>
      <c r="M167" s="31">
        <v>0.84065999999999996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167.03</v>
      </c>
      <c r="D168" s="36">
        <v>168.47666666666666</v>
      </c>
      <c r="E168" s="36">
        <v>165.05333333333331</v>
      </c>
      <c r="F168" s="36">
        <v>163.07666666666665</v>
      </c>
      <c r="G168" s="36">
        <v>159.65333333333331</v>
      </c>
      <c r="H168" s="36">
        <v>170.45333333333332</v>
      </c>
      <c r="I168" s="36">
        <v>173.87666666666667</v>
      </c>
      <c r="J168" s="36">
        <v>175.85333333333332</v>
      </c>
      <c r="K168" s="31">
        <v>171.9</v>
      </c>
      <c r="L168" s="31">
        <v>166.5</v>
      </c>
      <c r="M168" s="31">
        <v>32.066220000000001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172.26</v>
      </c>
      <c r="D169" s="36">
        <v>172.98666666666668</v>
      </c>
      <c r="E169" s="36">
        <v>170.87333333333336</v>
      </c>
      <c r="F169" s="36">
        <v>169.48666666666668</v>
      </c>
      <c r="G169" s="36">
        <v>167.37333333333336</v>
      </c>
      <c r="H169" s="36">
        <v>174.37333333333336</v>
      </c>
      <c r="I169" s="36">
        <v>176.48666666666671</v>
      </c>
      <c r="J169" s="36">
        <v>177.87333333333336</v>
      </c>
      <c r="K169" s="31">
        <v>175.1</v>
      </c>
      <c r="L169" s="31">
        <v>171.6</v>
      </c>
      <c r="M169" s="31">
        <v>118.00445000000001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772.4</v>
      </c>
      <c r="D170" s="36">
        <v>775.41666666666663</v>
      </c>
      <c r="E170" s="36">
        <v>762.48333333333323</v>
      </c>
      <c r="F170" s="36">
        <v>752.56666666666661</v>
      </c>
      <c r="G170" s="36">
        <v>739.63333333333321</v>
      </c>
      <c r="H170" s="36">
        <v>785.33333333333326</v>
      </c>
      <c r="I170" s="36">
        <v>798.26666666666665</v>
      </c>
      <c r="J170" s="36">
        <v>808.18333333333328</v>
      </c>
      <c r="K170" s="31">
        <v>788.35</v>
      </c>
      <c r="L170" s="31">
        <v>765.5</v>
      </c>
      <c r="M170" s="31">
        <v>8.9072899999999997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4697.5</v>
      </c>
      <c r="D171" s="36">
        <v>4688.8499999999995</v>
      </c>
      <c r="E171" s="36">
        <v>4658.6999999999989</v>
      </c>
      <c r="F171" s="36">
        <v>4619.8999999999996</v>
      </c>
      <c r="G171" s="36">
        <v>4589.7499999999991</v>
      </c>
      <c r="H171" s="36">
        <v>4727.6499999999987</v>
      </c>
      <c r="I171" s="36">
        <v>4757.7999999999984</v>
      </c>
      <c r="J171" s="36">
        <v>4796.5999999999985</v>
      </c>
      <c r="K171" s="31">
        <v>4719</v>
      </c>
      <c r="L171" s="31">
        <v>4650.05</v>
      </c>
      <c r="M171" s="31">
        <v>0.21249000000000001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1566.7</v>
      </c>
      <c r="D172" s="36">
        <v>1562.5666666666666</v>
      </c>
      <c r="E172" s="36">
        <v>1550.1333333333332</v>
      </c>
      <c r="F172" s="36">
        <v>1533.5666666666666</v>
      </c>
      <c r="G172" s="36">
        <v>1521.1333333333332</v>
      </c>
      <c r="H172" s="36">
        <v>1579.1333333333332</v>
      </c>
      <c r="I172" s="36">
        <v>1591.5666666666666</v>
      </c>
      <c r="J172" s="36">
        <v>1608.1333333333332</v>
      </c>
      <c r="K172" s="31">
        <v>1575</v>
      </c>
      <c r="L172" s="31">
        <v>1546</v>
      </c>
      <c r="M172" s="31">
        <v>1.83667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335.8</v>
      </c>
      <c r="D173" s="36">
        <v>339.31666666666666</v>
      </c>
      <c r="E173" s="36">
        <v>331.68333333333334</v>
      </c>
      <c r="F173" s="36">
        <v>327.56666666666666</v>
      </c>
      <c r="G173" s="36">
        <v>319.93333333333334</v>
      </c>
      <c r="H173" s="36">
        <v>343.43333333333334</v>
      </c>
      <c r="I173" s="36">
        <v>351.06666666666666</v>
      </c>
      <c r="J173" s="36">
        <v>355.18333333333334</v>
      </c>
      <c r="K173" s="31">
        <v>346.95</v>
      </c>
      <c r="L173" s="31">
        <v>335.2</v>
      </c>
      <c r="M173" s="31">
        <v>7.7197399999999998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204.27</v>
      </c>
      <c r="D174" s="36">
        <v>204.43999999999997</v>
      </c>
      <c r="E174" s="36">
        <v>201.38999999999993</v>
      </c>
      <c r="F174" s="36">
        <v>198.50999999999996</v>
      </c>
      <c r="G174" s="36">
        <v>195.45999999999992</v>
      </c>
      <c r="H174" s="36">
        <v>207.31999999999994</v>
      </c>
      <c r="I174" s="36">
        <v>210.36999999999995</v>
      </c>
      <c r="J174" s="36">
        <v>213.24999999999994</v>
      </c>
      <c r="K174" s="31">
        <v>207.49</v>
      </c>
      <c r="L174" s="31">
        <v>201.56</v>
      </c>
      <c r="M174" s="31">
        <v>55.81718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797.05</v>
      </c>
      <c r="D175" s="36">
        <v>804.06666666666661</v>
      </c>
      <c r="E175" s="36">
        <v>785.18333333333317</v>
      </c>
      <c r="F175" s="36">
        <v>773.31666666666661</v>
      </c>
      <c r="G175" s="36">
        <v>754.43333333333317</v>
      </c>
      <c r="H175" s="36">
        <v>815.93333333333317</v>
      </c>
      <c r="I175" s="36">
        <v>834.81666666666661</v>
      </c>
      <c r="J175" s="36">
        <v>846.68333333333317</v>
      </c>
      <c r="K175" s="31">
        <v>822.95</v>
      </c>
      <c r="L175" s="31">
        <v>792.2</v>
      </c>
      <c r="M175" s="31">
        <v>4.6869500000000004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483</v>
      </c>
      <c r="D176" s="36">
        <v>480.09999999999997</v>
      </c>
      <c r="E176" s="36">
        <v>471.19999999999993</v>
      </c>
      <c r="F176" s="36">
        <v>459.4</v>
      </c>
      <c r="G176" s="36">
        <v>450.49999999999994</v>
      </c>
      <c r="H176" s="36">
        <v>491.89999999999992</v>
      </c>
      <c r="I176" s="36">
        <v>500.7999999999999</v>
      </c>
      <c r="J176" s="36">
        <v>512.59999999999991</v>
      </c>
      <c r="K176" s="31">
        <v>489</v>
      </c>
      <c r="L176" s="31">
        <v>468.3</v>
      </c>
      <c r="M176" s="31">
        <v>13.630280000000001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219.83</v>
      </c>
      <c r="D177" s="36">
        <v>218.1</v>
      </c>
      <c r="E177" s="36">
        <v>216</v>
      </c>
      <c r="F177" s="36">
        <v>212.17000000000002</v>
      </c>
      <c r="G177" s="36">
        <v>210.07000000000002</v>
      </c>
      <c r="H177" s="36">
        <v>221.92999999999998</v>
      </c>
      <c r="I177" s="36">
        <v>224.02999999999994</v>
      </c>
      <c r="J177" s="36">
        <v>227.85999999999996</v>
      </c>
      <c r="K177" s="31">
        <v>220.2</v>
      </c>
      <c r="L177" s="31">
        <v>214.27</v>
      </c>
      <c r="M177" s="31">
        <v>263.08017000000001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1340.65</v>
      </c>
      <c r="D178" s="36">
        <v>1341.2333333333333</v>
      </c>
      <c r="E178" s="36">
        <v>1328.4666666666667</v>
      </c>
      <c r="F178" s="36">
        <v>1316.2833333333333</v>
      </c>
      <c r="G178" s="36">
        <v>1303.5166666666667</v>
      </c>
      <c r="H178" s="36">
        <v>1353.4166666666667</v>
      </c>
      <c r="I178" s="36">
        <v>1366.1833333333336</v>
      </c>
      <c r="J178" s="36">
        <v>1378.3666666666668</v>
      </c>
      <c r="K178" s="31">
        <v>1354</v>
      </c>
      <c r="L178" s="31">
        <v>1329.05</v>
      </c>
      <c r="M178" s="31">
        <v>2.1259999999999999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91.73</v>
      </c>
      <c r="D179" s="36">
        <v>91.193333333333342</v>
      </c>
      <c r="E179" s="36">
        <v>89.886666666666684</v>
      </c>
      <c r="F179" s="36">
        <v>88.043333333333337</v>
      </c>
      <c r="G179" s="36">
        <v>86.736666666666679</v>
      </c>
      <c r="H179" s="36">
        <v>93.03666666666669</v>
      </c>
      <c r="I179" s="36">
        <v>94.343333333333334</v>
      </c>
      <c r="J179" s="36">
        <v>96.186666666666696</v>
      </c>
      <c r="K179" s="31">
        <v>92.5</v>
      </c>
      <c r="L179" s="31">
        <v>89.35</v>
      </c>
      <c r="M179" s="31">
        <v>468.60712000000001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1535.05</v>
      </c>
      <c r="D180" s="36">
        <v>1487.1833333333334</v>
      </c>
      <c r="E180" s="36">
        <v>1401.3666666666668</v>
      </c>
      <c r="F180" s="36">
        <v>1267.6833333333334</v>
      </c>
      <c r="G180" s="36">
        <v>1181.8666666666668</v>
      </c>
      <c r="H180" s="36">
        <v>1620.8666666666668</v>
      </c>
      <c r="I180" s="36">
        <v>1706.6833333333334</v>
      </c>
      <c r="J180" s="36">
        <v>1840.3666666666668</v>
      </c>
      <c r="K180" s="31">
        <v>1573</v>
      </c>
      <c r="L180" s="31">
        <v>1353.5</v>
      </c>
      <c r="M180" s="31">
        <v>56.639760000000003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390.4</v>
      </c>
      <c r="D181" s="36">
        <v>392.09999999999997</v>
      </c>
      <c r="E181" s="36">
        <v>385.94999999999993</v>
      </c>
      <c r="F181" s="36">
        <v>381.49999999999994</v>
      </c>
      <c r="G181" s="36">
        <v>375.34999999999991</v>
      </c>
      <c r="H181" s="36">
        <v>396.54999999999995</v>
      </c>
      <c r="I181" s="36">
        <v>402.69999999999993</v>
      </c>
      <c r="J181" s="36">
        <v>407.15</v>
      </c>
      <c r="K181" s="31">
        <v>398.25</v>
      </c>
      <c r="L181" s="31">
        <v>387.65</v>
      </c>
      <c r="M181" s="31">
        <v>17.360050000000001</v>
      </c>
      <c r="N181" s="1"/>
      <c r="O181" s="1"/>
    </row>
    <row r="182" spans="1:15" ht="12.75" customHeight="1">
      <c r="A182" s="33">
        <v>172</v>
      </c>
      <c r="B182" s="53" t="s">
        <v>829</v>
      </c>
      <c r="C182" s="31">
        <v>7777.8</v>
      </c>
      <c r="D182" s="36">
        <v>7816.5333333333328</v>
      </c>
      <c r="E182" s="36">
        <v>7723.1166666666659</v>
      </c>
      <c r="F182" s="36">
        <v>7668.4333333333334</v>
      </c>
      <c r="G182" s="36">
        <v>7575.0166666666664</v>
      </c>
      <c r="H182" s="36">
        <v>7871.2166666666653</v>
      </c>
      <c r="I182" s="36">
        <v>7964.6333333333332</v>
      </c>
      <c r="J182" s="36">
        <v>8019.3166666666648</v>
      </c>
      <c r="K182" s="31">
        <v>7909.95</v>
      </c>
      <c r="L182" s="31">
        <v>7761.85</v>
      </c>
      <c r="M182" s="31">
        <v>0.38516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1855.8</v>
      </c>
      <c r="D183" s="36">
        <v>1873.2666666666667</v>
      </c>
      <c r="E183" s="36">
        <v>1832.5333333333333</v>
      </c>
      <c r="F183" s="36">
        <v>1809.2666666666667</v>
      </c>
      <c r="G183" s="36">
        <v>1768.5333333333333</v>
      </c>
      <c r="H183" s="36">
        <v>1896.5333333333333</v>
      </c>
      <c r="I183" s="36">
        <v>1937.2666666666664</v>
      </c>
      <c r="J183" s="36">
        <v>1960.5333333333333</v>
      </c>
      <c r="K183" s="31">
        <v>1914</v>
      </c>
      <c r="L183" s="31">
        <v>1850</v>
      </c>
      <c r="M183" s="31">
        <v>2.6370300000000002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2700.7</v>
      </c>
      <c r="D184" s="36">
        <v>2679.9833333333331</v>
      </c>
      <c r="E184" s="36">
        <v>2650.7166666666662</v>
      </c>
      <c r="F184" s="36">
        <v>2600.7333333333331</v>
      </c>
      <c r="G184" s="36">
        <v>2571.4666666666662</v>
      </c>
      <c r="H184" s="36">
        <v>2729.9666666666662</v>
      </c>
      <c r="I184" s="36">
        <v>2759.2333333333336</v>
      </c>
      <c r="J184" s="36">
        <v>2809.2166666666662</v>
      </c>
      <c r="K184" s="31">
        <v>2709.25</v>
      </c>
      <c r="L184" s="31">
        <v>2630</v>
      </c>
      <c r="M184" s="31">
        <v>1.81775</v>
      </c>
      <c r="N184" s="1"/>
      <c r="O184" s="1"/>
    </row>
    <row r="185" spans="1:15" ht="12.75" customHeight="1">
      <c r="A185" s="33">
        <v>175</v>
      </c>
      <c r="B185" s="53" t="s">
        <v>830</v>
      </c>
      <c r="C185" s="31">
        <v>858.1</v>
      </c>
      <c r="D185" s="36">
        <v>863.36666666666667</v>
      </c>
      <c r="E185" s="36">
        <v>849.73333333333335</v>
      </c>
      <c r="F185" s="36">
        <v>841.36666666666667</v>
      </c>
      <c r="G185" s="36">
        <v>827.73333333333335</v>
      </c>
      <c r="H185" s="36">
        <v>871.73333333333335</v>
      </c>
      <c r="I185" s="36">
        <v>885.36666666666679</v>
      </c>
      <c r="J185" s="36">
        <v>893.73333333333335</v>
      </c>
      <c r="K185" s="31">
        <v>877</v>
      </c>
      <c r="L185" s="31">
        <v>855</v>
      </c>
      <c r="M185" s="31">
        <v>0.47853000000000001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1224.8499999999999</v>
      </c>
      <c r="D186" s="36">
        <v>1218.5833333333333</v>
      </c>
      <c r="E186" s="36">
        <v>1204.6666666666665</v>
      </c>
      <c r="F186" s="36">
        <v>1184.4833333333333</v>
      </c>
      <c r="G186" s="36">
        <v>1170.5666666666666</v>
      </c>
      <c r="H186" s="36">
        <v>1238.7666666666664</v>
      </c>
      <c r="I186" s="36">
        <v>1252.6833333333329</v>
      </c>
      <c r="J186" s="36">
        <v>1272.8666666666663</v>
      </c>
      <c r="K186" s="31">
        <v>1232.5</v>
      </c>
      <c r="L186" s="31">
        <v>1198.4000000000001</v>
      </c>
      <c r="M186" s="31">
        <v>7.6583899999999998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1277.4000000000001</v>
      </c>
      <c r="D187" s="36">
        <v>1267.4166666666667</v>
      </c>
      <c r="E187" s="36">
        <v>1251.8333333333335</v>
      </c>
      <c r="F187" s="36">
        <v>1226.2666666666667</v>
      </c>
      <c r="G187" s="36">
        <v>1210.6833333333334</v>
      </c>
      <c r="H187" s="36">
        <v>1292.9833333333336</v>
      </c>
      <c r="I187" s="36">
        <v>1308.5666666666671</v>
      </c>
      <c r="J187" s="36">
        <v>1334.1333333333337</v>
      </c>
      <c r="K187" s="31">
        <v>1283</v>
      </c>
      <c r="L187" s="31">
        <v>1241.8499999999999</v>
      </c>
      <c r="M187" s="31">
        <v>3.0832299999999999</v>
      </c>
      <c r="N187" s="1"/>
      <c r="O187" s="1"/>
    </row>
    <row r="188" spans="1:15" ht="12.75" customHeight="1">
      <c r="A188" s="33">
        <v>178</v>
      </c>
      <c r="B188" s="53" t="s">
        <v>831</v>
      </c>
      <c r="C188" s="31">
        <v>1063.8</v>
      </c>
      <c r="D188" s="36">
        <v>1062.3333333333333</v>
      </c>
      <c r="E188" s="36">
        <v>1048.6666666666665</v>
      </c>
      <c r="F188" s="36">
        <v>1033.5333333333333</v>
      </c>
      <c r="G188" s="36">
        <v>1019.8666666666666</v>
      </c>
      <c r="H188" s="36">
        <v>1077.4666666666665</v>
      </c>
      <c r="I188" s="36">
        <v>1091.133333333333</v>
      </c>
      <c r="J188" s="36">
        <v>1106.2666666666664</v>
      </c>
      <c r="K188" s="31">
        <v>1076</v>
      </c>
      <c r="L188" s="31">
        <v>1047.2</v>
      </c>
      <c r="M188" s="31">
        <v>2.7251400000000001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3859.7</v>
      </c>
      <c r="D189" s="36">
        <v>3880.2000000000003</v>
      </c>
      <c r="E189" s="36">
        <v>3819.5000000000005</v>
      </c>
      <c r="F189" s="36">
        <v>3779.3</v>
      </c>
      <c r="G189" s="36">
        <v>3718.6000000000004</v>
      </c>
      <c r="H189" s="36">
        <v>3920.4000000000005</v>
      </c>
      <c r="I189" s="36">
        <v>3981.1000000000004</v>
      </c>
      <c r="J189" s="36">
        <v>4021.3000000000006</v>
      </c>
      <c r="K189" s="31">
        <v>3940.9</v>
      </c>
      <c r="L189" s="31">
        <v>3840</v>
      </c>
      <c r="M189" s="31">
        <v>0.57996000000000003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1409.3</v>
      </c>
      <c r="D190" s="36">
        <v>1403.9666666666665</v>
      </c>
      <c r="E190" s="36">
        <v>1395.333333333333</v>
      </c>
      <c r="F190" s="36">
        <v>1381.3666666666666</v>
      </c>
      <c r="G190" s="36">
        <v>1372.7333333333331</v>
      </c>
      <c r="H190" s="36">
        <v>1417.9333333333329</v>
      </c>
      <c r="I190" s="36">
        <v>1426.5666666666666</v>
      </c>
      <c r="J190" s="36">
        <v>1440.5333333333328</v>
      </c>
      <c r="K190" s="31">
        <v>1412.6</v>
      </c>
      <c r="L190" s="31">
        <v>1390</v>
      </c>
      <c r="M190" s="31">
        <v>8.7399299999999993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834.45</v>
      </c>
      <c r="D191" s="36">
        <v>824.58333333333337</v>
      </c>
      <c r="E191" s="36">
        <v>807.16666666666674</v>
      </c>
      <c r="F191" s="36">
        <v>779.88333333333333</v>
      </c>
      <c r="G191" s="36">
        <v>762.4666666666667</v>
      </c>
      <c r="H191" s="36">
        <v>851.86666666666679</v>
      </c>
      <c r="I191" s="36">
        <v>869.28333333333353</v>
      </c>
      <c r="J191" s="36">
        <v>896.56666666666683</v>
      </c>
      <c r="K191" s="31">
        <v>842</v>
      </c>
      <c r="L191" s="31">
        <v>797.3</v>
      </c>
      <c r="M191" s="31">
        <v>7.7683299999999997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3030.75</v>
      </c>
      <c r="D192" s="36">
        <v>3004.5666666666671</v>
      </c>
      <c r="E192" s="36">
        <v>2961.1833333333343</v>
      </c>
      <c r="F192" s="36">
        <v>2891.6166666666672</v>
      </c>
      <c r="G192" s="36">
        <v>2848.2333333333345</v>
      </c>
      <c r="H192" s="36">
        <v>3074.1333333333341</v>
      </c>
      <c r="I192" s="36">
        <v>3117.5166666666664</v>
      </c>
      <c r="J192" s="36">
        <v>3187.0833333333339</v>
      </c>
      <c r="K192" s="31">
        <v>3047.95</v>
      </c>
      <c r="L192" s="31">
        <v>2935</v>
      </c>
      <c r="M192" s="31">
        <v>12.0684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462.45</v>
      </c>
      <c r="D193" s="36">
        <v>466.56666666666666</v>
      </c>
      <c r="E193" s="36">
        <v>456.33333333333331</v>
      </c>
      <c r="F193" s="36">
        <v>450.21666666666664</v>
      </c>
      <c r="G193" s="36">
        <v>439.98333333333329</v>
      </c>
      <c r="H193" s="36">
        <v>472.68333333333334</v>
      </c>
      <c r="I193" s="36">
        <v>482.91666666666669</v>
      </c>
      <c r="J193" s="36">
        <v>489.03333333333336</v>
      </c>
      <c r="K193" s="31">
        <v>476.8</v>
      </c>
      <c r="L193" s="31">
        <v>460.45</v>
      </c>
      <c r="M193" s="31">
        <v>8.9139300000000006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577</v>
      </c>
      <c r="D194" s="36">
        <v>575.1</v>
      </c>
      <c r="E194" s="36">
        <v>571.40000000000009</v>
      </c>
      <c r="F194" s="36">
        <v>565.80000000000007</v>
      </c>
      <c r="G194" s="36">
        <v>562.10000000000014</v>
      </c>
      <c r="H194" s="36">
        <v>580.70000000000005</v>
      </c>
      <c r="I194" s="36">
        <v>584.40000000000009</v>
      </c>
      <c r="J194" s="36">
        <v>590</v>
      </c>
      <c r="K194" s="31">
        <v>578.79999999999995</v>
      </c>
      <c r="L194" s="31">
        <v>569.5</v>
      </c>
      <c r="M194" s="31">
        <v>3.6013299999999999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2458.0500000000002</v>
      </c>
      <c r="D195" s="36">
        <v>2454.5333333333333</v>
      </c>
      <c r="E195" s="36">
        <v>2433.5166666666664</v>
      </c>
      <c r="F195" s="36">
        <v>2408.9833333333331</v>
      </c>
      <c r="G195" s="36">
        <v>2387.9666666666662</v>
      </c>
      <c r="H195" s="36">
        <v>2479.0666666666666</v>
      </c>
      <c r="I195" s="36">
        <v>2500.0833333333339</v>
      </c>
      <c r="J195" s="36">
        <v>2524.6166666666668</v>
      </c>
      <c r="K195" s="31">
        <v>2475.5500000000002</v>
      </c>
      <c r="L195" s="31">
        <v>2430</v>
      </c>
      <c r="M195" s="31">
        <v>5.1250999999999998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1188.3499999999999</v>
      </c>
      <c r="D196" s="36">
        <v>1181.45</v>
      </c>
      <c r="E196" s="36">
        <v>1164.9000000000001</v>
      </c>
      <c r="F196" s="36">
        <v>1141.45</v>
      </c>
      <c r="G196" s="36">
        <v>1124.9000000000001</v>
      </c>
      <c r="H196" s="36">
        <v>1204.9000000000001</v>
      </c>
      <c r="I196" s="36">
        <v>1221.4499999999998</v>
      </c>
      <c r="J196" s="36">
        <v>1244.9000000000001</v>
      </c>
      <c r="K196" s="31">
        <v>1198</v>
      </c>
      <c r="L196" s="31">
        <v>1158</v>
      </c>
      <c r="M196" s="31">
        <v>6.0469600000000003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2711.75</v>
      </c>
      <c r="D197" s="36">
        <v>2711.2833333333333</v>
      </c>
      <c r="E197" s="36">
        <v>2688.5166666666664</v>
      </c>
      <c r="F197" s="36">
        <v>2665.2833333333333</v>
      </c>
      <c r="G197" s="36">
        <v>2642.5166666666664</v>
      </c>
      <c r="H197" s="36">
        <v>2734.5166666666664</v>
      </c>
      <c r="I197" s="36">
        <v>2757.2833333333338</v>
      </c>
      <c r="J197" s="36">
        <v>2780.5166666666664</v>
      </c>
      <c r="K197" s="31">
        <v>2734.05</v>
      </c>
      <c r="L197" s="31">
        <v>2688.05</v>
      </c>
      <c r="M197" s="31">
        <v>0.65576999999999996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150.38999999999999</v>
      </c>
      <c r="D198" s="36">
        <v>150.53</v>
      </c>
      <c r="E198" s="36">
        <v>149.36000000000001</v>
      </c>
      <c r="F198" s="36">
        <v>148.33000000000001</v>
      </c>
      <c r="G198" s="36">
        <v>147.16000000000003</v>
      </c>
      <c r="H198" s="36">
        <v>151.56</v>
      </c>
      <c r="I198" s="36">
        <v>152.73000000000002</v>
      </c>
      <c r="J198" s="36">
        <v>153.76</v>
      </c>
      <c r="K198" s="31">
        <v>151.69999999999999</v>
      </c>
      <c r="L198" s="31">
        <v>149.5</v>
      </c>
      <c r="M198" s="31">
        <v>5.4307600000000003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3290.75</v>
      </c>
      <c r="D199" s="36">
        <v>3270.9166666666665</v>
      </c>
      <c r="E199" s="36">
        <v>3242.833333333333</v>
      </c>
      <c r="F199" s="36">
        <v>3194.9166666666665</v>
      </c>
      <c r="G199" s="36">
        <v>3166.833333333333</v>
      </c>
      <c r="H199" s="36">
        <v>3318.833333333333</v>
      </c>
      <c r="I199" s="36">
        <v>3346.9166666666661</v>
      </c>
      <c r="J199" s="36">
        <v>3394.833333333333</v>
      </c>
      <c r="K199" s="31">
        <v>3299</v>
      </c>
      <c r="L199" s="31">
        <v>3223</v>
      </c>
      <c r="M199" s="31">
        <v>1.2778400000000001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636.20000000000005</v>
      </c>
      <c r="D200" s="36">
        <v>630.40000000000009</v>
      </c>
      <c r="E200" s="36">
        <v>616.70000000000016</v>
      </c>
      <c r="F200" s="36">
        <v>597.20000000000005</v>
      </c>
      <c r="G200" s="36">
        <v>583.50000000000011</v>
      </c>
      <c r="H200" s="36">
        <v>649.9000000000002</v>
      </c>
      <c r="I200" s="36">
        <v>663.6</v>
      </c>
      <c r="J200" s="36">
        <v>683.10000000000025</v>
      </c>
      <c r="K200" s="31">
        <v>644.1</v>
      </c>
      <c r="L200" s="31">
        <v>610.9</v>
      </c>
      <c r="M200" s="31">
        <v>25.689309999999999</v>
      </c>
      <c r="N200" s="1"/>
      <c r="O200" s="1"/>
    </row>
    <row r="201" spans="1:15" ht="12.75" customHeight="1">
      <c r="A201" s="33">
        <v>191</v>
      </c>
      <c r="B201" s="53" t="s">
        <v>869</v>
      </c>
      <c r="C201" s="31">
        <v>386.6</v>
      </c>
      <c r="D201" s="36">
        <v>387.7833333333333</v>
      </c>
      <c r="E201" s="36">
        <v>383.46666666666658</v>
      </c>
      <c r="F201" s="36">
        <v>380.33333333333326</v>
      </c>
      <c r="G201" s="36">
        <v>376.01666666666654</v>
      </c>
      <c r="H201" s="36">
        <v>390.91666666666663</v>
      </c>
      <c r="I201" s="36">
        <v>395.23333333333335</v>
      </c>
      <c r="J201" s="36">
        <v>398.36666666666667</v>
      </c>
      <c r="K201" s="31">
        <v>392.1</v>
      </c>
      <c r="L201" s="31">
        <v>384.65</v>
      </c>
      <c r="M201" s="31">
        <v>7.0521500000000001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689.5</v>
      </c>
      <c r="D202" s="36">
        <v>688.65</v>
      </c>
      <c r="E202" s="36">
        <v>682.9</v>
      </c>
      <c r="F202" s="36">
        <v>676.3</v>
      </c>
      <c r="G202" s="36">
        <v>670.55</v>
      </c>
      <c r="H202" s="36">
        <v>695.25</v>
      </c>
      <c r="I202" s="36">
        <v>701</v>
      </c>
      <c r="J202" s="36">
        <v>707.6</v>
      </c>
      <c r="K202" s="31">
        <v>694.4</v>
      </c>
      <c r="L202" s="31">
        <v>682.05</v>
      </c>
      <c r="M202" s="31">
        <v>7.80124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200.72</v>
      </c>
      <c r="D203" s="36">
        <v>201.30666666666664</v>
      </c>
      <c r="E203" s="36">
        <v>198.9133333333333</v>
      </c>
      <c r="F203" s="36">
        <v>197.10666666666665</v>
      </c>
      <c r="G203" s="36">
        <v>194.71333333333331</v>
      </c>
      <c r="H203" s="36">
        <v>203.11333333333329</v>
      </c>
      <c r="I203" s="36">
        <v>205.50666666666666</v>
      </c>
      <c r="J203" s="36">
        <v>207.31333333333328</v>
      </c>
      <c r="K203" s="31">
        <v>203.7</v>
      </c>
      <c r="L203" s="31">
        <v>199.5</v>
      </c>
      <c r="M203" s="31">
        <v>16.77177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223.99</v>
      </c>
      <c r="D204" s="36">
        <v>224.58333333333334</v>
      </c>
      <c r="E204" s="36">
        <v>221.0266666666667</v>
      </c>
      <c r="F204" s="36">
        <v>218.06333333333336</v>
      </c>
      <c r="G204" s="36">
        <v>214.50666666666672</v>
      </c>
      <c r="H204" s="36">
        <v>227.54666666666668</v>
      </c>
      <c r="I204" s="36">
        <v>231.10333333333335</v>
      </c>
      <c r="J204" s="36">
        <v>234.06666666666666</v>
      </c>
      <c r="K204" s="31">
        <v>228.14</v>
      </c>
      <c r="L204" s="31">
        <v>221.62</v>
      </c>
      <c r="M204" s="31">
        <v>34.503140000000002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303.5</v>
      </c>
      <c r="D205" s="36">
        <v>303.25</v>
      </c>
      <c r="E205" s="36">
        <v>299.5</v>
      </c>
      <c r="F205" s="36">
        <v>295.5</v>
      </c>
      <c r="G205" s="36">
        <v>291.75</v>
      </c>
      <c r="H205" s="36">
        <v>307.25</v>
      </c>
      <c r="I205" s="36">
        <v>311</v>
      </c>
      <c r="J205" s="36">
        <v>315</v>
      </c>
      <c r="K205" s="31">
        <v>307</v>
      </c>
      <c r="L205" s="31">
        <v>299.25</v>
      </c>
      <c r="M205" s="31">
        <v>23.979340000000001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2214.0500000000002</v>
      </c>
      <c r="D206" s="36">
        <v>2222.2833333333333</v>
      </c>
      <c r="E206" s="36">
        <v>2196.1666666666665</v>
      </c>
      <c r="F206" s="36">
        <v>2178.2833333333333</v>
      </c>
      <c r="G206" s="36">
        <v>2152.1666666666665</v>
      </c>
      <c r="H206" s="36">
        <v>2240.1666666666665</v>
      </c>
      <c r="I206" s="36">
        <v>2266.2833333333333</v>
      </c>
      <c r="J206" s="36">
        <v>2284.1666666666665</v>
      </c>
      <c r="K206" s="31">
        <v>2248.4</v>
      </c>
      <c r="L206" s="31">
        <v>2204.4</v>
      </c>
      <c r="M206" s="31">
        <v>0.74565999999999999</v>
      </c>
      <c r="N206" s="1"/>
      <c r="O206" s="1"/>
    </row>
    <row r="207" spans="1:15" ht="12.75" customHeight="1">
      <c r="A207" s="33">
        <v>197</v>
      </c>
      <c r="B207" s="53" t="s">
        <v>870</v>
      </c>
      <c r="C207" s="31">
        <v>478.8</v>
      </c>
      <c r="D207" s="36">
        <v>483.31666666666666</v>
      </c>
      <c r="E207" s="36">
        <v>469.48333333333335</v>
      </c>
      <c r="F207" s="36">
        <v>460.16666666666669</v>
      </c>
      <c r="G207" s="36">
        <v>446.33333333333337</v>
      </c>
      <c r="H207" s="36">
        <v>492.63333333333333</v>
      </c>
      <c r="I207" s="36">
        <v>506.4666666666667</v>
      </c>
      <c r="J207" s="36">
        <v>515.7833333333333</v>
      </c>
      <c r="K207" s="31">
        <v>497.15</v>
      </c>
      <c r="L207" s="31">
        <v>474</v>
      </c>
      <c r="M207" s="31">
        <v>10.803800000000001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1444.15</v>
      </c>
      <c r="D208" s="36">
        <v>1446.3166666666668</v>
      </c>
      <c r="E208" s="36">
        <v>1434.9333333333336</v>
      </c>
      <c r="F208" s="36">
        <v>1425.7166666666667</v>
      </c>
      <c r="G208" s="36">
        <v>1414.3333333333335</v>
      </c>
      <c r="H208" s="36">
        <v>1455.5333333333338</v>
      </c>
      <c r="I208" s="36">
        <v>1466.916666666667</v>
      </c>
      <c r="J208" s="36">
        <v>1476.1333333333339</v>
      </c>
      <c r="K208" s="31">
        <v>1457.7</v>
      </c>
      <c r="L208" s="31">
        <v>1437.1</v>
      </c>
      <c r="M208" s="31">
        <v>42.328609999999998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3996.15</v>
      </c>
      <c r="D209" s="36">
        <v>4020.3333333333335</v>
      </c>
      <c r="E209" s="36">
        <v>3950.7166666666672</v>
      </c>
      <c r="F209" s="36">
        <v>3905.2833333333338</v>
      </c>
      <c r="G209" s="36">
        <v>3835.6666666666674</v>
      </c>
      <c r="H209" s="36">
        <v>4065.7666666666669</v>
      </c>
      <c r="I209" s="36">
        <v>4135.3833333333332</v>
      </c>
      <c r="J209" s="36">
        <v>4180.8166666666666</v>
      </c>
      <c r="K209" s="31">
        <v>4089.95</v>
      </c>
      <c r="L209" s="31">
        <v>3974.9</v>
      </c>
      <c r="M209" s="31">
        <v>4.69787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1580.75</v>
      </c>
      <c r="D210" s="36">
        <v>1580.1499999999999</v>
      </c>
      <c r="E210" s="36">
        <v>1574.5999999999997</v>
      </c>
      <c r="F210" s="36">
        <v>1568.4499999999998</v>
      </c>
      <c r="G210" s="36">
        <v>1562.8999999999996</v>
      </c>
      <c r="H210" s="36">
        <v>1586.2999999999997</v>
      </c>
      <c r="I210" s="36">
        <v>1591.85</v>
      </c>
      <c r="J210" s="36">
        <v>1597.9999999999998</v>
      </c>
      <c r="K210" s="31">
        <v>1585.7</v>
      </c>
      <c r="L210" s="31">
        <v>1574</v>
      </c>
      <c r="M210" s="31">
        <v>120.60096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593.5</v>
      </c>
      <c r="D211" s="36">
        <v>585.63333333333333</v>
      </c>
      <c r="E211" s="36">
        <v>572.86666666666667</v>
      </c>
      <c r="F211" s="36">
        <v>552.23333333333335</v>
      </c>
      <c r="G211" s="36">
        <v>539.4666666666667</v>
      </c>
      <c r="H211" s="36">
        <v>606.26666666666665</v>
      </c>
      <c r="I211" s="36">
        <v>619.0333333333333</v>
      </c>
      <c r="J211" s="36">
        <v>639.66666666666663</v>
      </c>
      <c r="K211" s="31">
        <v>598.4</v>
      </c>
      <c r="L211" s="31">
        <v>565</v>
      </c>
      <c r="M211" s="31">
        <v>243.52341000000001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112.23</v>
      </c>
      <c r="D212" s="36">
        <v>112.64333333333333</v>
      </c>
      <c r="E212" s="36">
        <v>110.98666666666666</v>
      </c>
      <c r="F212" s="36">
        <v>109.74333333333334</v>
      </c>
      <c r="G212" s="36">
        <v>108.08666666666667</v>
      </c>
      <c r="H212" s="36">
        <v>113.88666666666666</v>
      </c>
      <c r="I212" s="36">
        <v>115.54333333333332</v>
      </c>
      <c r="J212" s="36">
        <v>116.78666666666665</v>
      </c>
      <c r="K212" s="31">
        <v>114.3</v>
      </c>
      <c r="L212" s="31">
        <v>111.4</v>
      </c>
      <c r="M212" s="31">
        <v>463.83555999999999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894.45</v>
      </c>
      <c r="D213" s="36">
        <v>898.4666666666667</v>
      </c>
      <c r="E213" s="36">
        <v>886.93333333333339</v>
      </c>
      <c r="F213" s="36">
        <v>879.41666666666674</v>
      </c>
      <c r="G213" s="36">
        <v>867.88333333333344</v>
      </c>
      <c r="H213" s="36">
        <v>905.98333333333335</v>
      </c>
      <c r="I213" s="36">
        <v>917.51666666666665</v>
      </c>
      <c r="J213" s="36">
        <v>925.0333333333333</v>
      </c>
      <c r="K213" s="31">
        <v>910</v>
      </c>
      <c r="L213" s="31">
        <v>890.95</v>
      </c>
      <c r="M213" s="31">
        <v>5.8432500000000003</v>
      </c>
      <c r="N213" s="1"/>
      <c r="O213" s="1"/>
    </row>
    <row r="214" spans="1:15" ht="12.75" customHeight="1">
      <c r="A214" s="33">
        <v>204</v>
      </c>
      <c r="B214" s="53" t="s">
        <v>871</v>
      </c>
      <c r="C214" s="31">
        <v>1200.2</v>
      </c>
      <c r="D214" s="36">
        <v>1194.0666666666666</v>
      </c>
      <c r="E214" s="36">
        <v>1170.1333333333332</v>
      </c>
      <c r="F214" s="36">
        <v>1140.0666666666666</v>
      </c>
      <c r="G214" s="36">
        <v>1116.1333333333332</v>
      </c>
      <c r="H214" s="36">
        <v>1224.1333333333332</v>
      </c>
      <c r="I214" s="36">
        <v>1248.0666666666666</v>
      </c>
      <c r="J214" s="36">
        <v>1278.1333333333332</v>
      </c>
      <c r="K214" s="31">
        <v>1218</v>
      </c>
      <c r="L214" s="31">
        <v>1164</v>
      </c>
      <c r="M214" s="31">
        <v>2.1444800000000002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1838.5</v>
      </c>
      <c r="D215" s="36">
        <v>1841.2833333333335</v>
      </c>
      <c r="E215" s="36">
        <v>1829.5166666666671</v>
      </c>
      <c r="F215" s="36">
        <v>1820.5333333333335</v>
      </c>
      <c r="G215" s="36">
        <v>1808.7666666666671</v>
      </c>
      <c r="H215" s="36">
        <v>1850.2666666666671</v>
      </c>
      <c r="I215" s="36">
        <v>1862.0333333333335</v>
      </c>
      <c r="J215" s="36">
        <v>1871.0166666666671</v>
      </c>
      <c r="K215" s="31">
        <v>1853.05</v>
      </c>
      <c r="L215" s="31">
        <v>1832.3</v>
      </c>
      <c r="M215" s="31">
        <v>16.076139999999999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5816</v>
      </c>
      <c r="D216" s="36">
        <v>5795.666666666667</v>
      </c>
      <c r="E216" s="36">
        <v>5751.3333333333339</v>
      </c>
      <c r="F216" s="36">
        <v>5686.666666666667</v>
      </c>
      <c r="G216" s="36">
        <v>5642.3333333333339</v>
      </c>
      <c r="H216" s="36">
        <v>5860.3333333333339</v>
      </c>
      <c r="I216" s="36">
        <v>5904.6666666666679</v>
      </c>
      <c r="J216" s="36">
        <v>5969.3333333333339</v>
      </c>
      <c r="K216" s="31">
        <v>5840</v>
      </c>
      <c r="L216" s="31">
        <v>5731</v>
      </c>
      <c r="M216" s="31">
        <v>5.4759599999999997</v>
      </c>
      <c r="N216" s="1"/>
      <c r="O216" s="1"/>
    </row>
    <row r="217" spans="1:15" ht="12.75" customHeight="1">
      <c r="A217" s="33">
        <v>207</v>
      </c>
      <c r="B217" s="53" t="s">
        <v>872</v>
      </c>
      <c r="C217" s="31">
        <v>360.85</v>
      </c>
      <c r="D217" s="36">
        <v>360.95</v>
      </c>
      <c r="E217" s="36">
        <v>355.9</v>
      </c>
      <c r="F217" s="36">
        <v>350.95</v>
      </c>
      <c r="G217" s="36">
        <v>345.9</v>
      </c>
      <c r="H217" s="36">
        <v>365.9</v>
      </c>
      <c r="I217" s="36">
        <v>370.95000000000005</v>
      </c>
      <c r="J217" s="36">
        <v>375.9</v>
      </c>
      <c r="K217" s="31">
        <v>366</v>
      </c>
      <c r="L217" s="31">
        <v>356</v>
      </c>
      <c r="M217" s="31">
        <v>5.1103899999999998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680.7</v>
      </c>
      <c r="D218" s="36">
        <v>680.46666666666658</v>
      </c>
      <c r="E218" s="36">
        <v>676.28333333333319</v>
      </c>
      <c r="F218" s="36">
        <v>671.86666666666656</v>
      </c>
      <c r="G218" s="36">
        <v>667.68333333333317</v>
      </c>
      <c r="H218" s="36">
        <v>684.88333333333321</v>
      </c>
      <c r="I218" s="36">
        <v>689.06666666666661</v>
      </c>
      <c r="J218" s="36">
        <v>693.48333333333323</v>
      </c>
      <c r="K218" s="31">
        <v>684.65</v>
      </c>
      <c r="L218" s="31">
        <v>676.05</v>
      </c>
      <c r="M218" s="31">
        <v>95.559039999999996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5099.7</v>
      </c>
      <c r="D219" s="36">
        <v>5024.416666666667</v>
      </c>
      <c r="E219" s="36">
        <v>4931.2833333333338</v>
      </c>
      <c r="F219" s="36">
        <v>4762.8666666666668</v>
      </c>
      <c r="G219" s="36">
        <v>4669.7333333333336</v>
      </c>
      <c r="H219" s="36">
        <v>5192.8333333333339</v>
      </c>
      <c r="I219" s="36">
        <v>5285.9666666666672</v>
      </c>
      <c r="J219" s="36">
        <v>5454.3833333333341</v>
      </c>
      <c r="K219" s="31">
        <v>5117.55</v>
      </c>
      <c r="L219" s="31">
        <v>4856</v>
      </c>
      <c r="M219" s="31">
        <v>43.648879999999998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335.9</v>
      </c>
      <c r="D220" s="36">
        <v>335.36666666666667</v>
      </c>
      <c r="E220" s="36">
        <v>331.93333333333334</v>
      </c>
      <c r="F220" s="36">
        <v>327.96666666666664</v>
      </c>
      <c r="G220" s="36">
        <v>324.5333333333333</v>
      </c>
      <c r="H220" s="36">
        <v>339.33333333333337</v>
      </c>
      <c r="I220" s="36">
        <v>342.76666666666677</v>
      </c>
      <c r="J220" s="36">
        <v>346.73333333333341</v>
      </c>
      <c r="K220" s="31">
        <v>338.8</v>
      </c>
      <c r="L220" s="31">
        <v>331.4</v>
      </c>
      <c r="M220" s="31">
        <v>37.970840000000003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528.35</v>
      </c>
      <c r="D221" s="36">
        <v>528.38333333333333</v>
      </c>
      <c r="E221" s="36">
        <v>524.4666666666667</v>
      </c>
      <c r="F221" s="36">
        <v>520.58333333333337</v>
      </c>
      <c r="G221" s="36">
        <v>516.66666666666674</v>
      </c>
      <c r="H221" s="36">
        <v>532.26666666666665</v>
      </c>
      <c r="I221" s="36">
        <v>536.18333333333339</v>
      </c>
      <c r="J221" s="36">
        <v>540.06666666666661</v>
      </c>
      <c r="K221" s="31">
        <v>532.29999999999995</v>
      </c>
      <c r="L221" s="31">
        <v>524.5</v>
      </c>
      <c r="M221" s="31">
        <v>47.756010000000003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2487.4</v>
      </c>
      <c r="D222" s="36">
        <v>2479.8833333333337</v>
      </c>
      <c r="E222" s="36">
        <v>2453.9666666666672</v>
      </c>
      <c r="F222" s="36">
        <v>2420.5333333333333</v>
      </c>
      <c r="G222" s="36">
        <v>2394.6166666666668</v>
      </c>
      <c r="H222" s="36">
        <v>2513.3166666666675</v>
      </c>
      <c r="I222" s="36">
        <v>2539.2333333333345</v>
      </c>
      <c r="J222" s="36">
        <v>2572.6666666666679</v>
      </c>
      <c r="K222" s="31">
        <v>2505.8000000000002</v>
      </c>
      <c r="L222" s="31">
        <v>2446.4499999999998</v>
      </c>
      <c r="M222" s="31">
        <v>31.230979999999999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672.4</v>
      </c>
      <c r="D223" s="36">
        <v>679.16666666666663</v>
      </c>
      <c r="E223" s="36">
        <v>663.23333333333323</v>
      </c>
      <c r="F223" s="36">
        <v>654.06666666666661</v>
      </c>
      <c r="G223" s="36">
        <v>638.13333333333321</v>
      </c>
      <c r="H223" s="36">
        <v>688.33333333333326</v>
      </c>
      <c r="I223" s="36">
        <v>704.26666666666665</v>
      </c>
      <c r="J223" s="36">
        <v>713.43333333333328</v>
      </c>
      <c r="K223" s="31">
        <v>695.1</v>
      </c>
      <c r="L223" s="31">
        <v>670</v>
      </c>
      <c r="M223" s="31">
        <v>8.74207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10830.85</v>
      </c>
      <c r="D224" s="36">
        <v>10862.033333333335</v>
      </c>
      <c r="E224" s="36">
        <v>10538.26666666667</v>
      </c>
      <c r="F224" s="36">
        <v>10245.683333333336</v>
      </c>
      <c r="G224" s="36">
        <v>9921.9166666666715</v>
      </c>
      <c r="H224" s="36">
        <v>11154.616666666669</v>
      </c>
      <c r="I224" s="36">
        <v>11478.383333333335</v>
      </c>
      <c r="J224" s="36">
        <v>11770.966666666667</v>
      </c>
      <c r="K224" s="31">
        <v>11185.8</v>
      </c>
      <c r="L224" s="31">
        <v>10569.45</v>
      </c>
      <c r="M224" s="31">
        <v>0.79905999999999999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1022.1</v>
      </c>
      <c r="D225" s="36">
        <v>1017.4833333333332</v>
      </c>
      <c r="E225" s="36">
        <v>971.16666666666652</v>
      </c>
      <c r="F225" s="36">
        <v>920.23333333333323</v>
      </c>
      <c r="G225" s="36">
        <v>873.91666666666652</v>
      </c>
      <c r="H225" s="36">
        <v>1068.4166666666665</v>
      </c>
      <c r="I225" s="36">
        <v>1114.7333333333333</v>
      </c>
      <c r="J225" s="36">
        <v>1165.6666666666665</v>
      </c>
      <c r="K225" s="31">
        <v>1063.8</v>
      </c>
      <c r="L225" s="31">
        <v>966.55</v>
      </c>
      <c r="M225" s="31">
        <v>33.092709999999997</v>
      </c>
      <c r="N225" s="1"/>
      <c r="O225" s="1"/>
    </row>
    <row r="226" spans="1:15" ht="12.75" customHeight="1">
      <c r="A226" s="33">
        <v>216</v>
      </c>
      <c r="B226" s="53" t="s">
        <v>873</v>
      </c>
      <c r="C226" s="31">
        <v>434.95</v>
      </c>
      <c r="D226" s="36">
        <v>434.23333333333335</v>
      </c>
      <c r="E226" s="36">
        <v>431.7166666666667</v>
      </c>
      <c r="F226" s="36">
        <v>428.48333333333335</v>
      </c>
      <c r="G226" s="36">
        <v>425.9666666666667</v>
      </c>
      <c r="H226" s="36">
        <v>437.4666666666667</v>
      </c>
      <c r="I226" s="36">
        <v>439.98333333333335</v>
      </c>
      <c r="J226" s="36">
        <v>443.2166666666667</v>
      </c>
      <c r="K226" s="31">
        <v>436.75</v>
      </c>
      <c r="L226" s="31">
        <v>431</v>
      </c>
      <c r="M226" s="31">
        <v>6.83908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54568.25</v>
      </c>
      <c r="D227" s="36">
        <v>54675.6</v>
      </c>
      <c r="E227" s="36">
        <v>54242.649999999994</v>
      </c>
      <c r="F227" s="36">
        <v>53917.049999999996</v>
      </c>
      <c r="G227" s="36">
        <v>53484.099999999991</v>
      </c>
      <c r="H227" s="36">
        <v>55001.2</v>
      </c>
      <c r="I227" s="36">
        <v>55434.149999999994</v>
      </c>
      <c r="J227" s="36">
        <v>55759.75</v>
      </c>
      <c r="K227" s="31">
        <v>55108.55</v>
      </c>
      <c r="L227" s="31">
        <v>54350</v>
      </c>
      <c r="M227" s="31">
        <v>6.5460000000000004E-2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279</v>
      </c>
      <c r="D228" s="36">
        <v>280.4666666666667</v>
      </c>
      <c r="E228" s="36">
        <v>275.08333333333337</v>
      </c>
      <c r="F228" s="36">
        <v>271.16666666666669</v>
      </c>
      <c r="G228" s="36">
        <v>265.78333333333336</v>
      </c>
      <c r="H228" s="36">
        <v>284.38333333333338</v>
      </c>
      <c r="I228" s="36">
        <v>289.76666666666671</v>
      </c>
      <c r="J228" s="36">
        <v>293.68333333333339</v>
      </c>
      <c r="K228" s="31">
        <v>285.85000000000002</v>
      </c>
      <c r="L228" s="31">
        <v>276.55</v>
      </c>
      <c r="M228" s="31">
        <v>144.70406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1107.3499999999999</v>
      </c>
      <c r="D229" s="36">
        <v>1111.8500000000001</v>
      </c>
      <c r="E229" s="36">
        <v>1100.5000000000002</v>
      </c>
      <c r="F229" s="36">
        <v>1093.6500000000001</v>
      </c>
      <c r="G229" s="36">
        <v>1082.3000000000002</v>
      </c>
      <c r="H229" s="36">
        <v>1118.7000000000003</v>
      </c>
      <c r="I229" s="36">
        <v>1130.0500000000002</v>
      </c>
      <c r="J229" s="36">
        <v>1136.9000000000003</v>
      </c>
      <c r="K229" s="31">
        <v>1123.2</v>
      </c>
      <c r="L229" s="31">
        <v>1105</v>
      </c>
      <c r="M229" s="31">
        <v>124.94253999999999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1662.7</v>
      </c>
      <c r="D230" s="36">
        <v>1662.8833333333332</v>
      </c>
      <c r="E230" s="36">
        <v>1650.8166666666664</v>
      </c>
      <c r="F230" s="36">
        <v>1638.9333333333332</v>
      </c>
      <c r="G230" s="36">
        <v>1626.8666666666663</v>
      </c>
      <c r="H230" s="36">
        <v>1674.7666666666664</v>
      </c>
      <c r="I230" s="36">
        <v>1686.833333333333</v>
      </c>
      <c r="J230" s="36">
        <v>1698.7166666666665</v>
      </c>
      <c r="K230" s="31">
        <v>1674.95</v>
      </c>
      <c r="L230" s="31">
        <v>1651</v>
      </c>
      <c r="M230" s="31">
        <v>2.0686800000000001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596.15</v>
      </c>
      <c r="D231" s="36">
        <v>589.51666666666665</v>
      </c>
      <c r="E231" s="36">
        <v>580.43333333333328</v>
      </c>
      <c r="F231" s="36">
        <v>564.71666666666658</v>
      </c>
      <c r="G231" s="36">
        <v>555.63333333333321</v>
      </c>
      <c r="H231" s="36">
        <v>605.23333333333335</v>
      </c>
      <c r="I231" s="36">
        <v>614.31666666666683</v>
      </c>
      <c r="J231" s="36">
        <v>630.03333333333342</v>
      </c>
      <c r="K231" s="31">
        <v>598.6</v>
      </c>
      <c r="L231" s="31">
        <v>573.79999999999995</v>
      </c>
      <c r="M231" s="31">
        <v>37.227510000000002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717.8</v>
      </c>
      <c r="D232" s="36">
        <v>719.13333333333321</v>
      </c>
      <c r="E232" s="36">
        <v>715.21666666666647</v>
      </c>
      <c r="F232" s="36">
        <v>712.63333333333321</v>
      </c>
      <c r="G232" s="36">
        <v>708.71666666666647</v>
      </c>
      <c r="H232" s="36">
        <v>721.71666666666647</v>
      </c>
      <c r="I232" s="36">
        <v>725.63333333333321</v>
      </c>
      <c r="J232" s="36">
        <v>728.21666666666647</v>
      </c>
      <c r="K232" s="31">
        <v>723.05</v>
      </c>
      <c r="L232" s="31">
        <v>716.55</v>
      </c>
      <c r="M232" s="31">
        <v>8.4024099999999997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86.33</v>
      </c>
      <c r="D233" s="36">
        <v>86.77</v>
      </c>
      <c r="E233" s="36">
        <v>85.559999999999988</v>
      </c>
      <c r="F233" s="36">
        <v>84.789999999999992</v>
      </c>
      <c r="G233" s="36">
        <v>83.579999999999984</v>
      </c>
      <c r="H233" s="36">
        <v>87.539999999999992</v>
      </c>
      <c r="I233" s="36">
        <v>88.75</v>
      </c>
      <c r="J233" s="36">
        <v>89.52</v>
      </c>
      <c r="K233" s="31">
        <v>87.98</v>
      </c>
      <c r="L233" s="31">
        <v>86</v>
      </c>
      <c r="M233" s="31">
        <v>58.972520000000003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77.459999999999994</v>
      </c>
      <c r="D234" s="36">
        <v>77.733333333333334</v>
      </c>
      <c r="E234" s="36">
        <v>77.126666666666665</v>
      </c>
      <c r="F234" s="36">
        <v>76.793333333333337</v>
      </c>
      <c r="G234" s="36">
        <v>76.186666666666667</v>
      </c>
      <c r="H234" s="36">
        <v>78.066666666666663</v>
      </c>
      <c r="I234" s="36">
        <v>78.673333333333318</v>
      </c>
      <c r="J234" s="36">
        <v>79.006666666666661</v>
      </c>
      <c r="K234" s="31">
        <v>78.34</v>
      </c>
      <c r="L234" s="31">
        <v>77.400000000000006</v>
      </c>
      <c r="M234" s="31">
        <v>142.80117999999999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114.23</v>
      </c>
      <c r="D235" s="36">
        <v>114.36333333333333</v>
      </c>
      <c r="E235" s="36">
        <v>113.57666666666665</v>
      </c>
      <c r="F235" s="36">
        <v>112.92333333333332</v>
      </c>
      <c r="G235" s="36">
        <v>112.13666666666664</v>
      </c>
      <c r="H235" s="36">
        <v>115.01666666666667</v>
      </c>
      <c r="I235" s="36">
        <v>115.80333333333333</v>
      </c>
      <c r="J235" s="36">
        <v>116.45666666666668</v>
      </c>
      <c r="K235" s="31">
        <v>115.15</v>
      </c>
      <c r="L235" s="31">
        <v>113.71</v>
      </c>
      <c r="M235" s="31">
        <v>43.116729999999997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472.35</v>
      </c>
      <c r="D236" s="36">
        <v>474</v>
      </c>
      <c r="E236" s="36">
        <v>469</v>
      </c>
      <c r="F236" s="36">
        <v>465.65</v>
      </c>
      <c r="G236" s="36">
        <v>460.65</v>
      </c>
      <c r="H236" s="36">
        <v>477.35</v>
      </c>
      <c r="I236" s="36">
        <v>482.35</v>
      </c>
      <c r="J236" s="36">
        <v>485.70000000000005</v>
      </c>
      <c r="K236" s="31">
        <v>479</v>
      </c>
      <c r="L236" s="31">
        <v>470.65</v>
      </c>
      <c r="M236" s="31">
        <v>13.28694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66.459999999999994</v>
      </c>
      <c r="D237" s="36">
        <v>66.850000000000009</v>
      </c>
      <c r="E237" s="36">
        <v>65.720000000000013</v>
      </c>
      <c r="F237" s="36">
        <v>64.98</v>
      </c>
      <c r="G237" s="36">
        <v>63.850000000000009</v>
      </c>
      <c r="H237" s="36">
        <v>67.590000000000018</v>
      </c>
      <c r="I237" s="36">
        <v>68.720000000000013</v>
      </c>
      <c r="J237" s="36">
        <v>69.460000000000022</v>
      </c>
      <c r="K237" s="31">
        <v>67.98</v>
      </c>
      <c r="L237" s="31">
        <v>66.11</v>
      </c>
      <c r="M237" s="31">
        <v>885.27323000000001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267.85000000000002</v>
      </c>
      <c r="D238" s="36">
        <v>268.95000000000005</v>
      </c>
      <c r="E238" s="36">
        <v>264.10000000000008</v>
      </c>
      <c r="F238" s="36">
        <v>260.35000000000002</v>
      </c>
      <c r="G238" s="36">
        <v>255.50000000000006</v>
      </c>
      <c r="H238" s="36">
        <v>272.7000000000001</v>
      </c>
      <c r="I238" s="36">
        <v>277.55</v>
      </c>
      <c r="J238" s="36">
        <v>281.30000000000013</v>
      </c>
      <c r="K238" s="31">
        <v>273.8</v>
      </c>
      <c r="L238" s="31">
        <v>265.2</v>
      </c>
      <c r="M238" s="31">
        <v>71.612359999999995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430.3</v>
      </c>
      <c r="D239" s="36">
        <v>432.31666666666666</v>
      </c>
      <c r="E239" s="36">
        <v>427.73333333333335</v>
      </c>
      <c r="F239" s="36">
        <v>425.16666666666669</v>
      </c>
      <c r="G239" s="36">
        <v>420.58333333333337</v>
      </c>
      <c r="H239" s="36">
        <v>434.88333333333333</v>
      </c>
      <c r="I239" s="36">
        <v>439.4666666666667</v>
      </c>
      <c r="J239" s="36">
        <v>442.0333333333333</v>
      </c>
      <c r="K239" s="31">
        <v>436.9</v>
      </c>
      <c r="L239" s="31">
        <v>429.75</v>
      </c>
      <c r="M239" s="31">
        <v>92.83802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305.95</v>
      </c>
      <c r="D240" s="36">
        <v>307.0333333333333</v>
      </c>
      <c r="E240" s="36">
        <v>302.21666666666658</v>
      </c>
      <c r="F240" s="36">
        <v>298.48333333333329</v>
      </c>
      <c r="G240" s="36">
        <v>293.66666666666657</v>
      </c>
      <c r="H240" s="36">
        <v>310.76666666666659</v>
      </c>
      <c r="I240" s="36">
        <v>315.58333333333331</v>
      </c>
      <c r="J240" s="36">
        <v>319.31666666666661</v>
      </c>
      <c r="K240" s="31">
        <v>311.85000000000002</v>
      </c>
      <c r="L240" s="31">
        <v>303.3</v>
      </c>
      <c r="M240" s="31">
        <v>14.73898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218.73</v>
      </c>
      <c r="D241" s="36">
        <v>219.32333333333335</v>
      </c>
      <c r="E241" s="36">
        <v>217.09666666666669</v>
      </c>
      <c r="F241" s="36">
        <v>215.46333333333334</v>
      </c>
      <c r="G241" s="36">
        <v>213.23666666666668</v>
      </c>
      <c r="H241" s="36">
        <v>220.95666666666671</v>
      </c>
      <c r="I241" s="36">
        <v>223.18333333333334</v>
      </c>
      <c r="J241" s="36">
        <v>224.81666666666672</v>
      </c>
      <c r="K241" s="31">
        <v>221.55</v>
      </c>
      <c r="L241" s="31">
        <v>217.69</v>
      </c>
      <c r="M241" s="31">
        <v>12.04754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171.9</v>
      </c>
      <c r="D242" s="36">
        <v>172.87333333333333</v>
      </c>
      <c r="E242" s="36">
        <v>169.94666666666666</v>
      </c>
      <c r="F242" s="36">
        <v>167.99333333333331</v>
      </c>
      <c r="G242" s="36">
        <v>165.06666666666663</v>
      </c>
      <c r="H242" s="36">
        <v>174.82666666666668</v>
      </c>
      <c r="I242" s="36">
        <v>177.75333333333336</v>
      </c>
      <c r="J242" s="36">
        <v>179.70666666666671</v>
      </c>
      <c r="K242" s="31">
        <v>175.8</v>
      </c>
      <c r="L242" s="31">
        <v>170.92</v>
      </c>
      <c r="M242" s="31">
        <v>89.977519999999998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2571.25</v>
      </c>
      <c r="D243" s="36">
        <v>2586.1333333333332</v>
      </c>
      <c r="E243" s="36">
        <v>2548.2666666666664</v>
      </c>
      <c r="F243" s="36">
        <v>2525.2833333333333</v>
      </c>
      <c r="G243" s="36">
        <v>2487.4166666666665</v>
      </c>
      <c r="H243" s="36">
        <v>2609.1166666666663</v>
      </c>
      <c r="I243" s="36">
        <v>2646.9833333333331</v>
      </c>
      <c r="J243" s="36">
        <v>2669.9666666666662</v>
      </c>
      <c r="K243" s="31">
        <v>2624</v>
      </c>
      <c r="L243" s="31">
        <v>2563.15</v>
      </c>
      <c r="M243" s="31">
        <v>1.1867000000000001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541.75</v>
      </c>
      <c r="D244" s="36">
        <v>541.18333333333328</v>
      </c>
      <c r="E244" s="36">
        <v>537.56666666666661</v>
      </c>
      <c r="F244" s="36">
        <v>533.38333333333333</v>
      </c>
      <c r="G244" s="36">
        <v>529.76666666666665</v>
      </c>
      <c r="H244" s="36">
        <v>545.36666666666656</v>
      </c>
      <c r="I244" s="36">
        <v>548.98333333333312</v>
      </c>
      <c r="J244" s="36">
        <v>553.16666666666652</v>
      </c>
      <c r="K244" s="31">
        <v>544.79999999999995</v>
      </c>
      <c r="L244" s="31">
        <v>537</v>
      </c>
      <c r="M244" s="31">
        <v>12.604200000000001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178.25</v>
      </c>
      <c r="D245" s="36">
        <v>178.22</v>
      </c>
      <c r="E245" s="36">
        <v>174.69</v>
      </c>
      <c r="F245" s="36">
        <v>171.13</v>
      </c>
      <c r="G245" s="36">
        <v>167.6</v>
      </c>
      <c r="H245" s="36">
        <v>181.78</v>
      </c>
      <c r="I245" s="36">
        <v>185.31000000000003</v>
      </c>
      <c r="J245" s="36">
        <v>188.87</v>
      </c>
      <c r="K245" s="31">
        <v>181.75</v>
      </c>
      <c r="L245" s="31">
        <v>174.66</v>
      </c>
      <c r="M245" s="31">
        <v>580.82920000000001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589.29999999999995</v>
      </c>
      <c r="D246" s="36">
        <v>589.1</v>
      </c>
      <c r="E246" s="36">
        <v>584.20000000000005</v>
      </c>
      <c r="F246" s="36">
        <v>579.1</v>
      </c>
      <c r="G246" s="36">
        <v>574.20000000000005</v>
      </c>
      <c r="H246" s="36">
        <v>594.20000000000005</v>
      </c>
      <c r="I246" s="36">
        <v>599.09999999999991</v>
      </c>
      <c r="J246" s="36">
        <v>604.20000000000005</v>
      </c>
      <c r="K246" s="31">
        <v>594</v>
      </c>
      <c r="L246" s="31">
        <v>584</v>
      </c>
      <c r="M246" s="31">
        <v>30.84488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168.95</v>
      </c>
      <c r="D247" s="36">
        <v>169.06666666666666</v>
      </c>
      <c r="E247" s="36">
        <v>167.93333333333334</v>
      </c>
      <c r="F247" s="36">
        <v>166.91666666666669</v>
      </c>
      <c r="G247" s="36">
        <v>165.78333333333336</v>
      </c>
      <c r="H247" s="36">
        <v>170.08333333333331</v>
      </c>
      <c r="I247" s="36">
        <v>171.21666666666664</v>
      </c>
      <c r="J247" s="36">
        <v>172.23333333333329</v>
      </c>
      <c r="K247" s="31">
        <v>170.2</v>
      </c>
      <c r="L247" s="31">
        <v>168.05</v>
      </c>
      <c r="M247" s="31">
        <v>172.79580000000001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67.42</v>
      </c>
      <c r="D248" s="36">
        <v>67.803333333333327</v>
      </c>
      <c r="E248" s="36">
        <v>66.61666666666666</v>
      </c>
      <c r="F248" s="36">
        <v>65.813333333333333</v>
      </c>
      <c r="G248" s="36">
        <v>64.626666666666665</v>
      </c>
      <c r="H248" s="36">
        <v>68.606666666666655</v>
      </c>
      <c r="I248" s="36">
        <v>69.793333333333322</v>
      </c>
      <c r="J248" s="36">
        <v>70.59666666666665</v>
      </c>
      <c r="K248" s="31">
        <v>68.989999999999995</v>
      </c>
      <c r="L248" s="31">
        <v>67</v>
      </c>
      <c r="M248" s="31">
        <v>114.30271999999999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1017.55</v>
      </c>
      <c r="D249" s="36">
        <v>1022.6833333333334</v>
      </c>
      <c r="E249" s="36">
        <v>1008.3666666666668</v>
      </c>
      <c r="F249" s="36">
        <v>999.18333333333339</v>
      </c>
      <c r="G249" s="36">
        <v>984.86666666666679</v>
      </c>
      <c r="H249" s="36">
        <v>1031.8666666666668</v>
      </c>
      <c r="I249" s="36">
        <v>1046.1833333333334</v>
      </c>
      <c r="J249" s="36">
        <v>1055.3666666666668</v>
      </c>
      <c r="K249" s="31">
        <v>1037</v>
      </c>
      <c r="L249" s="31">
        <v>1013.5</v>
      </c>
      <c r="M249" s="31">
        <v>19.96303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175.13</v>
      </c>
      <c r="D250" s="36">
        <v>176.21</v>
      </c>
      <c r="E250" s="36">
        <v>173.47000000000003</v>
      </c>
      <c r="F250" s="36">
        <v>171.81000000000003</v>
      </c>
      <c r="G250" s="36">
        <v>169.07000000000005</v>
      </c>
      <c r="H250" s="36">
        <v>177.87</v>
      </c>
      <c r="I250" s="36">
        <v>180.60999999999996</v>
      </c>
      <c r="J250" s="36">
        <v>182.26999999999998</v>
      </c>
      <c r="K250" s="31">
        <v>178.95</v>
      </c>
      <c r="L250" s="31">
        <v>174.55</v>
      </c>
      <c r="M250" s="31">
        <v>317.50295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1368.5</v>
      </c>
      <c r="D251" s="36">
        <v>1372.1333333333332</v>
      </c>
      <c r="E251" s="36">
        <v>1361.4166666666665</v>
      </c>
      <c r="F251" s="36">
        <v>1354.3333333333333</v>
      </c>
      <c r="G251" s="36">
        <v>1343.6166666666666</v>
      </c>
      <c r="H251" s="36">
        <v>1379.2166666666665</v>
      </c>
      <c r="I251" s="36">
        <v>1389.9333333333332</v>
      </c>
      <c r="J251" s="36">
        <v>1397.0166666666664</v>
      </c>
      <c r="K251" s="31">
        <v>1382.85</v>
      </c>
      <c r="L251" s="31">
        <v>1365.05</v>
      </c>
      <c r="M251" s="31">
        <v>0.23924999999999999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487.05</v>
      </c>
      <c r="D252" s="36">
        <v>485.33333333333331</v>
      </c>
      <c r="E252" s="36">
        <v>480.21666666666664</v>
      </c>
      <c r="F252" s="36">
        <v>473.38333333333333</v>
      </c>
      <c r="G252" s="36">
        <v>468.26666666666665</v>
      </c>
      <c r="H252" s="36">
        <v>492.16666666666663</v>
      </c>
      <c r="I252" s="36">
        <v>497.2833333333333</v>
      </c>
      <c r="J252" s="36">
        <v>504.11666666666662</v>
      </c>
      <c r="K252" s="31">
        <v>490.45</v>
      </c>
      <c r="L252" s="31">
        <v>478.5</v>
      </c>
      <c r="M252" s="31">
        <v>40.926690000000001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339.5</v>
      </c>
      <c r="D253" s="36">
        <v>341.03333333333336</v>
      </c>
      <c r="E253" s="36">
        <v>335.4666666666667</v>
      </c>
      <c r="F253" s="36">
        <v>331.43333333333334</v>
      </c>
      <c r="G253" s="36">
        <v>325.86666666666667</v>
      </c>
      <c r="H253" s="36">
        <v>345.06666666666672</v>
      </c>
      <c r="I253" s="36">
        <v>350.63333333333344</v>
      </c>
      <c r="J253" s="36">
        <v>354.66666666666674</v>
      </c>
      <c r="K253" s="31">
        <v>346.6</v>
      </c>
      <c r="L253" s="31">
        <v>337</v>
      </c>
      <c r="M253" s="31">
        <v>79.805449999999993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1507.25</v>
      </c>
      <c r="D254" s="36">
        <v>1499.4833333333333</v>
      </c>
      <c r="E254" s="36">
        <v>1488.9666666666667</v>
      </c>
      <c r="F254" s="36">
        <v>1470.6833333333334</v>
      </c>
      <c r="G254" s="36">
        <v>1460.1666666666667</v>
      </c>
      <c r="H254" s="36">
        <v>1517.7666666666667</v>
      </c>
      <c r="I254" s="36">
        <v>1528.2833333333335</v>
      </c>
      <c r="J254" s="36">
        <v>1546.5666666666666</v>
      </c>
      <c r="K254" s="31">
        <v>1510</v>
      </c>
      <c r="L254" s="31">
        <v>1481.2</v>
      </c>
      <c r="M254" s="31">
        <v>24.468319999999999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6266.7</v>
      </c>
      <c r="D255" s="36">
        <v>6293.05</v>
      </c>
      <c r="E255" s="36">
        <v>6220.1</v>
      </c>
      <c r="F255" s="36">
        <v>6173.5</v>
      </c>
      <c r="G255" s="36">
        <v>6100.55</v>
      </c>
      <c r="H255" s="36">
        <v>6339.6500000000005</v>
      </c>
      <c r="I255" s="36">
        <v>6412.5999999999995</v>
      </c>
      <c r="J255" s="36">
        <v>6459.2000000000007</v>
      </c>
      <c r="K255" s="31">
        <v>6366</v>
      </c>
      <c r="L255" s="31">
        <v>6246.45</v>
      </c>
      <c r="M255" s="31">
        <v>2.23143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1493.95</v>
      </c>
      <c r="D256" s="36">
        <v>1496.0999999999997</v>
      </c>
      <c r="E256" s="36">
        <v>1487.1999999999994</v>
      </c>
      <c r="F256" s="36">
        <v>1480.4499999999996</v>
      </c>
      <c r="G256" s="36">
        <v>1471.5499999999993</v>
      </c>
      <c r="H256" s="36">
        <v>1502.8499999999995</v>
      </c>
      <c r="I256" s="36">
        <v>1511.7499999999995</v>
      </c>
      <c r="J256" s="36">
        <v>1518.4999999999995</v>
      </c>
      <c r="K256" s="31">
        <v>1505</v>
      </c>
      <c r="L256" s="31">
        <v>1489.35</v>
      </c>
      <c r="M256" s="31">
        <v>73.075649999999996</v>
      </c>
      <c r="N256" s="1"/>
      <c r="O256" s="1"/>
    </row>
    <row r="257" spans="1:15" ht="12.75" customHeight="1">
      <c r="A257" s="33">
        <v>247</v>
      </c>
      <c r="B257" s="53" t="s">
        <v>874</v>
      </c>
      <c r="C257" s="31">
        <v>146.31</v>
      </c>
      <c r="D257" s="36">
        <v>147.50666666666666</v>
      </c>
      <c r="E257" s="36">
        <v>144.46333333333331</v>
      </c>
      <c r="F257" s="36">
        <v>142.61666666666665</v>
      </c>
      <c r="G257" s="36">
        <v>139.5733333333333</v>
      </c>
      <c r="H257" s="36">
        <v>149.35333333333332</v>
      </c>
      <c r="I257" s="36">
        <v>152.39666666666668</v>
      </c>
      <c r="J257" s="36">
        <v>154.24333333333334</v>
      </c>
      <c r="K257" s="31">
        <v>150.55000000000001</v>
      </c>
      <c r="L257" s="31">
        <v>145.66</v>
      </c>
      <c r="M257" s="31">
        <v>44.311610000000002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1064.8</v>
      </c>
      <c r="D258" s="36">
        <v>1074.9000000000001</v>
      </c>
      <c r="E258" s="36">
        <v>1032.8000000000002</v>
      </c>
      <c r="F258" s="36">
        <v>1000.8000000000002</v>
      </c>
      <c r="G258" s="36">
        <v>958.70000000000027</v>
      </c>
      <c r="H258" s="36">
        <v>1106.9000000000001</v>
      </c>
      <c r="I258" s="36">
        <v>1149</v>
      </c>
      <c r="J258" s="36">
        <v>1181</v>
      </c>
      <c r="K258" s="31">
        <v>1117</v>
      </c>
      <c r="L258" s="31">
        <v>1042.9000000000001</v>
      </c>
      <c r="M258" s="31">
        <v>14.637650000000001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4302.6499999999996</v>
      </c>
      <c r="D259" s="36">
        <v>4293.6833333333334</v>
      </c>
      <c r="E259" s="36">
        <v>4238.9666666666672</v>
      </c>
      <c r="F259" s="36">
        <v>4175.2833333333338</v>
      </c>
      <c r="G259" s="36">
        <v>4120.5666666666675</v>
      </c>
      <c r="H259" s="36">
        <v>4357.3666666666668</v>
      </c>
      <c r="I259" s="36">
        <v>4412.0833333333321</v>
      </c>
      <c r="J259" s="36">
        <v>4475.7666666666664</v>
      </c>
      <c r="K259" s="31">
        <v>4348.3999999999996</v>
      </c>
      <c r="L259" s="31">
        <v>4230</v>
      </c>
      <c r="M259" s="31">
        <v>45.102409999999999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1199.8</v>
      </c>
      <c r="D260" s="36">
        <v>1198.2666666666667</v>
      </c>
      <c r="E260" s="36">
        <v>1186.5333333333333</v>
      </c>
      <c r="F260" s="36">
        <v>1173.2666666666667</v>
      </c>
      <c r="G260" s="36">
        <v>1161.5333333333333</v>
      </c>
      <c r="H260" s="36">
        <v>1211.5333333333333</v>
      </c>
      <c r="I260" s="36">
        <v>1223.2666666666664</v>
      </c>
      <c r="J260" s="36">
        <v>1236.5333333333333</v>
      </c>
      <c r="K260" s="31">
        <v>1210</v>
      </c>
      <c r="L260" s="31">
        <v>1185</v>
      </c>
      <c r="M260" s="31">
        <v>10.532400000000001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1885.35</v>
      </c>
      <c r="D261" s="36">
        <v>1894</v>
      </c>
      <c r="E261" s="36">
        <v>1870.45</v>
      </c>
      <c r="F261" s="36">
        <v>1855.55</v>
      </c>
      <c r="G261" s="36">
        <v>1832</v>
      </c>
      <c r="H261" s="36">
        <v>1908.9</v>
      </c>
      <c r="I261" s="36">
        <v>1932.4500000000003</v>
      </c>
      <c r="J261" s="36">
        <v>1947.3500000000001</v>
      </c>
      <c r="K261" s="31">
        <v>1917.55</v>
      </c>
      <c r="L261" s="31">
        <v>1879.1</v>
      </c>
      <c r="M261" s="31">
        <v>1.5218400000000001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4241.95</v>
      </c>
      <c r="D262" s="36">
        <v>4248.5333333333328</v>
      </c>
      <c r="E262" s="36">
        <v>4199.6166666666659</v>
      </c>
      <c r="F262" s="36">
        <v>4157.2833333333328</v>
      </c>
      <c r="G262" s="36">
        <v>4108.3666666666659</v>
      </c>
      <c r="H262" s="36">
        <v>4290.8666666666659</v>
      </c>
      <c r="I262" s="36">
        <v>4339.7833333333338</v>
      </c>
      <c r="J262" s="36">
        <v>4382.1166666666659</v>
      </c>
      <c r="K262" s="31">
        <v>4297.45</v>
      </c>
      <c r="L262" s="31">
        <v>4206.2</v>
      </c>
      <c r="M262" s="31">
        <v>1.2132499999999999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2062.35</v>
      </c>
      <c r="D263" s="36">
        <v>2064.15</v>
      </c>
      <c r="E263" s="36">
        <v>2043.3000000000002</v>
      </c>
      <c r="F263" s="36">
        <v>2024.25</v>
      </c>
      <c r="G263" s="36">
        <v>2003.4</v>
      </c>
      <c r="H263" s="36">
        <v>2083.2000000000003</v>
      </c>
      <c r="I263" s="36">
        <v>2104.0499999999997</v>
      </c>
      <c r="J263" s="36">
        <v>2123.1000000000004</v>
      </c>
      <c r="K263" s="31">
        <v>2085</v>
      </c>
      <c r="L263" s="31">
        <v>2045.1</v>
      </c>
      <c r="M263" s="31">
        <v>1.55006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825.3</v>
      </c>
      <c r="D264" s="36">
        <v>824.06666666666661</v>
      </c>
      <c r="E264" s="36">
        <v>818.23333333333323</v>
      </c>
      <c r="F264" s="36">
        <v>811.16666666666663</v>
      </c>
      <c r="G264" s="36">
        <v>805.33333333333326</v>
      </c>
      <c r="H264" s="36">
        <v>831.13333333333321</v>
      </c>
      <c r="I264" s="36">
        <v>836.9666666666667</v>
      </c>
      <c r="J264" s="36">
        <v>844.03333333333319</v>
      </c>
      <c r="K264" s="31">
        <v>829.9</v>
      </c>
      <c r="L264" s="31">
        <v>817</v>
      </c>
      <c r="M264" s="31">
        <v>3.0808300000000002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446.1</v>
      </c>
      <c r="D265" s="36">
        <v>441.63333333333338</v>
      </c>
      <c r="E265" s="36">
        <v>434.76666666666677</v>
      </c>
      <c r="F265" s="36">
        <v>423.43333333333339</v>
      </c>
      <c r="G265" s="36">
        <v>416.56666666666678</v>
      </c>
      <c r="H265" s="36">
        <v>452.96666666666675</v>
      </c>
      <c r="I265" s="36">
        <v>459.83333333333343</v>
      </c>
      <c r="J265" s="36">
        <v>471.16666666666674</v>
      </c>
      <c r="K265" s="31">
        <v>448.5</v>
      </c>
      <c r="L265" s="31">
        <v>430.3</v>
      </c>
      <c r="M265" s="31">
        <v>18.594010000000001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84.37</v>
      </c>
      <c r="D266" s="36">
        <v>83.7</v>
      </c>
      <c r="E266" s="36">
        <v>81.900000000000006</v>
      </c>
      <c r="F266" s="36">
        <v>79.430000000000007</v>
      </c>
      <c r="G266" s="36">
        <v>77.63000000000001</v>
      </c>
      <c r="H266" s="36">
        <v>86.17</v>
      </c>
      <c r="I266" s="36">
        <v>87.969999999999985</v>
      </c>
      <c r="J266" s="36">
        <v>90.44</v>
      </c>
      <c r="K266" s="31">
        <v>85.5</v>
      </c>
      <c r="L266" s="31">
        <v>81.23</v>
      </c>
      <c r="M266" s="31">
        <v>177.03980999999999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659.45</v>
      </c>
      <c r="D267" s="36">
        <v>659.16666666666674</v>
      </c>
      <c r="E267" s="36">
        <v>649.48333333333346</v>
      </c>
      <c r="F267" s="36">
        <v>639.51666666666677</v>
      </c>
      <c r="G267" s="36">
        <v>629.83333333333348</v>
      </c>
      <c r="H267" s="36">
        <v>669.13333333333344</v>
      </c>
      <c r="I267" s="36">
        <v>678.81666666666683</v>
      </c>
      <c r="J267" s="36">
        <v>688.78333333333342</v>
      </c>
      <c r="K267" s="31">
        <v>668.85</v>
      </c>
      <c r="L267" s="31">
        <v>649.20000000000005</v>
      </c>
      <c r="M267" s="31">
        <v>18.72711</v>
      </c>
      <c r="N267" s="1"/>
      <c r="O267" s="1"/>
    </row>
    <row r="268" spans="1:15" ht="12.75" customHeight="1">
      <c r="A268" s="33">
        <v>258</v>
      </c>
      <c r="B268" s="53" t="s">
        <v>875</v>
      </c>
      <c r="C268" s="31">
        <v>290.45</v>
      </c>
      <c r="D268" s="36">
        <v>289.35000000000002</v>
      </c>
      <c r="E268" s="36">
        <v>285.70000000000005</v>
      </c>
      <c r="F268" s="36">
        <v>280.95000000000005</v>
      </c>
      <c r="G268" s="36">
        <v>277.30000000000007</v>
      </c>
      <c r="H268" s="36">
        <v>294.10000000000002</v>
      </c>
      <c r="I268" s="36">
        <v>297.75</v>
      </c>
      <c r="J268" s="36">
        <v>302.5</v>
      </c>
      <c r="K268" s="31">
        <v>293</v>
      </c>
      <c r="L268" s="31">
        <v>284.60000000000002</v>
      </c>
      <c r="M268" s="31">
        <v>50.219769999999997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915.75</v>
      </c>
      <c r="D269" s="36">
        <v>916.2833333333333</v>
      </c>
      <c r="E269" s="36">
        <v>907.51666666666665</v>
      </c>
      <c r="F269" s="36">
        <v>899.2833333333333</v>
      </c>
      <c r="G269" s="36">
        <v>890.51666666666665</v>
      </c>
      <c r="H269" s="36">
        <v>924.51666666666665</v>
      </c>
      <c r="I269" s="36">
        <v>933.2833333333333</v>
      </c>
      <c r="J269" s="36">
        <v>941.51666666666665</v>
      </c>
      <c r="K269" s="31">
        <v>925.05</v>
      </c>
      <c r="L269" s="31">
        <v>908.05</v>
      </c>
      <c r="M269" s="31">
        <v>17.88757</v>
      </c>
      <c r="N269" s="1"/>
      <c r="O269" s="1"/>
    </row>
    <row r="270" spans="1:15" ht="12.75" customHeight="1">
      <c r="A270" s="33">
        <v>260</v>
      </c>
      <c r="B270" s="53" t="s">
        <v>876</v>
      </c>
      <c r="C270" s="31">
        <v>938.65</v>
      </c>
      <c r="D270" s="36">
        <v>932.55000000000007</v>
      </c>
      <c r="E270" s="36">
        <v>916.10000000000014</v>
      </c>
      <c r="F270" s="36">
        <v>893.55000000000007</v>
      </c>
      <c r="G270" s="36">
        <v>877.10000000000014</v>
      </c>
      <c r="H270" s="36">
        <v>955.10000000000014</v>
      </c>
      <c r="I270" s="36">
        <v>971.55000000000018</v>
      </c>
      <c r="J270" s="36">
        <v>994.10000000000014</v>
      </c>
      <c r="K270" s="31">
        <v>949</v>
      </c>
      <c r="L270" s="31">
        <v>910</v>
      </c>
      <c r="M270" s="31">
        <v>0.72833000000000003</v>
      </c>
      <c r="N270" s="1"/>
      <c r="O270" s="1"/>
    </row>
    <row r="271" spans="1:15" ht="12.75" customHeight="1">
      <c r="A271" s="33">
        <v>261</v>
      </c>
      <c r="B271" s="53" t="s">
        <v>877</v>
      </c>
      <c r="C271" s="31">
        <v>122.82</v>
      </c>
      <c r="D271" s="36">
        <v>122.75999999999999</v>
      </c>
      <c r="E271" s="36">
        <v>121.71999999999998</v>
      </c>
      <c r="F271" s="36">
        <v>120.61999999999999</v>
      </c>
      <c r="G271" s="36">
        <v>119.57999999999998</v>
      </c>
      <c r="H271" s="36">
        <v>123.85999999999999</v>
      </c>
      <c r="I271" s="36">
        <v>124.9</v>
      </c>
      <c r="J271" s="36">
        <v>125.99999999999999</v>
      </c>
      <c r="K271" s="31">
        <v>123.8</v>
      </c>
      <c r="L271" s="31">
        <v>121.66</v>
      </c>
      <c r="M271" s="31">
        <v>18.520769999999999</v>
      </c>
      <c r="N271" s="1"/>
      <c r="O271" s="1"/>
    </row>
    <row r="272" spans="1:15" ht="12.75" customHeight="1">
      <c r="A272" s="33">
        <v>262</v>
      </c>
      <c r="B272" s="53" t="s">
        <v>832</v>
      </c>
      <c r="C272" s="31">
        <v>564.4</v>
      </c>
      <c r="D272" s="36">
        <v>560.18333333333339</v>
      </c>
      <c r="E272" s="36">
        <v>553.36666666666679</v>
      </c>
      <c r="F272" s="36">
        <v>542.33333333333337</v>
      </c>
      <c r="G272" s="36">
        <v>535.51666666666677</v>
      </c>
      <c r="H272" s="36">
        <v>571.21666666666681</v>
      </c>
      <c r="I272" s="36">
        <v>578.03333333333342</v>
      </c>
      <c r="J272" s="36">
        <v>589.06666666666683</v>
      </c>
      <c r="K272" s="31">
        <v>567</v>
      </c>
      <c r="L272" s="31">
        <v>549.15</v>
      </c>
      <c r="M272" s="31">
        <v>6.0651400000000004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816.2</v>
      </c>
      <c r="D273" s="36">
        <v>822.76666666666677</v>
      </c>
      <c r="E273" s="36">
        <v>804.53333333333353</v>
      </c>
      <c r="F273" s="36">
        <v>792.86666666666679</v>
      </c>
      <c r="G273" s="36">
        <v>774.63333333333355</v>
      </c>
      <c r="H273" s="36">
        <v>834.43333333333351</v>
      </c>
      <c r="I273" s="36">
        <v>852.66666666666686</v>
      </c>
      <c r="J273" s="36">
        <v>864.33333333333348</v>
      </c>
      <c r="K273" s="31">
        <v>841</v>
      </c>
      <c r="L273" s="31">
        <v>811.1</v>
      </c>
      <c r="M273" s="31">
        <v>8.4275300000000009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1041.25</v>
      </c>
      <c r="D274" s="36">
        <v>1043.55</v>
      </c>
      <c r="E274" s="36">
        <v>1034.0999999999999</v>
      </c>
      <c r="F274" s="36">
        <v>1026.95</v>
      </c>
      <c r="G274" s="36">
        <v>1017.5</v>
      </c>
      <c r="H274" s="36">
        <v>1050.6999999999998</v>
      </c>
      <c r="I274" s="36">
        <v>1060.1500000000001</v>
      </c>
      <c r="J274" s="36">
        <v>1067.2999999999997</v>
      </c>
      <c r="K274" s="31">
        <v>1053</v>
      </c>
      <c r="L274" s="31">
        <v>1036.4000000000001</v>
      </c>
      <c r="M274" s="31">
        <v>11.62049</v>
      </c>
      <c r="N274" s="1"/>
      <c r="O274" s="1"/>
    </row>
    <row r="275" spans="1:15" ht="12.75" customHeight="1">
      <c r="A275" s="33">
        <v>265</v>
      </c>
      <c r="B275" s="53" t="s">
        <v>878</v>
      </c>
      <c r="C275" s="31">
        <v>360.8</v>
      </c>
      <c r="D275" s="36">
        <v>361.8</v>
      </c>
      <c r="E275" s="36">
        <v>357.20000000000005</v>
      </c>
      <c r="F275" s="36">
        <v>353.6</v>
      </c>
      <c r="G275" s="36">
        <v>349.00000000000006</v>
      </c>
      <c r="H275" s="36">
        <v>365.40000000000003</v>
      </c>
      <c r="I275" s="36">
        <v>370.00000000000006</v>
      </c>
      <c r="J275" s="36">
        <v>373.6</v>
      </c>
      <c r="K275" s="31">
        <v>366.4</v>
      </c>
      <c r="L275" s="31">
        <v>358.2</v>
      </c>
      <c r="M275" s="31">
        <v>274.24842999999998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532.6</v>
      </c>
      <c r="D276" s="36">
        <v>535.43333333333339</v>
      </c>
      <c r="E276" s="36">
        <v>528.16666666666674</v>
      </c>
      <c r="F276" s="36">
        <v>523.73333333333335</v>
      </c>
      <c r="G276" s="36">
        <v>516.4666666666667</v>
      </c>
      <c r="H276" s="36">
        <v>539.86666666666679</v>
      </c>
      <c r="I276" s="36">
        <v>547.13333333333344</v>
      </c>
      <c r="J276" s="36">
        <v>551.56666666666683</v>
      </c>
      <c r="K276" s="31">
        <v>542.70000000000005</v>
      </c>
      <c r="L276" s="31">
        <v>531</v>
      </c>
      <c r="M276" s="31">
        <v>13.979609999999999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515.54999999999995</v>
      </c>
      <c r="D277" s="36">
        <v>518.18333333333328</v>
      </c>
      <c r="E277" s="36">
        <v>509.36666666666656</v>
      </c>
      <c r="F277" s="36">
        <v>503.18333333333328</v>
      </c>
      <c r="G277" s="36">
        <v>494.36666666666656</v>
      </c>
      <c r="H277" s="36">
        <v>524.36666666666656</v>
      </c>
      <c r="I277" s="36">
        <v>533.18333333333339</v>
      </c>
      <c r="J277" s="36">
        <v>539.36666666666656</v>
      </c>
      <c r="K277" s="31">
        <v>527</v>
      </c>
      <c r="L277" s="31">
        <v>512</v>
      </c>
      <c r="M277" s="31">
        <v>1.60243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746.4</v>
      </c>
      <c r="D278" s="36">
        <v>749</v>
      </c>
      <c r="E278" s="36">
        <v>733.05</v>
      </c>
      <c r="F278" s="36">
        <v>719.69999999999993</v>
      </c>
      <c r="G278" s="36">
        <v>703.74999999999989</v>
      </c>
      <c r="H278" s="36">
        <v>762.35</v>
      </c>
      <c r="I278" s="36">
        <v>778.30000000000007</v>
      </c>
      <c r="J278" s="36">
        <v>791.65000000000009</v>
      </c>
      <c r="K278" s="31">
        <v>764.95</v>
      </c>
      <c r="L278" s="31">
        <v>735.65</v>
      </c>
      <c r="M278" s="31">
        <v>3.0281600000000002</v>
      </c>
      <c r="N278" s="1"/>
      <c r="O278" s="1"/>
    </row>
    <row r="279" spans="1:15" ht="12.75" customHeight="1">
      <c r="A279" s="33">
        <v>269</v>
      </c>
      <c r="B279" s="53" t="s">
        <v>879</v>
      </c>
      <c r="C279" s="31">
        <v>700</v>
      </c>
      <c r="D279" s="36">
        <v>704.79999999999984</v>
      </c>
      <c r="E279" s="36">
        <v>681.74999999999966</v>
      </c>
      <c r="F279" s="36">
        <v>663.49999999999977</v>
      </c>
      <c r="G279" s="36">
        <v>640.44999999999959</v>
      </c>
      <c r="H279" s="36">
        <v>723.04999999999973</v>
      </c>
      <c r="I279" s="36">
        <v>746.09999999999991</v>
      </c>
      <c r="J279" s="36">
        <v>764.3499999999998</v>
      </c>
      <c r="K279" s="31">
        <v>727.85</v>
      </c>
      <c r="L279" s="31">
        <v>686.55</v>
      </c>
      <c r="M279" s="31">
        <v>64.425070000000005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1051.9000000000001</v>
      </c>
      <c r="D280" s="36">
        <v>1048.5666666666666</v>
      </c>
      <c r="E280" s="36">
        <v>1025.3333333333333</v>
      </c>
      <c r="F280" s="36">
        <v>998.76666666666665</v>
      </c>
      <c r="G280" s="36">
        <v>975.5333333333333</v>
      </c>
      <c r="H280" s="36">
        <v>1075.1333333333332</v>
      </c>
      <c r="I280" s="36">
        <v>1098.3666666666668</v>
      </c>
      <c r="J280" s="36">
        <v>1124.9333333333332</v>
      </c>
      <c r="K280" s="31">
        <v>1071.8</v>
      </c>
      <c r="L280" s="31">
        <v>1022</v>
      </c>
      <c r="M280" s="31">
        <v>5.9630099999999997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440.9</v>
      </c>
      <c r="D281" s="36">
        <v>443.91666666666669</v>
      </c>
      <c r="E281" s="36">
        <v>436.98333333333335</v>
      </c>
      <c r="F281" s="36">
        <v>433.06666666666666</v>
      </c>
      <c r="G281" s="36">
        <v>426.13333333333333</v>
      </c>
      <c r="H281" s="36">
        <v>447.83333333333337</v>
      </c>
      <c r="I281" s="36">
        <v>454.76666666666665</v>
      </c>
      <c r="J281" s="36">
        <v>458.68333333333339</v>
      </c>
      <c r="K281" s="31">
        <v>450.85</v>
      </c>
      <c r="L281" s="31">
        <v>440</v>
      </c>
      <c r="M281" s="31">
        <v>4.69895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859.35</v>
      </c>
      <c r="D282" s="36">
        <v>855.7833333333333</v>
      </c>
      <c r="E282" s="36">
        <v>843.56666666666661</v>
      </c>
      <c r="F282" s="36">
        <v>827.7833333333333</v>
      </c>
      <c r="G282" s="36">
        <v>815.56666666666661</v>
      </c>
      <c r="H282" s="36">
        <v>871.56666666666661</v>
      </c>
      <c r="I282" s="36">
        <v>883.7833333333333</v>
      </c>
      <c r="J282" s="36">
        <v>899.56666666666661</v>
      </c>
      <c r="K282" s="31">
        <v>868</v>
      </c>
      <c r="L282" s="31">
        <v>840</v>
      </c>
      <c r="M282" s="31">
        <v>2.2563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4825.8999999999996</v>
      </c>
      <c r="D283" s="36">
        <v>4799.416666666667</v>
      </c>
      <c r="E283" s="36">
        <v>4709.8333333333339</v>
      </c>
      <c r="F283" s="36">
        <v>4593.7666666666673</v>
      </c>
      <c r="G283" s="36">
        <v>4504.1833333333343</v>
      </c>
      <c r="H283" s="36">
        <v>4915.4833333333336</v>
      </c>
      <c r="I283" s="36">
        <v>5005.0666666666675</v>
      </c>
      <c r="J283" s="36">
        <v>5121.1333333333332</v>
      </c>
      <c r="K283" s="31">
        <v>4889</v>
      </c>
      <c r="L283" s="31">
        <v>4683.3500000000004</v>
      </c>
      <c r="M283" s="31">
        <v>4.8810599999999997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382.8</v>
      </c>
      <c r="D284" s="36">
        <v>382.56666666666666</v>
      </c>
      <c r="E284" s="36">
        <v>372.23333333333335</v>
      </c>
      <c r="F284" s="36">
        <v>361.66666666666669</v>
      </c>
      <c r="G284" s="36">
        <v>351.33333333333337</v>
      </c>
      <c r="H284" s="36">
        <v>393.13333333333333</v>
      </c>
      <c r="I284" s="36">
        <v>403.4666666666667</v>
      </c>
      <c r="J284" s="36">
        <v>414.0333333333333</v>
      </c>
      <c r="K284" s="31">
        <v>392.9</v>
      </c>
      <c r="L284" s="31">
        <v>372</v>
      </c>
      <c r="M284" s="31">
        <v>29.019549999999999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1487.4</v>
      </c>
      <c r="D285" s="36">
        <v>1497.1166666666668</v>
      </c>
      <c r="E285" s="36">
        <v>1473.2833333333335</v>
      </c>
      <c r="F285" s="36">
        <v>1459.1666666666667</v>
      </c>
      <c r="G285" s="36">
        <v>1435.3333333333335</v>
      </c>
      <c r="H285" s="36">
        <v>1511.2333333333336</v>
      </c>
      <c r="I285" s="36">
        <v>1535.0666666666666</v>
      </c>
      <c r="J285" s="36">
        <v>1549.1833333333336</v>
      </c>
      <c r="K285" s="31">
        <v>1520.95</v>
      </c>
      <c r="L285" s="31">
        <v>1483</v>
      </c>
      <c r="M285" s="31">
        <v>10.670070000000001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286.7</v>
      </c>
      <c r="D286" s="36">
        <v>287.28333333333336</v>
      </c>
      <c r="E286" s="36">
        <v>284.56666666666672</v>
      </c>
      <c r="F286" s="36">
        <v>282.43333333333334</v>
      </c>
      <c r="G286" s="36">
        <v>279.7166666666667</v>
      </c>
      <c r="H286" s="36">
        <v>289.41666666666674</v>
      </c>
      <c r="I286" s="36">
        <v>292.13333333333333</v>
      </c>
      <c r="J286" s="36">
        <v>294.26666666666677</v>
      </c>
      <c r="K286" s="31">
        <v>290</v>
      </c>
      <c r="L286" s="31">
        <v>285.14999999999998</v>
      </c>
      <c r="M286" s="31">
        <v>14.887589999999999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4693.2</v>
      </c>
      <c r="D287" s="36">
        <v>4700.5166666666673</v>
      </c>
      <c r="E287" s="36">
        <v>4656.0333333333347</v>
      </c>
      <c r="F287" s="36">
        <v>4618.8666666666677</v>
      </c>
      <c r="G287" s="36">
        <v>4574.383333333335</v>
      </c>
      <c r="H287" s="36">
        <v>4737.6833333333343</v>
      </c>
      <c r="I287" s="36">
        <v>4782.1666666666661</v>
      </c>
      <c r="J287" s="36">
        <v>4819.3333333333339</v>
      </c>
      <c r="K287" s="31">
        <v>4745</v>
      </c>
      <c r="L287" s="31">
        <v>4663.3500000000004</v>
      </c>
      <c r="M287" s="31">
        <v>0.17596999999999999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1294.0999999999999</v>
      </c>
      <c r="D288" s="36">
        <v>1305.1666666666667</v>
      </c>
      <c r="E288" s="36">
        <v>1280.9333333333334</v>
      </c>
      <c r="F288" s="36">
        <v>1267.7666666666667</v>
      </c>
      <c r="G288" s="36">
        <v>1243.5333333333333</v>
      </c>
      <c r="H288" s="36">
        <v>1318.3333333333335</v>
      </c>
      <c r="I288" s="36">
        <v>1342.5666666666666</v>
      </c>
      <c r="J288" s="36">
        <v>1355.7333333333336</v>
      </c>
      <c r="K288" s="31">
        <v>1329.4</v>
      </c>
      <c r="L288" s="31">
        <v>1292</v>
      </c>
      <c r="M288" s="31">
        <v>1.0276000000000001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1226.8</v>
      </c>
      <c r="D289" s="36">
        <v>1238.1833333333332</v>
      </c>
      <c r="E289" s="36">
        <v>1208.0166666666664</v>
      </c>
      <c r="F289" s="36">
        <v>1189.2333333333333</v>
      </c>
      <c r="G289" s="36">
        <v>1159.0666666666666</v>
      </c>
      <c r="H289" s="36">
        <v>1256.9666666666662</v>
      </c>
      <c r="I289" s="36">
        <v>1287.1333333333328</v>
      </c>
      <c r="J289" s="36">
        <v>1305.9166666666661</v>
      </c>
      <c r="K289" s="31">
        <v>1268.3499999999999</v>
      </c>
      <c r="L289" s="31">
        <v>1219.4000000000001</v>
      </c>
      <c r="M289" s="31">
        <v>1.42466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398.4</v>
      </c>
      <c r="D290" s="36">
        <v>401.63333333333338</v>
      </c>
      <c r="E290" s="36">
        <v>394.76666666666677</v>
      </c>
      <c r="F290" s="36">
        <v>391.13333333333338</v>
      </c>
      <c r="G290" s="36">
        <v>384.26666666666677</v>
      </c>
      <c r="H290" s="36">
        <v>405.26666666666677</v>
      </c>
      <c r="I290" s="36">
        <v>412.13333333333344</v>
      </c>
      <c r="J290" s="36">
        <v>415.76666666666677</v>
      </c>
      <c r="K290" s="31">
        <v>408.5</v>
      </c>
      <c r="L290" s="31">
        <v>398</v>
      </c>
      <c r="M290" s="31">
        <v>13.645250000000001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283.2</v>
      </c>
      <c r="D291" s="36">
        <v>284.58333333333331</v>
      </c>
      <c r="E291" s="36">
        <v>281.31666666666661</v>
      </c>
      <c r="F291" s="36">
        <v>279.43333333333328</v>
      </c>
      <c r="G291" s="36">
        <v>276.16666666666657</v>
      </c>
      <c r="H291" s="36">
        <v>286.46666666666664</v>
      </c>
      <c r="I291" s="36">
        <v>289.73333333333341</v>
      </c>
      <c r="J291" s="36">
        <v>291.61666666666667</v>
      </c>
      <c r="K291" s="31">
        <v>287.85000000000002</v>
      </c>
      <c r="L291" s="31">
        <v>282.7</v>
      </c>
      <c r="M291" s="31">
        <v>3.1690399999999999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206.83</v>
      </c>
      <c r="D292" s="36">
        <v>208.24666666666667</v>
      </c>
      <c r="E292" s="36">
        <v>204.58333333333334</v>
      </c>
      <c r="F292" s="36">
        <v>202.33666666666667</v>
      </c>
      <c r="G292" s="36">
        <v>198.67333333333335</v>
      </c>
      <c r="H292" s="36">
        <v>210.49333333333334</v>
      </c>
      <c r="I292" s="36">
        <v>214.15666666666664</v>
      </c>
      <c r="J292" s="36">
        <v>216.40333333333334</v>
      </c>
      <c r="K292" s="31">
        <v>211.91</v>
      </c>
      <c r="L292" s="31">
        <v>206</v>
      </c>
      <c r="M292" s="31">
        <v>17.252659999999999</v>
      </c>
      <c r="N292" s="1"/>
      <c r="O292" s="1"/>
    </row>
    <row r="293" spans="1:15" ht="12.75" customHeight="1">
      <c r="A293" s="33">
        <v>283</v>
      </c>
      <c r="B293" s="53" t="s">
        <v>833</v>
      </c>
      <c r="C293" s="31">
        <v>3721.35</v>
      </c>
      <c r="D293" s="36">
        <v>3698.7833333333333</v>
      </c>
      <c r="E293" s="36">
        <v>3647.5666666666666</v>
      </c>
      <c r="F293" s="36">
        <v>3573.7833333333333</v>
      </c>
      <c r="G293" s="36">
        <v>3522.5666666666666</v>
      </c>
      <c r="H293" s="36">
        <v>3772.5666666666666</v>
      </c>
      <c r="I293" s="36">
        <v>3823.7833333333328</v>
      </c>
      <c r="J293" s="36">
        <v>3897.5666666666666</v>
      </c>
      <c r="K293" s="31">
        <v>3750</v>
      </c>
      <c r="L293" s="31">
        <v>3625</v>
      </c>
      <c r="M293" s="31">
        <v>2.3294000000000001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868.6</v>
      </c>
      <c r="D294" s="36">
        <v>855.43333333333339</v>
      </c>
      <c r="E294" s="36">
        <v>839.66666666666674</v>
      </c>
      <c r="F294" s="36">
        <v>810.73333333333335</v>
      </c>
      <c r="G294" s="36">
        <v>794.9666666666667</v>
      </c>
      <c r="H294" s="36">
        <v>884.36666666666679</v>
      </c>
      <c r="I294" s="36">
        <v>900.13333333333344</v>
      </c>
      <c r="J294" s="36">
        <v>929.06666666666683</v>
      </c>
      <c r="K294" s="31">
        <v>871.2</v>
      </c>
      <c r="L294" s="31">
        <v>826.5</v>
      </c>
      <c r="M294" s="31">
        <v>17.362590000000001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719.8</v>
      </c>
      <c r="D295" s="36">
        <v>728.2166666666667</v>
      </c>
      <c r="E295" s="36">
        <v>709.58333333333337</v>
      </c>
      <c r="F295" s="36">
        <v>699.36666666666667</v>
      </c>
      <c r="G295" s="36">
        <v>680.73333333333335</v>
      </c>
      <c r="H295" s="36">
        <v>738.43333333333339</v>
      </c>
      <c r="I295" s="36">
        <v>757.06666666666661</v>
      </c>
      <c r="J295" s="36">
        <v>767.28333333333342</v>
      </c>
      <c r="K295" s="31">
        <v>746.85</v>
      </c>
      <c r="L295" s="31">
        <v>718</v>
      </c>
      <c r="M295" s="31">
        <v>2.6946599999999998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1726.35</v>
      </c>
      <c r="D296" s="36">
        <v>1727.6333333333332</v>
      </c>
      <c r="E296" s="36">
        <v>1717.7166666666665</v>
      </c>
      <c r="F296" s="36">
        <v>1709.0833333333333</v>
      </c>
      <c r="G296" s="36">
        <v>1699.1666666666665</v>
      </c>
      <c r="H296" s="36">
        <v>1736.2666666666664</v>
      </c>
      <c r="I296" s="36">
        <v>1746.1833333333334</v>
      </c>
      <c r="J296" s="36">
        <v>1754.8166666666664</v>
      </c>
      <c r="K296" s="31">
        <v>1737.55</v>
      </c>
      <c r="L296" s="31">
        <v>1719</v>
      </c>
      <c r="M296" s="31">
        <v>60.161450000000002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2006.55</v>
      </c>
      <c r="D297" s="36">
        <v>1998.8166666666666</v>
      </c>
      <c r="E297" s="36">
        <v>1978.1833333333332</v>
      </c>
      <c r="F297" s="36">
        <v>1949.8166666666666</v>
      </c>
      <c r="G297" s="36">
        <v>1929.1833333333332</v>
      </c>
      <c r="H297" s="36">
        <v>2027.1833333333332</v>
      </c>
      <c r="I297" s="36">
        <v>2047.8166666666664</v>
      </c>
      <c r="J297" s="36">
        <v>2076.1833333333334</v>
      </c>
      <c r="K297" s="31">
        <v>2019.45</v>
      </c>
      <c r="L297" s="31">
        <v>1970.45</v>
      </c>
      <c r="M297" s="31">
        <v>0.88515999999999995</v>
      </c>
      <c r="N297" s="1"/>
      <c r="O297" s="1"/>
    </row>
    <row r="298" spans="1:15" ht="12.75" customHeight="1">
      <c r="A298" s="33">
        <v>288</v>
      </c>
      <c r="B298" s="53" t="s">
        <v>846</v>
      </c>
      <c r="C298" s="31">
        <v>175.87</v>
      </c>
      <c r="D298" s="36">
        <v>176.68333333333331</v>
      </c>
      <c r="E298" s="36">
        <v>174.18666666666661</v>
      </c>
      <c r="F298" s="36">
        <v>172.5033333333333</v>
      </c>
      <c r="G298" s="36">
        <v>170.0066666666666</v>
      </c>
      <c r="H298" s="36">
        <v>178.36666666666662</v>
      </c>
      <c r="I298" s="36">
        <v>180.86333333333334</v>
      </c>
      <c r="J298" s="36">
        <v>182.54666666666662</v>
      </c>
      <c r="K298" s="31">
        <v>179.18</v>
      </c>
      <c r="L298" s="31">
        <v>175</v>
      </c>
      <c r="M298" s="31">
        <v>473.33091000000002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4905.1000000000004</v>
      </c>
      <c r="D299" s="36">
        <v>4914.4833333333336</v>
      </c>
      <c r="E299" s="36">
        <v>4873.5666666666675</v>
      </c>
      <c r="F299" s="36">
        <v>4842.0333333333338</v>
      </c>
      <c r="G299" s="36">
        <v>4801.1166666666677</v>
      </c>
      <c r="H299" s="36">
        <v>4946.0166666666673</v>
      </c>
      <c r="I299" s="36">
        <v>4986.9333333333334</v>
      </c>
      <c r="J299" s="36">
        <v>5018.4666666666672</v>
      </c>
      <c r="K299" s="31">
        <v>4955.3999999999996</v>
      </c>
      <c r="L299" s="31">
        <v>4882.95</v>
      </c>
      <c r="M299" s="31">
        <v>1.5620799999999999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719.3</v>
      </c>
      <c r="D300" s="36">
        <v>717.33333333333337</v>
      </c>
      <c r="E300" s="36">
        <v>708.66666666666674</v>
      </c>
      <c r="F300" s="36">
        <v>698.03333333333342</v>
      </c>
      <c r="G300" s="36">
        <v>689.36666666666679</v>
      </c>
      <c r="H300" s="36">
        <v>727.9666666666667</v>
      </c>
      <c r="I300" s="36">
        <v>736.63333333333344</v>
      </c>
      <c r="J300" s="36">
        <v>747.26666666666665</v>
      </c>
      <c r="K300" s="31">
        <v>726</v>
      </c>
      <c r="L300" s="31">
        <v>706.7</v>
      </c>
      <c r="M300" s="31">
        <v>43.021520000000002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5047.2</v>
      </c>
      <c r="D301" s="36">
        <v>5036.7999999999993</v>
      </c>
      <c r="E301" s="36">
        <v>4981.4499999999989</v>
      </c>
      <c r="F301" s="36">
        <v>4915.7</v>
      </c>
      <c r="G301" s="36">
        <v>4860.3499999999995</v>
      </c>
      <c r="H301" s="36">
        <v>5102.5499999999984</v>
      </c>
      <c r="I301" s="36">
        <v>5157.8999999999987</v>
      </c>
      <c r="J301" s="36">
        <v>5223.6499999999978</v>
      </c>
      <c r="K301" s="31">
        <v>5092.1499999999996</v>
      </c>
      <c r="L301" s="31">
        <v>4971.05</v>
      </c>
      <c r="M301" s="31">
        <v>7.3949999999999996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3703.65</v>
      </c>
      <c r="D302" s="36">
        <v>3684.85</v>
      </c>
      <c r="E302" s="36">
        <v>3653.7999999999997</v>
      </c>
      <c r="F302" s="36">
        <v>3603.95</v>
      </c>
      <c r="G302" s="36">
        <v>3572.8999999999996</v>
      </c>
      <c r="H302" s="36">
        <v>3734.7</v>
      </c>
      <c r="I302" s="36">
        <v>3765.75</v>
      </c>
      <c r="J302" s="36">
        <v>3815.6</v>
      </c>
      <c r="K302" s="31">
        <v>3715.9</v>
      </c>
      <c r="L302" s="31">
        <v>3635</v>
      </c>
      <c r="M302" s="31">
        <v>29.655000000000001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512.4</v>
      </c>
      <c r="D303" s="36">
        <v>515.16666666666663</v>
      </c>
      <c r="E303" s="36">
        <v>506.33333333333326</v>
      </c>
      <c r="F303" s="36">
        <v>500.26666666666665</v>
      </c>
      <c r="G303" s="36">
        <v>491.43333333333328</v>
      </c>
      <c r="H303" s="36">
        <v>521.23333333333323</v>
      </c>
      <c r="I303" s="36">
        <v>530.06666666666649</v>
      </c>
      <c r="J303" s="36">
        <v>536.13333333333321</v>
      </c>
      <c r="K303" s="31">
        <v>524</v>
      </c>
      <c r="L303" s="31">
        <v>509.1</v>
      </c>
      <c r="M303" s="31">
        <v>2.0313699999999999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439.5</v>
      </c>
      <c r="D304" s="36">
        <v>438.63333333333338</v>
      </c>
      <c r="E304" s="36">
        <v>433.91666666666674</v>
      </c>
      <c r="F304" s="36">
        <v>428.33333333333337</v>
      </c>
      <c r="G304" s="36">
        <v>423.61666666666673</v>
      </c>
      <c r="H304" s="36">
        <v>444.21666666666675</v>
      </c>
      <c r="I304" s="36">
        <v>448.93333333333334</v>
      </c>
      <c r="J304" s="36">
        <v>454.51666666666677</v>
      </c>
      <c r="K304" s="31">
        <v>443.35</v>
      </c>
      <c r="L304" s="31">
        <v>433.05</v>
      </c>
      <c r="M304" s="31">
        <v>12.95787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255.01</v>
      </c>
      <c r="D305" s="36">
        <v>254.93333333333331</v>
      </c>
      <c r="E305" s="36">
        <v>251.61666666666662</v>
      </c>
      <c r="F305" s="36">
        <v>248.2233333333333</v>
      </c>
      <c r="G305" s="36">
        <v>244.90666666666661</v>
      </c>
      <c r="H305" s="36">
        <v>258.3266666666666</v>
      </c>
      <c r="I305" s="36">
        <v>261.64333333333332</v>
      </c>
      <c r="J305" s="36">
        <v>265.03666666666663</v>
      </c>
      <c r="K305" s="31">
        <v>258.25</v>
      </c>
      <c r="L305" s="31">
        <v>251.54</v>
      </c>
      <c r="M305" s="31">
        <v>13.91399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144.63</v>
      </c>
      <c r="D306" s="36">
        <v>144.51333333333335</v>
      </c>
      <c r="E306" s="36">
        <v>143.4266666666667</v>
      </c>
      <c r="F306" s="36">
        <v>142.22333333333336</v>
      </c>
      <c r="G306" s="36">
        <v>141.13666666666671</v>
      </c>
      <c r="H306" s="36">
        <v>145.7166666666667</v>
      </c>
      <c r="I306" s="36">
        <v>146.80333333333334</v>
      </c>
      <c r="J306" s="36">
        <v>148.00666666666669</v>
      </c>
      <c r="K306" s="31">
        <v>145.6</v>
      </c>
      <c r="L306" s="31">
        <v>143.31</v>
      </c>
      <c r="M306" s="31">
        <v>15.02857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1002.3</v>
      </c>
      <c r="D307" s="36">
        <v>1003.75</v>
      </c>
      <c r="E307" s="36">
        <v>994.05</v>
      </c>
      <c r="F307" s="36">
        <v>985.8</v>
      </c>
      <c r="G307" s="36">
        <v>976.09999999999991</v>
      </c>
      <c r="H307" s="36">
        <v>1012</v>
      </c>
      <c r="I307" s="36">
        <v>1021.7</v>
      </c>
      <c r="J307" s="36">
        <v>1029.95</v>
      </c>
      <c r="K307" s="31">
        <v>1013.45</v>
      </c>
      <c r="L307" s="31">
        <v>995.5</v>
      </c>
      <c r="M307" s="31">
        <v>15.703799999999999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9278.1</v>
      </c>
      <c r="D308" s="36">
        <v>9314.0833333333339</v>
      </c>
      <c r="E308" s="36">
        <v>9179.3166666666675</v>
      </c>
      <c r="F308" s="36">
        <v>9080.5333333333328</v>
      </c>
      <c r="G308" s="36">
        <v>8945.7666666666664</v>
      </c>
      <c r="H308" s="36">
        <v>9412.8666666666686</v>
      </c>
      <c r="I308" s="36">
        <v>9547.633333333335</v>
      </c>
      <c r="J308" s="36">
        <v>9646.4166666666697</v>
      </c>
      <c r="K308" s="31">
        <v>9448.85</v>
      </c>
      <c r="L308" s="31">
        <v>9215.2999999999993</v>
      </c>
      <c r="M308" s="31">
        <v>1.9173199999999999</v>
      </c>
      <c r="N308" s="1"/>
      <c r="O308" s="1"/>
    </row>
    <row r="309" spans="1:15" ht="12.75" customHeight="1">
      <c r="A309" s="33">
        <v>299</v>
      </c>
      <c r="B309" s="53" t="s">
        <v>880</v>
      </c>
      <c r="C309" s="31">
        <v>720.6</v>
      </c>
      <c r="D309" s="36">
        <v>723.38333333333333</v>
      </c>
      <c r="E309" s="36">
        <v>713.81666666666661</v>
      </c>
      <c r="F309" s="36">
        <v>707.0333333333333</v>
      </c>
      <c r="G309" s="36">
        <v>697.46666666666658</v>
      </c>
      <c r="H309" s="36">
        <v>730.16666666666663</v>
      </c>
      <c r="I309" s="36">
        <v>739.73333333333346</v>
      </c>
      <c r="J309" s="36">
        <v>746.51666666666665</v>
      </c>
      <c r="K309" s="31">
        <v>732.95</v>
      </c>
      <c r="L309" s="31">
        <v>716.6</v>
      </c>
      <c r="M309" s="31">
        <v>1.04288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1605.45</v>
      </c>
      <c r="D310" s="36">
        <v>1611.3333333333333</v>
      </c>
      <c r="E310" s="36">
        <v>1596.4666666666665</v>
      </c>
      <c r="F310" s="36">
        <v>1587.4833333333331</v>
      </c>
      <c r="G310" s="36">
        <v>1572.6166666666663</v>
      </c>
      <c r="H310" s="36">
        <v>1620.3166666666666</v>
      </c>
      <c r="I310" s="36">
        <v>1635.1833333333334</v>
      </c>
      <c r="J310" s="36">
        <v>1644.1666666666667</v>
      </c>
      <c r="K310" s="31">
        <v>1626.2</v>
      </c>
      <c r="L310" s="31">
        <v>1602.35</v>
      </c>
      <c r="M310" s="31">
        <v>6.1498100000000004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77.260000000000005</v>
      </c>
      <c r="D311" s="36">
        <v>77.50333333333333</v>
      </c>
      <c r="E311" s="36">
        <v>75.86666666666666</v>
      </c>
      <c r="F311" s="36">
        <v>74.473333333333329</v>
      </c>
      <c r="G311" s="36">
        <v>72.836666666666659</v>
      </c>
      <c r="H311" s="36">
        <v>78.896666666666661</v>
      </c>
      <c r="I311" s="36">
        <v>80.533333333333317</v>
      </c>
      <c r="J311" s="36">
        <v>81.926666666666662</v>
      </c>
      <c r="K311" s="31">
        <v>79.14</v>
      </c>
      <c r="L311" s="31">
        <v>76.11</v>
      </c>
      <c r="M311" s="31">
        <v>51.604790000000001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126079.6</v>
      </c>
      <c r="D312" s="36">
        <v>126232.01666666668</v>
      </c>
      <c r="E312" s="36">
        <v>125698.73333333335</v>
      </c>
      <c r="F312" s="36">
        <v>125317.86666666667</v>
      </c>
      <c r="G312" s="36">
        <v>124784.58333333334</v>
      </c>
      <c r="H312" s="36">
        <v>126612.88333333336</v>
      </c>
      <c r="I312" s="36">
        <v>127146.16666666669</v>
      </c>
      <c r="J312" s="36">
        <v>127527.03333333337</v>
      </c>
      <c r="K312" s="31">
        <v>126765.3</v>
      </c>
      <c r="L312" s="31">
        <v>125851.15</v>
      </c>
      <c r="M312" s="31">
        <v>2.9950000000000001E-2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1819.95</v>
      </c>
      <c r="D313" s="36">
        <v>1815.6499999999999</v>
      </c>
      <c r="E313" s="36">
        <v>1789.2999999999997</v>
      </c>
      <c r="F313" s="36">
        <v>1758.6499999999999</v>
      </c>
      <c r="G313" s="36">
        <v>1732.2999999999997</v>
      </c>
      <c r="H313" s="36">
        <v>1846.2999999999997</v>
      </c>
      <c r="I313" s="36">
        <v>1872.6499999999996</v>
      </c>
      <c r="J313" s="36">
        <v>1903.2999999999997</v>
      </c>
      <c r="K313" s="31">
        <v>1842</v>
      </c>
      <c r="L313" s="31">
        <v>1785</v>
      </c>
      <c r="M313" s="31">
        <v>2.7052999999999998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1538.75</v>
      </c>
      <c r="D314" s="36">
        <v>1522.1499999999999</v>
      </c>
      <c r="E314" s="36">
        <v>1491.7999999999997</v>
      </c>
      <c r="F314" s="36">
        <v>1444.85</v>
      </c>
      <c r="G314" s="36">
        <v>1414.4999999999998</v>
      </c>
      <c r="H314" s="36">
        <v>1569.0999999999997</v>
      </c>
      <c r="I314" s="36">
        <v>1599.4499999999996</v>
      </c>
      <c r="J314" s="36">
        <v>1646.3999999999996</v>
      </c>
      <c r="K314" s="31">
        <v>1552.5</v>
      </c>
      <c r="L314" s="31">
        <v>1475.2</v>
      </c>
      <c r="M314" s="31">
        <v>18.592780000000001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1461.35</v>
      </c>
      <c r="D315" s="36">
        <v>1452.8</v>
      </c>
      <c r="E315" s="36">
        <v>1440.6</v>
      </c>
      <c r="F315" s="36">
        <v>1419.85</v>
      </c>
      <c r="G315" s="36">
        <v>1407.6499999999999</v>
      </c>
      <c r="H315" s="36">
        <v>1473.55</v>
      </c>
      <c r="I315" s="36">
        <v>1485.7500000000002</v>
      </c>
      <c r="J315" s="36">
        <v>1506.5</v>
      </c>
      <c r="K315" s="31">
        <v>1465</v>
      </c>
      <c r="L315" s="31">
        <v>1432.05</v>
      </c>
      <c r="M315" s="31">
        <v>4.8641300000000003</v>
      </c>
      <c r="N315" s="1"/>
      <c r="O315" s="1"/>
    </row>
    <row r="316" spans="1:15" ht="12.75" customHeight="1">
      <c r="A316" s="33">
        <v>306</v>
      </c>
      <c r="B316" s="53" t="s">
        <v>881</v>
      </c>
      <c r="C316" s="31">
        <v>689.8</v>
      </c>
      <c r="D316" s="36">
        <v>689.43333333333339</v>
      </c>
      <c r="E316" s="36">
        <v>682.86666666666679</v>
      </c>
      <c r="F316" s="36">
        <v>675.93333333333339</v>
      </c>
      <c r="G316" s="36">
        <v>669.36666666666679</v>
      </c>
      <c r="H316" s="36">
        <v>696.36666666666679</v>
      </c>
      <c r="I316" s="36">
        <v>702.93333333333339</v>
      </c>
      <c r="J316" s="36">
        <v>709.86666666666679</v>
      </c>
      <c r="K316" s="31">
        <v>696</v>
      </c>
      <c r="L316" s="31">
        <v>682.5</v>
      </c>
      <c r="M316" s="31">
        <v>2.2802600000000002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293.3</v>
      </c>
      <c r="D317" s="36">
        <v>292.63333333333333</v>
      </c>
      <c r="E317" s="36">
        <v>288.76666666666665</v>
      </c>
      <c r="F317" s="36">
        <v>284.23333333333335</v>
      </c>
      <c r="G317" s="36">
        <v>280.36666666666667</v>
      </c>
      <c r="H317" s="36">
        <v>297.16666666666663</v>
      </c>
      <c r="I317" s="36">
        <v>301.0333333333333</v>
      </c>
      <c r="J317" s="36">
        <v>305.56666666666661</v>
      </c>
      <c r="K317" s="31">
        <v>296.5</v>
      </c>
      <c r="L317" s="31">
        <v>288.10000000000002</v>
      </c>
      <c r="M317" s="31">
        <v>38.129159999999999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2861.7</v>
      </c>
      <c r="D318" s="36">
        <v>2843.1499999999996</v>
      </c>
      <c r="E318" s="36">
        <v>2807.1999999999994</v>
      </c>
      <c r="F318" s="36">
        <v>2752.7</v>
      </c>
      <c r="G318" s="36">
        <v>2716.7499999999995</v>
      </c>
      <c r="H318" s="36">
        <v>2897.6499999999992</v>
      </c>
      <c r="I318" s="36">
        <v>2933.6</v>
      </c>
      <c r="J318" s="36">
        <v>2988.099999999999</v>
      </c>
      <c r="K318" s="31">
        <v>2879.1</v>
      </c>
      <c r="L318" s="31">
        <v>2788.65</v>
      </c>
      <c r="M318" s="31">
        <v>24.926369999999999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425.65</v>
      </c>
      <c r="D319" s="36">
        <v>423.60000000000008</v>
      </c>
      <c r="E319" s="36">
        <v>419.65000000000015</v>
      </c>
      <c r="F319" s="36">
        <v>413.65000000000009</v>
      </c>
      <c r="G319" s="36">
        <v>409.70000000000016</v>
      </c>
      <c r="H319" s="36">
        <v>429.60000000000014</v>
      </c>
      <c r="I319" s="36">
        <v>433.55000000000007</v>
      </c>
      <c r="J319" s="36">
        <v>439.55000000000013</v>
      </c>
      <c r="K319" s="31">
        <v>427.55</v>
      </c>
      <c r="L319" s="31">
        <v>417.6</v>
      </c>
      <c r="M319" s="31">
        <v>2.6218499999999998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618</v>
      </c>
      <c r="D320" s="36">
        <v>617.1</v>
      </c>
      <c r="E320" s="36">
        <v>611.1</v>
      </c>
      <c r="F320" s="36">
        <v>604.20000000000005</v>
      </c>
      <c r="G320" s="36">
        <v>598.20000000000005</v>
      </c>
      <c r="H320" s="36">
        <v>624</v>
      </c>
      <c r="I320" s="36">
        <v>630</v>
      </c>
      <c r="J320" s="36">
        <v>636.9</v>
      </c>
      <c r="K320" s="31">
        <v>623.1</v>
      </c>
      <c r="L320" s="31">
        <v>610.20000000000005</v>
      </c>
      <c r="M320" s="31">
        <v>1.90768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186.77</v>
      </c>
      <c r="D321" s="36">
        <v>186.82333333333335</v>
      </c>
      <c r="E321" s="36">
        <v>185.4966666666667</v>
      </c>
      <c r="F321" s="36">
        <v>184.22333333333336</v>
      </c>
      <c r="G321" s="36">
        <v>182.8966666666667</v>
      </c>
      <c r="H321" s="36">
        <v>188.09666666666669</v>
      </c>
      <c r="I321" s="36">
        <v>189.42333333333335</v>
      </c>
      <c r="J321" s="36">
        <v>190.69666666666669</v>
      </c>
      <c r="K321" s="31">
        <v>188.15</v>
      </c>
      <c r="L321" s="31">
        <v>185.55</v>
      </c>
      <c r="M321" s="31">
        <v>106.56672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217.31</v>
      </c>
      <c r="D322" s="36">
        <v>216.14333333333335</v>
      </c>
      <c r="E322" s="36">
        <v>213.78666666666669</v>
      </c>
      <c r="F322" s="36">
        <v>210.26333333333335</v>
      </c>
      <c r="G322" s="36">
        <v>207.90666666666669</v>
      </c>
      <c r="H322" s="36">
        <v>219.66666666666669</v>
      </c>
      <c r="I322" s="36">
        <v>222.02333333333331</v>
      </c>
      <c r="J322" s="36">
        <v>225.54666666666668</v>
      </c>
      <c r="K322" s="31">
        <v>218.5</v>
      </c>
      <c r="L322" s="31">
        <v>212.62</v>
      </c>
      <c r="M322" s="31">
        <v>36.440460000000002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2240.1999999999998</v>
      </c>
      <c r="D323" s="36">
        <v>2232.2166666666667</v>
      </c>
      <c r="E323" s="36">
        <v>2188.4333333333334</v>
      </c>
      <c r="F323" s="36">
        <v>2136.6666666666665</v>
      </c>
      <c r="G323" s="36">
        <v>2092.8833333333332</v>
      </c>
      <c r="H323" s="36">
        <v>2283.9833333333336</v>
      </c>
      <c r="I323" s="36">
        <v>2327.7666666666673</v>
      </c>
      <c r="J323" s="36">
        <v>2379.5333333333338</v>
      </c>
      <c r="K323" s="31">
        <v>2276</v>
      </c>
      <c r="L323" s="31">
        <v>2180.4499999999998</v>
      </c>
      <c r="M323" s="31">
        <v>10.38935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611.25</v>
      </c>
      <c r="D324" s="36">
        <v>617.19999999999993</v>
      </c>
      <c r="E324" s="36">
        <v>599.39999999999986</v>
      </c>
      <c r="F324" s="36">
        <v>587.54999999999995</v>
      </c>
      <c r="G324" s="36">
        <v>569.74999999999989</v>
      </c>
      <c r="H324" s="36">
        <v>629.04999999999984</v>
      </c>
      <c r="I324" s="36">
        <v>646.8499999999998</v>
      </c>
      <c r="J324" s="36">
        <v>658.69999999999982</v>
      </c>
      <c r="K324" s="31">
        <v>635</v>
      </c>
      <c r="L324" s="31">
        <v>605.35</v>
      </c>
      <c r="M324" s="31">
        <v>131.74924999999999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12846.85</v>
      </c>
      <c r="D325" s="36">
        <v>12842.15</v>
      </c>
      <c r="E325" s="36">
        <v>12744.3</v>
      </c>
      <c r="F325" s="36">
        <v>12641.75</v>
      </c>
      <c r="G325" s="36">
        <v>12543.9</v>
      </c>
      <c r="H325" s="36">
        <v>12944.699999999999</v>
      </c>
      <c r="I325" s="36">
        <v>13042.550000000001</v>
      </c>
      <c r="J325" s="36">
        <v>13145.099999999999</v>
      </c>
      <c r="K325" s="31">
        <v>12940</v>
      </c>
      <c r="L325" s="31">
        <v>12739.6</v>
      </c>
      <c r="M325" s="31">
        <v>2.9723999999999999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2754.55</v>
      </c>
      <c r="D326" s="36">
        <v>2758.7166666666672</v>
      </c>
      <c r="E326" s="36">
        <v>2738.2833333333342</v>
      </c>
      <c r="F326" s="36">
        <v>2722.0166666666669</v>
      </c>
      <c r="G326" s="36">
        <v>2701.5833333333339</v>
      </c>
      <c r="H326" s="36">
        <v>2774.9833333333345</v>
      </c>
      <c r="I326" s="36">
        <v>2795.416666666667</v>
      </c>
      <c r="J326" s="36">
        <v>2811.6833333333348</v>
      </c>
      <c r="K326" s="31">
        <v>2779.15</v>
      </c>
      <c r="L326" s="31">
        <v>2742.45</v>
      </c>
      <c r="M326" s="31">
        <v>0.50980000000000003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987.8</v>
      </c>
      <c r="D327" s="36">
        <v>974.31666666666661</v>
      </c>
      <c r="E327" s="36">
        <v>953.63333333333321</v>
      </c>
      <c r="F327" s="36">
        <v>919.46666666666658</v>
      </c>
      <c r="G327" s="36">
        <v>898.78333333333319</v>
      </c>
      <c r="H327" s="36">
        <v>1008.4833333333332</v>
      </c>
      <c r="I327" s="36">
        <v>1029.1666666666665</v>
      </c>
      <c r="J327" s="36">
        <v>1063.3333333333333</v>
      </c>
      <c r="K327" s="31">
        <v>995</v>
      </c>
      <c r="L327" s="31">
        <v>940.15</v>
      </c>
      <c r="M327" s="31">
        <v>30.546990000000001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890.05</v>
      </c>
      <c r="D328" s="36">
        <v>895.46666666666658</v>
      </c>
      <c r="E328" s="36">
        <v>876.13333333333321</v>
      </c>
      <c r="F328" s="36">
        <v>862.21666666666658</v>
      </c>
      <c r="G328" s="36">
        <v>842.88333333333321</v>
      </c>
      <c r="H328" s="36">
        <v>909.38333333333321</v>
      </c>
      <c r="I328" s="36">
        <v>928.71666666666647</v>
      </c>
      <c r="J328" s="36">
        <v>942.63333333333321</v>
      </c>
      <c r="K328" s="31">
        <v>914.8</v>
      </c>
      <c r="L328" s="31">
        <v>881.55</v>
      </c>
      <c r="M328" s="31">
        <v>37.46631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3389.9</v>
      </c>
      <c r="D329" s="36">
        <v>3336.2999999999997</v>
      </c>
      <c r="E329" s="36">
        <v>3262.5999999999995</v>
      </c>
      <c r="F329" s="36">
        <v>3135.2999999999997</v>
      </c>
      <c r="G329" s="36">
        <v>3061.5999999999995</v>
      </c>
      <c r="H329" s="36">
        <v>3463.5999999999995</v>
      </c>
      <c r="I329" s="36">
        <v>3537.2999999999993</v>
      </c>
      <c r="J329" s="36">
        <v>3664.5999999999995</v>
      </c>
      <c r="K329" s="31">
        <v>3410</v>
      </c>
      <c r="L329" s="31">
        <v>3209</v>
      </c>
      <c r="M329" s="31">
        <v>42.87321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698.25</v>
      </c>
      <c r="D330" s="36">
        <v>697.35</v>
      </c>
      <c r="E330" s="36">
        <v>692.7</v>
      </c>
      <c r="F330" s="36">
        <v>687.15</v>
      </c>
      <c r="G330" s="36">
        <v>682.5</v>
      </c>
      <c r="H330" s="36">
        <v>702.90000000000009</v>
      </c>
      <c r="I330" s="36">
        <v>707.55</v>
      </c>
      <c r="J330" s="36">
        <v>713.10000000000014</v>
      </c>
      <c r="K330" s="31">
        <v>702</v>
      </c>
      <c r="L330" s="31">
        <v>691.8</v>
      </c>
      <c r="M330" s="31">
        <v>0.45727000000000001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1128.6500000000001</v>
      </c>
      <c r="D331" s="36">
        <v>1131.4166666666667</v>
      </c>
      <c r="E331" s="36">
        <v>1119.4833333333336</v>
      </c>
      <c r="F331" s="36">
        <v>1110.3166666666668</v>
      </c>
      <c r="G331" s="36">
        <v>1098.3833333333337</v>
      </c>
      <c r="H331" s="36">
        <v>1140.5833333333335</v>
      </c>
      <c r="I331" s="36">
        <v>1152.5166666666664</v>
      </c>
      <c r="J331" s="36">
        <v>1161.6833333333334</v>
      </c>
      <c r="K331" s="31">
        <v>1143.3499999999999</v>
      </c>
      <c r="L331" s="31">
        <v>1122.25</v>
      </c>
      <c r="M331" s="31">
        <v>2.0249299999999999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1990.25</v>
      </c>
      <c r="D332" s="36">
        <v>1991.8500000000001</v>
      </c>
      <c r="E332" s="36">
        <v>1960.7000000000003</v>
      </c>
      <c r="F332" s="36">
        <v>1931.15</v>
      </c>
      <c r="G332" s="36">
        <v>1900.0000000000002</v>
      </c>
      <c r="H332" s="36">
        <v>2021.4000000000003</v>
      </c>
      <c r="I332" s="36">
        <v>2052.5500000000002</v>
      </c>
      <c r="J332" s="36">
        <v>2082.1000000000004</v>
      </c>
      <c r="K332" s="31">
        <v>2023</v>
      </c>
      <c r="L332" s="31">
        <v>1962.3</v>
      </c>
      <c r="M332" s="31">
        <v>3.42232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450</v>
      </c>
      <c r="D333" s="36">
        <v>450.2833333333333</v>
      </c>
      <c r="E333" s="36">
        <v>443.56666666666661</v>
      </c>
      <c r="F333" s="36">
        <v>437.13333333333333</v>
      </c>
      <c r="G333" s="36">
        <v>430.41666666666663</v>
      </c>
      <c r="H333" s="36">
        <v>456.71666666666658</v>
      </c>
      <c r="I333" s="36">
        <v>463.43333333333328</v>
      </c>
      <c r="J333" s="36">
        <v>469.86666666666656</v>
      </c>
      <c r="K333" s="31">
        <v>457</v>
      </c>
      <c r="L333" s="31">
        <v>443.85</v>
      </c>
      <c r="M333" s="31">
        <v>13.03506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72.62</v>
      </c>
      <c r="D334" s="36">
        <v>71.853333333333339</v>
      </c>
      <c r="E334" s="36">
        <v>69.40666666666668</v>
      </c>
      <c r="F334" s="36">
        <v>66.193333333333342</v>
      </c>
      <c r="G334" s="36">
        <v>63.746666666666684</v>
      </c>
      <c r="H334" s="36">
        <v>75.066666666666677</v>
      </c>
      <c r="I334" s="36">
        <v>77.513333333333335</v>
      </c>
      <c r="J334" s="36">
        <v>80.726666666666674</v>
      </c>
      <c r="K334" s="31">
        <v>74.3</v>
      </c>
      <c r="L334" s="31">
        <v>68.64</v>
      </c>
      <c r="M334" s="31">
        <v>414.75778000000003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657.55</v>
      </c>
      <c r="D335" s="36">
        <v>662.51666666666665</v>
      </c>
      <c r="E335" s="36">
        <v>648.08333333333326</v>
      </c>
      <c r="F335" s="36">
        <v>638.61666666666656</v>
      </c>
      <c r="G335" s="36">
        <v>624.18333333333317</v>
      </c>
      <c r="H335" s="36">
        <v>671.98333333333335</v>
      </c>
      <c r="I335" s="36">
        <v>686.41666666666674</v>
      </c>
      <c r="J335" s="36">
        <v>695.88333333333344</v>
      </c>
      <c r="K335" s="31">
        <v>676.95</v>
      </c>
      <c r="L335" s="31">
        <v>653.04999999999995</v>
      </c>
      <c r="M335" s="31">
        <v>3.4607299999999999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2456.5</v>
      </c>
      <c r="D336" s="36">
        <v>2443.5166666666669</v>
      </c>
      <c r="E336" s="36">
        <v>2422.0333333333338</v>
      </c>
      <c r="F336" s="36">
        <v>2387.5666666666671</v>
      </c>
      <c r="G336" s="36">
        <v>2366.0833333333339</v>
      </c>
      <c r="H336" s="36">
        <v>2477.9833333333336</v>
      </c>
      <c r="I336" s="36">
        <v>2499.4666666666662</v>
      </c>
      <c r="J336" s="36">
        <v>2533.9333333333334</v>
      </c>
      <c r="K336" s="31">
        <v>2465</v>
      </c>
      <c r="L336" s="31">
        <v>2409.0500000000002</v>
      </c>
      <c r="M336" s="31">
        <v>31.078499999999998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3880.5</v>
      </c>
      <c r="D337" s="36">
        <v>3858.4833333333336</v>
      </c>
      <c r="E337" s="36">
        <v>3821.9666666666672</v>
      </c>
      <c r="F337" s="36">
        <v>3763.4333333333334</v>
      </c>
      <c r="G337" s="36">
        <v>3726.916666666667</v>
      </c>
      <c r="H337" s="36">
        <v>3917.0166666666673</v>
      </c>
      <c r="I337" s="36">
        <v>3953.5333333333338</v>
      </c>
      <c r="J337" s="36">
        <v>4012.0666666666675</v>
      </c>
      <c r="K337" s="31">
        <v>3895</v>
      </c>
      <c r="L337" s="31">
        <v>3799.95</v>
      </c>
      <c r="M337" s="31">
        <v>5.7964399999999996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1792.7</v>
      </c>
      <c r="D338" s="36">
        <v>1794.4166666666667</v>
      </c>
      <c r="E338" s="36">
        <v>1783.8333333333335</v>
      </c>
      <c r="F338" s="36">
        <v>1774.9666666666667</v>
      </c>
      <c r="G338" s="36">
        <v>1764.3833333333334</v>
      </c>
      <c r="H338" s="36">
        <v>1803.2833333333335</v>
      </c>
      <c r="I338" s="36">
        <v>1813.866666666667</v>
      </c>
      <c r="J338" s="36">
        <v>1822.7333333333336</v>
      </c>
      <c r="K338" s="31">
        <v>1805</v>
      </c>
      <c r="L338" s="31">
        <v>1785.55</v>
      </c>
      <c r="M338" s="31">
        <v>4.4120799999999996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1176.45</v>
      </c>
      <c r="D339" s="36">
        <v>1174.1333333333334</v>
      </c>
      <c r="E339" s="36">
        <v>1165.3166666666668</v>
      </c>
      <c r="F339" s="36">
        <v>1154.1833333333334</v>
      </c>
      <c r="G339" s="36">
        <v>1145.3666666666668</v>
      </c>
      <c r="H339" s="36">
        <v>1185.2666666666669</v>
      </c>
      <c r="I339" s="36">
        <v>1194.0833333333335</v>
      </c>
      <c r="J339" s="36">
        <v>1205.2166666666669</v>
      </c>
      <c r="K339" s="31">
        <v>1182.95</v>
      </c>
      <c r="L339" s="31">
        <v>1163</v>
      </c>
      <c r="M339" s="31">
        <v>6.3003900000000002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155.19</v>
      </c>
      <c r="D340" s="36">
        <v>156.39666666666668</v>
      </c>
      <c r="E340" s="36">
        <v>153.39333333333335</v>
      </c>
      <c r="F340" s="36">
        <v>151.59666666666666</v>
      </c>
      <c r="G340" s="36">
        <v>148.59333333333333</v>
      </c>
      <c r="H340" s="36">
        <v>158.19333333333336</v>
      </c>
      <c r="I340" s="36">
        <v>161.19666666666669</v>
      </c>
      <c r="J340" s="36">
        <v>162.99333333333337</v>
      </c>
      <c r="K340" s="31">
        <v>159.4</v>
      </c>
      <c r="L340" s="31">
        <v>154.6</v>
      </c>
      <c r="M340" s="31">
        <v>252.50943000000001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325.75</v>
      </c>
      <c r="D341" s="36">
        <v>328.55</v>
      </c>
      <c r="E341" s="36">
        <v>321.70000000000005</v>
      </c>
      <c r="F341" s="36">
        <v>317.65000000000003</v>
      </c>
      <c r="G341" s="36">
        <v>310.80000000000007</v>
      </c>
      <c r="H341" s="36">
        <v>332.6</v>
      </c>
      <c r="I341" s="36">
        <v>339.45000000000005</v>
      </c>
      <c r="J341" s="36">
        <v>343.5</v>
      </c>
      <c r="K341" s="31">
        <v>335.4</v>
      </c>
      <c r="L341" s="31">
        <v>324.5</v>
      </c>
      <c r="M341" s="31">
        <v>41.066429999999997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102.3</v>
      </c>
      <c r="D342" s="36">
        <v>102.74666666666667</v>
      </c>
      <c r="E342" s="36">
        <v>101.42333333333335</v>
      </c>
      <c r="F342" s="36">
        <v>100.54666666666668</v>
      </c>
      <c r="G342" s="36">
        <v>99.223333333333358</v>
      </c>
      <c r="H342" s="36">
        <v>103.62333333333333</v>
      </c>
      <c r="I342" s="36">
        <v>104.94666666666666</v>
      </c>
      <c r="J342" s="36">
        <v>105.82333333333332</v>
      </c>
      <c r="K342" s="31">
        <v>104.07</v>
      </c>
      <c r="L342" s="31">
        <v>101.87</v>
      </c>
      <c r="M342" s="31">
        <v>420.52456000000001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232.49</v>
      </c>
      <c r="D343" s="36">
        <v>233.88000000000002</v>
      </c>
      <c r="E343" s="36">
        <v>229.66000000000005</v>
      </c>
      <c r="F343" s="36">
        <v>226.83000000000004</v>
      </c>
      <c r="G343" s="36">
        <v>222.61000000000007</v>
      </c>
      <c r="H343" s="36">
        <v>236.71000000000004</v>
      </c>
      <c r="I343" s="36">
        <v>240.93</v>
      </c>
      <c r="J343" s="36">
        <v>243.76000000000002</v>
      </c>
      <c r="K343" s="31">
        <v>238.1</v>
      </c>
      <c r="L343" s="31">
        <v>231.05</v>
      </c>
      <c r="M343" s="31">
        <v>21.04101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265.35000000000002</v>
      </c>
      <c r="D344" s="36">
        <v>265.36666666666667</v>
      </c>
      <c r="E344" s="36">
        <v>262.63333333333333</v>
      </c>
      <c r="F344" s="36">
        <v>259.91666666666663</v>
      </c>
      <c r="G344" s="36">
        <v>257.18333333333328</v>
      </c>
      <c r="H344" s="36">
        <v>268.08333333333337</v>
      </c>
      <c r="I344" s="36">
        <v>270.81666666666672</v>
      </c>
      <c r="J344" s="36">
        <v>273.53333333333342</v>
      </c>
      <c r="K344" s="31">
        <v>268.10000000000002</v>
      </c>
      <c r="L344" s="31">
        <v>262.64999999999998</v>
      </c>
      <c r="M344" s="31">
        <v>83.389139999999998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59.8</v>
      </c>
      <c r="D345" s="36">
        <v>60.216666666666669</v>
      </c>
      <c r="E345" s="36">
        <v>59.183333333333337</v>
      </c>
      <c r="F345" s="36">
        <v>58.56666666666667</v>
      </c>
      <c r="G345" s="36">
        <v>57.533333333333339</v>
      </c>
      <c r="H345" s="36">
        <v>60.833333333333336</v>
      </c>
      <c r="I345" s="36">
        <v>61.866666666666667</v>
      </c>
      <c r="J345" s="36">
        <v>62.483333333333334</v>
      </c>
      <c r="K345" s="31">
        <v>61.25</v>
      </c>
      <c r="L345" s="31">
        <v>59.6</v>
      </c>
      <c r="M345" s="31">
        <v>77.199820000000003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369.95</v>
      </c>
      <c r="D346" s="36">
        <v>371.43333333333334</v>
      </c>
      <c r="E346" s="36">
        <v>366.4666666666667</v>
      </c>
      <c r="F346" s="36">
        <v>362.98333333333335</v>
      </c>
      <c r="G346" s="36">
        <v>358.01666666666671</v>
      </c>
      <c r="H346" s="36">
        <v>374.91666666666669</v>
      </c>
      <c r="I346" s="36">
        <v>379.88333333333327</v>
      </c>
      <c r="J346" s="36">
        <v>383.36666666666667</v>
      </c>
      <c r="K346" s="31">
        <v>376.4</v>
      </c>
      <c r="L346" s="31">
        <v>367.95</v>
      </c>
      <c r="M346" s="31">
        <v>112.43702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1226.55</v>
      </c>
      <c r="D347" s="36">
        <v>1234.7499999999998</v>
      </c>
      <c r="E347" s="36">
        <v>1215.8999999999996</v>
      </c>
      <c r="F347" s="36">
        <v>1205.2499999999998</v>
      </c>
      <c r="G347" s="36">
        <v>1186.3999999999996</v>
      </c>
      <c r="H347" s="36">
        <v>1245.3999999999996</v>
      </c>
      <c r="I347" s="36">
        <v>1264.2499999999995</v>
      </c>
      <c r="J347" s="36">
        <v>1274.8999999999996</v>
      </c>
      <c r="K347" s="31">
        <v>1253.5999999999999</v>
      </c>
      <c r="L347" s="31">
        <v>1224.0999999999999</v>
      </c>
      <c r="M347" s="31">
        <v>4.4236300000000002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186.56</v>
      </c>
      <c r="D348" s="36">
        <v>186.04</v>
      </c>
      <c r="E348" s="36">
        <v>184.52999999999997</v>
      </c>
      <c r="F348" s="36">
        <v>182.49999999999997</v>
      </c>
      <c r="G348" s="36">
        <v>180.98999999999995</v>
      </c>
      <c r="H348" s="36">
        <v>188.07</v>
      </c>
      <c r="I348" s="36">
        <v>189.58000000000004</v>
      </c>
      <c r="J348" s="36">
        <v>191.61</v>
      </c>
      <c r="K348" s="31">
        <v>187.55</v>
      </c>
      <c r="L348" s="31">
        <v>184.01</v>
      </c>
      <c r="M348" s="31">
        <v>99.0548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3562.05</v>
      </c>
      <c r="D349" s="36">
        <v>3558.0333333333333</v>
      </c>
      <c r="E349" s="36">
        <v>3524.0666666666666</v>
      </c>
      <c r="F349" s="36">
        <v>3486.0833333333335</v>
      </c>
      <c r="G349" s="36">
        <v>3452.1166666666668</v>
      </c>
      <c r="H349" s="36">
        <v>3596.0166666666664</v>
      </c>
      <c r="I349" s="36">
        <v>3629.9833333333327</v>
      </c>
      <c r="J349" s="36">
        <v>3667.9666666666662</v>
      </c>
      <c r="K349" s="31">
        <v>3592</v>
      </c>
      <c r="L349" s="31">
        <v>3520.05</v>
      </c>
      <c r="M349" s="31">
        <v>2.41256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2551.75</v>
      </c>
      <c r="D350" s="36">
        <v>2570.4500000000003</v>
      </c>
      <c r="E350" s="36">
        <v>2526.4500000000007</v>
      </c>
      <c r="F350" s="36">
        <v>2501.1500000000005</v>
      </c>
      <c r="G350" s="36">
        <v>2457.150000000001</v>
      </c>
      <c r="H350" s="36">
        <v>2595.7500000000005</v>
      </c>
      <c r="I350" s="36">
        <v>2639.7499999999995</v>
      </c>
      <c r="J350" s="36">
        <v>2665.05</v>
      </c>
      <c r="K350" s="31">
        <v>2614.4499999999998</v>
      </c>
      <c r="L350" s="31">
        <v>2545.15</v>
      </c>
      <c r="M350" s="31">
        <v>10.812720000000001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84.11</v>
      </c>
      <c r="D351" s="36">
        <v>83.736666666666665</v>
      </c>
      <c r="E351" s="36">
        <v>82.683333333333323</v>
      </c>
      <c r="F351" s="36">
        <v>81.256666666666661</v>
      </c>
      <c r="G351" s="36">
        <v>80.203333333333319</v>
      </c>
      <c r="H351" s="36">
        <v>85.163333333333327</v>
      </c>
      <c r="I351" s="36">
        <v>86.216666666666669</v>
      </c>
      <c r="J351" s="36">
        <v>87.643333333333331</v>
      </c>
      <c r="K351" s="31">
        <v>84.79</v>
      </c>
      <c r="L351" s="31">
        <v>82.31</v>
      </c>
      <c r="M351" s="31">
        <v>14.26492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640.70000000000005</v>
      </c>
      <c r="D352" s="36">
        <v>643.63333333333333</v>
      </c>
      <c r="E352" s="36">
        <v>632.56666666666661</v>
      </c>
      <c r="F352" s="36">
        <v>624.43333333333328</v>
      </c>
      <c r="G352" s="36">
        <v>613.36666666666656</v>
      </c>
      <c r="H352" s="36">
        <v>651.76666666666665</v>
      </c>
      <c r="I352" s="36">
        <v>662.83333333333348</v>
      </c>
      <c r="J352" s="36">
        <v>670.9666666666667</v>
      </c>
      <c r="K352" s="31">
        <v>654.70000000000005</v>
      </c>
      <c r="L352" s="31">
        <v>635.5</v>
      </c>
      <c r="M352" s="31">
        <v>13.452170000000001</v>
      </c>
      <c r="N352" s="1"/>
      <c r="O352" s="1"/>
    </row>
    <row r="353" spans="1:15" ht="12.75" customHeight="1">
      <c r="A353" s="33">
        <v>343</v>
      </c>
      <c r="B353" s="53" t="s">
        <v>882</v>
      </c>
      <c r="C353" s="31">
        <v>5087.1000000000004</v>
      </c>
      <c r="D353" s="36">
        <v>5062.55</v>
      </c>
      <c r="E353" s="36">
        <v>5025.1000000000004</v>
      </c>
      <c r="F353" s="36">
        <v>4963.1000000000004</v>
      </c>
      <c r="G353" s="36">
        <v>4925.6500000000005</v>
      </c>
      <c r="H353" s="36">
        <v>5124.55</v>
      </c>
      <c r="I353" s="36">
        <v>5161.9999999999991</v>
      </c>
      <c r="J353" s="36">
        <v>5224</v>
      </c>
      <c r="K353" s="31">
        <v>5100</v>
      </c>
      <c r="L353" s="31">
        <v>5000.55</v>
      </c>
      <c r="M353" s="31">
        <v>0.48926999999999998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347.9</v>
      </c>
      <c r="D354" s="36">
        <v>348.38333333333338</v>
      </c>
      <c r="E354" s="36">
        <v>343.76666666666677</v>
      </c>
      <c r="F354" s="36">
        <v>339.63333333333338</v>
      </c>
      <c r="G354" s="36">
        <v>335.01666666666677</v>
      </c>
      <c r="H354" s="36">
        <v>352.51666666666677</v>
      </c>
      <c r="I354" s="36">
        <v>357.13333333333344</v>
      </c>
      <c r="J354" s="36">
        <v>361.26666666666677</v>
      </c>
      <c r="K354" s="31">
        <v>353</v>
      </c>
      <c r="L354" s="31">
        <v>344.25</v>
      </c>
      <c r="M354" s="31">
        <v>4.37277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1934.9</v>
      </c>
      <c r="D355" s="36">
        <v>1932.3666666666668</v>
      </c>
      <c r="E355" s="36">
        <v>1918.3833333333337</v>
      </c>
      <c r="F355" s="36">
        <v>1901.8666666666668</v>
      </c>
      <c r="G355" s="36">
        <v>1887.8833333333337</v>
      </c>
      <c r="H355" s="36">
        <v>1948.8833333333337</v>
      </c>
      <c r="I355" s="36">
        <v>1962.8666666666668</v>
      </c>
      <c r="J355" s="36">
        <v>1979.3833333333337</v>
      </c>
      <c r="K355" s="31">
        <v>1946.35</v>
      </c>
      <c r="L355" s="31">
        <v>1915.85</v>
      </c>
      <c r="M355" s="31">
        <v>12.642910000000001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276.55</v>
      </c>
      <c r="D356" s="36">
        <v>275.68333333333334</v>
      </c>
      <c r="E356" s="36">
        <v>273.36666666666667</v>
      </c>
      <c r="F356" s="36">
        <v>270.18333333333334</v>
      </c>
      <c r="G356" s="36">
        <v>267.86666666666667</v>
      </c>
      <c r="H356" s="36">
        <v>278.86666666666667</v>
      </c>
      <c r="I356" s="36">
        <v>281.18333333333339</v>
      </c>
      <c r="J356" s="36">
        <v>284.36666666666667</v>
      </c>
      <c r="K356" s="31">
        <v>278</v>
      </c>
      <c r="L356" s="31">
        <v>272.5</v>
      </c>
      <c r="M356" s="31">
        <v>160.13386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677.85</v>
      </c>
      <c r="D357" s="36">
        <v>672.55000000000007</v>
      </c>
      <c r="E357" s="36">
        <v>658.80000000000018</v>
      </c>
      <c r="F357" s="36">
        <v>639.75000000000011</v>
      </c>
      <c r="G357" s="36">
        <v>626.00000000000023</v>
      </c>
      <c r="H357" s="36">
        <v>691.60000000000014</v>
      </c>
      <c r="I357" s="36">
        <v>705.34999999999991</v>
      </c>
      <c r="J357" s="36">
        <v>724.40000000000009</v>
      </c>
      <c r="K357" s="31">
        <v>686.3</v>
      </c>
      <c r="L357" s="31">
        <v>653.5</v>
      </c>
      <c r="M357" s="31">
        <v>66.519599999999997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1749.65</v>
      </c>
      <c r="D358" s="36">
        <v>1762.9833333333333</v>
      </c>
      <c r="E358" s="36">
        <v>1733.3666666666668</v>
      </c>
      <c r="F358" s="36">
        <v>1717.0833333333335</v>
      </c>
      <c r="G358" s="36">
        <v>1687.4666666666669</v>
      </c>
      <c r="H358" s="36">
        <v>1779.2666666666667</v>
      </c>
      <c r="I358" s="36">
        <v>1808.883333333333</v>
      </c>
      <c r="J358" s="36">
        <v>1825.1666666666665</v>
      </c>
      <c r="K358" s="31">
        <v>1792.6</v>
      </c>
      <c r="L358" s="31">
        <v>1746.7</v>
      </c>
      <c r="M358" s="31">
        <v>5.2921699999999996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428.05</v>
      </c>
      <c r="D359" s="36">
        <v>424.2</v>
      </c>
      <c r="E359" s="36">
        <v>409.4</v>
      </c>
      <c r="F359" s="36">
        <v>390.75</v>
      </c>
      <c r="G359" s="36">
        <v>375.95</v>
      </c>
      <c r="H359" s="36">
        <v>442.84999999999997</v>
      </c>
      <c r="I359" s="36">
        <v>457.65000000000003</v>
      </c>
      <c r="J359" s="36">
        <v>476.29999999999995</v>
      </c>
      <c r="K359" s="31">
        <v>439</v>
      </c>
      <c r="L359" s="31">
        <v>405.55</v>
      </c>
      <c r="M359" s="31">
        <v>164.54024000000001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9658</v>
      </c>
      <c r="D360" s="36">
        <v>9406.6666666666661</v>
      </c>
      <c r="E360" s="36">
        <v>9053.3333333333321</v>
      </c>
      <c r="F360" s="36">
        <v>8448.6666666666661</v>
      </c>
      <c r="G360" s="36">
        <v>8095.3333333333321</v>
      </c>
      <c r="H360" s="36">
        <v>10011.333333333332</v>
      </c>
      <c r="I360" s="36">
        <v>10364.666666666664</v>
      </c>
      <c r="J360" s="36">
        <v>10969.333333333332</v>
      </c>
      <c r="K360" s="31">
        <v>9760</v>
      </c>
      <c r="L360" s="31">
        <v>8802</v>
      </c>
      <c r="M360" s="31">
        <v>23.754750000000001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1316.6</v>
      </c>
      <c r="D361" s="36">
        <v>1324.25</v>
      </c>
      <c r="E361" s="36">
        <v>1298.75</v>
      </c>
      <c r="F361" s="36">
        <v>1280.9000000000001</v>
      </c>
      <c r="G361" s="36">
        <v>1255.4000000000001</v>
      </c>
      <c r="H361" s="36">
        <v>1342.1</v>
      </c>
      <c r="I361" s="36">
        <v>1367.6</v>
      </c>
      <c r="J361" s="36">
        <v>1385.4499999999998</v>
      </c>
      <c r="K361" s="31">
        <v>1349.75</v>
      </c>
      <c r="L361" s="31">
        <v>1306.4000000000001</v>
      </c>
      <c r="M361" s="31">
        <v>5.4619600000000004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248.47</v>
      </c>
      <c r="D362" s="36">
        <v>247.50333333333333</v>
      </c>
      <c r="E362" s="36">
        <v>244.00666666666666</v>
      </c>
      <c r="F362" s="36">
        <v>239.54333333333332</v>
      </c>
      <c r="G362" s="36">
        <v>236.04666666666665</v>
      </c>
      <c r="H362" s="36">
        <v>251.96666666666667</v>
      </c>
      <c r="I362" s="36">
        <v>255.46333333333334</v>
      </c>
      <c r="J362" s="36">
        <v>259.92666666666668</v>
      </c>
      <c r="K362" s="31">
        <v>251</v>
      </c>
      <c r="L362" s="31">
        <v>243.04</v>
      </c>
      <c r="M362" s="31">
        <v>21.38672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3638.2</v>
      </c>
      <c r="D363" s="36">
        <v>3638.9666666666667</v>
      </c>
      <c r="E363" s="36">
        <v>3619.2333333333336</v>
      </c>
      <c r="F363" s="36">
        <v>3600.2666666666669</v>
      </c>
      <c r="G363" s="36">
        <v>3580.5333333333338</v>
      </c>
      <c r="H363" s="36">
        <v>3657.9333333333334</v>
      </c>
      <c r="I363" s="36">
        <v>3677.6666666666661</v>
      </c>
      <c r="J363" s="36">
        <v>3696.6333333333332</v>
      </c>
      <c r="K363" s="31">
        <v>3658.7</v>
      </c>
      <c r="L363" s="31">
        <v>3620</v>
      </c>
      <c r="M363" s="31">
        <v>1.4950399999999999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832.3</v>
      </c>
      <c r="D364" s="36">
        <v>824.80000000000007</v>
      </c>
      <c r="E364" s="36">
        <v>813.90000000000009</v>
      </c>
      <c r="F364" s="36">
        <v>795.5</v>
      </c>
      <c r="G364" s="36">
        <v>784.6</v>
      </c>
      <c r="H364" s="36">
        <v>843.20000000000016</v>
      </c>
      <c r="I364" s="36">
        <v>854.1</v>
      </c>
      <c r="J364" s="36">
        <v>872.50000000000023</v>
      </c>
      <c r="K364" s="31">
        <v>835.7</v>
      </c>
      <c r="L364" s="31">
        <v>806.4</v>
      </c>
      <c r="M364" s="31">
        <v>11.87144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480.6</v>
      </c>
      <c r="D365" s="36">
        <v>480.8</v>
      </c>
      <c r="E365" s="36">
        <v>475.8</v>
      </c>
      <c r="F365" s="36">
        <v>471</v>
      </c>
      <c r="G365" s="36">
        <v>466</v>
      </c>
      <c r="H365" s="36">
        <v>485.6</v>
      </c>
      <c r="I365" s="36">
        <v>490.6</v>
      </c>
      <c r="J365" s="36">
        <v>495.40000000000003</v>
      </c>
      <c r="K365" s="31">
        <v>485.8</v>
      </c>
      <c r="L365" s="31">
        <v>476</v>
      </c>
      <c r="M365" s="31">
        <v>17.334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1391.65</v>
      </c>
      <c r="D366" s="36">
        <v>1388.6833333333334</v>
      </c>
      <c r="E366" s="36">
        <v>1370.5166666666669</v>
      </c>
      <c r="F366" s="36">
        <v>1349.3833333333334</v>
      </c>
      <c r="G366" s="36">
        <v>1331.2166666666669</v>
      </c>
      <c r="H366" s="36">
        <v>1409.8166666666668</v>
      </c>
      <c r="I366" s="36">
        <v>1427.9833333333333</v>
      </c>
      <c r="J366" s="36">
        <v>1449.1166666666668</v>
      </c>
      <c r="K366" s="31">
        <v>1406.85</v>
      </c>
      <c r="L366" s="31">
        <v>1367.55</v>
      </c>
      <c r="M366" s="31">
        <v>5.4845199999999998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38833</v>
      </c>
      <c r="D367" s="36">
        <v>38797.51666666667</v>
      </c>
      <c r="E367" s="36">
        <v>38645.03333333334</v>
      </c>
      <c r="F367" s="36">
        <v>38457.066666666673</v>
      </c>
      <c r="G367" s="36">
        <v>38304.583333333343</v>
      </c>
      <c r="H367" s="36">
        <v>38985.483333333337</v>
      </c>
      <c r="I367" s="36">
        <v>39137.96666666666</v>
      </c>
      <c r="J367" s="36">
        <v>39325.933333333334</v>
      </c>
      <c r="K367" s="31">
        <v>38950</v>
      </c>
      <c r="L367" s="31">
        <v>38609.550000000003</v>
      </c>
      <c r="M367" s="31">
        <v>9.5570000000000002E-2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1481.2</v>
      </c>
      <c r="D368" s="36">
        <v>1471.3999999999999</v>
      </c>
      <c r="E368" s="36">
        <v>1449.7999999999997</v>
      </c>
      <c r="F368" s="36">
        <v>1418.3999999999999</v>
      </c>
      <c r="G368" s="36">
        <v>1396.7999999999997</v>
      </c>
      <c r="H368" s="36">
        <v>1502.7999999999997</v>
      </c>
      <c r="I368" s="36">
        <v>1524.3999999999996</v>
      </c>
      <c r="J368" s="36">
        <v>1555.7999999999997</v>
      </c>
      <c r="K368" s="31">
        <v>1493</v>
      </c>
      <c r="L368" s="31">
        <v>1440</v>
      </c>
      <c r="M368" s="31">
        <v>5.8673200000000003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3790.7</v>
      </c>
      <c r="D369" s="36">
        <v>3801.5666666666671</v>
      </c>
      <c r="E369" s="36">
        <v>3768.8333333333339</v>
      </c>
      <c r="F369" s="36">
        <v>3746.9666666666667</v>
      </c>
      <c r="G369" s="36">
        <v>3714.2333333333336</v>
      </c>
      <c r="H369" s="36">
        <v>3823.4333333333343</v>
      </c>
      <c r="I369" s="36">
        <v>3856.166666666667</v>
      </c>
      <c r="J369" s="36">
        <v>3878.0333333333347</v>
      </c>
      <c r="K369" s="31">
        <v>3834.3</v>
      </c>
      <c r="L369" s="31">
        <v>3779.7</v>
      </c>
      <c r="M369" s="31">
        <v>4.9320899999999996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323.05</v>
      </c>
      <c r="D370" s="36">
        <v>322.73333333333329</v>
      </c>
      <c r="E370" s="36">
        <v>319.96666666666658</v>
      </c>
      <c r="F370" s="36">
        <v>316.88333333333327</v>
      </c>
      <c r="G370" s="36">
        <v>314.11666666666656</v>
      </c>
      <c r="H370" s="36">
        <v>325.81666666666661</v>
      </c>
      <c r="I370" s="36">
        <v>328.58333333333337</v>
      </c>
      <c r="J370" s="36">
        <v>331.66666666666663</v>
      </c>
      <c r="K370" s="31">
        <v>325.5</v>
      </c>
      <c r="L370" s="31">
        <v>319.64999999999998</v>
      </c>
      <c r="M370" s="31">
        <v>36.149830000000001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3432.65</v>
      </c>
      <c r="D371" s="36">
        <v>3436.4333333333329</v>
      </c>
      <c r="E371" s="36">
        <v>3357.766666666666</v>
      </c>
      <c r="F371" s="36">
        <v>3282.8833333333332</v>
      </c>
      <c r="G371" s="36">
        <v>3204.2166666666662</v>
      </c>
      <c r="H371" s="36">
        <v>3511.3166666666657</v>
      </c>
      <c r="I371" s="36">
        <v>3589.9833333333327</v>
      </c>
      <c r="J371" s="36">
        <v>3664.8666666666654</v>
      </c>
      <c r="K371" s="31">
        <v>3515.1</v>
      </c>
      <c r="L371" s="31">
        <v>3361.55</v>
      </c>
      <c r="M371" s="31">
        <v>2.5977399999999999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3078.6</v>
      </c>
      <c r="D372" s="36">
        <v>3082.0833333333335</v>
      </c>
      <c r="E372" s="36">
        <v>3060.5666666666671</v>
      </c>
      <c r="F372" s="36">
        <v>3042.5333333333338</v>
      </c>
      <c r="G372" s="36">
        <v>3021.0166666666673</v>
      </c>
      <c r="H372" s="36">
        <v>3100.1166666666668</v>
      </c>
      <c r="I372" s="36">
        <v>3121.6333333333332</v>
      </c>
      <c r="J372" s="36">
        <v>3139.6666666666665</v>
      </c>
      <c r="K372" s="31">
        <v>3103.6</v>
      </c>
      <c r="L372" s="31">
        <v>3064.05</v>
      </c>
      <c r="M372" s="31">
        <v>6.7133700000000003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880.6</v>
      </c>
      <c r="D373" s="36">
        <v>880.19999999999993</v>
      </c>
      <c r="E373" s="36">
        <v>867.89999999999986</v>
      </c>
      <c r="F373" s="36">
        <v>855.19999999999993</v>
      </c>
      <c r="G373" s="36">
        <v>842.89999999999986</v>
      </c>
      <c r="H373" s="36">
        <v>892.89999999999986</v>
      </c>
      <c r="I373" s="36">
        <v>905.19999999999982</v>
      </c>
      <c r="J373" s="36">
        <v>917.89999999999986</v>
      </c>
      <c r="K373" s="31">
        <v>892.5</v>
      </c>
      <c r="L373" s="31">
        <v>867.5</v>
      </c>
      <c r="M373" s="31">
        <v>19.19632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153.4</v>
      </c>
      <c r="D374" s="36">
        <v>153.36333333333334</v>
      </c>
      <c r="E374" s="36">
        <v>152.1866666666667</v>
      </c>
      <c r="F374" s="36">
        <v>150.97333333333336</v>
      </c>
      <c r="G374" s="36">
        <v>149.79666666666671</v>
      </c>
      <c r="H374" s="36">
        <v>154.57666666666668</v>
      </c>
      <c r="I374" s="36">
        <v>155.7533333333333</v>
      </c>
      <c r="J374" s="36">
        <v>156.96666666666667</v>
      </c>
      <c r="K374" s="31">
        <v>154.54</v>
      </c>
      <c r="L374" s="31">
        <v>152.15</v>
      </c>
      <c r="M374" s="31">
        <v>17.083729999999999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1860.55</v>
      </c>
      <c r="D375" s="36">
        <v>1872.3666666666668</v>
      </c>
      <c r="E375" s="36">
        <v>1838.7833333333335</v>
      </c>
      <c r="F375" s="36">
        <v>1817.0166666666667</v>
      </c>
      <c r="G375" s="36">
        <v>1783.4333333333334</v>
      </c>
      <c r="H375" s="36">
        <v>1894.1333333333337</v>
      </c>
      <c r="I375" s="36">
        <v>1927.7166666666667</v>
      </c>
      <c r="J375" s="36">
        <v>1949.4833333333338</v>
      </c>
      <c r="K375" s="31">
        <v>1905.95</v>
      </c>
      <c r="L375" s="31">
        <v>1850.6</v>
      </c>
      <c r="M375" s="31">
        <v>0.46372999999999998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7047.2</v>
      </c>
      <c r="D376" s="36">
        <v>7018.8666666666659</v>
      </c>
      <c r="E376" s="36">
        <v>6970.3333333333321</v>
      </c>
      <c r="F376" s="36">
        <v>6893.4666666666662</v>
      </c>
      <c r="G376" s="36">
        <v>6844.9333333333325</v>
      </c>
      <c r="H376" s="36">
        <v>7095.7333333333318</v>
      </c>
      <c r="I376" s="36">
        <v>7144.2666666666664</v>
      </c>
      <c r="J376" s="36">
        <v>7221.1333333333314</v>
      </c>
      <c r="K376" s="31">
        <v>7067.4</v>
      </c>
      <c r="L376" s="31">
        <v>6942</v>
      </c>
      <c r="M376" s="31">
        <v>3.7883300000000002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436.1</v>
      </c>
      <c r="D377" s="36">
        <v>439.0333333333333</v>
      </c>
      <c r="E377" s="36">
        <v>431.11666666666662</v>
      </c>
      <c r="F377" s="36">
        <v>426.13333333333333</v>
      </c>
      <c r="G377" s="36">
        <v>418.21666666666664</v>
      </c>
      <c r="H377" s="36">
        <v>444.01666666666659</v>
      </c>
      <c r="I377" s="36">
        <v>451.93333333333334</v>
      </c>
      <c r="J377" s="36">
        <v>456.91666666666657</v>
      </c>
      <c r="K377" s="31">
        <v>446.95</v>
      </c>
      <c r="L377" s="31">
        <v>434.05</v>
      </c>
      <c r="M377" s="31">
        <v>15.089219999999999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503.55</v>
      </c>
      <c r="D378" s="36">
        <v>500.66666666666669</v>
      </c>
      <c r="E378" s="36">
        <v>495.48333333333335</v>
      </c>
      <c r="F378" s="36">
        <v>487.41666666666669</v>
      </c>
      <c r="G378" s="36">
        <v>482.23333333333335</v>
      </c>
      <c r="H378" s="36">
        <v>508.73333333333335</v>
      </c>
      <c r="I378" s="36">
        <v>513.91666666666663</v>
      </c>
      <c r="J378" s="36">
        <v>521.98333333333335</v>
      </c>
      <c r="K378" s="31">
        <v>505.85</v>
      </c>
      <c r="L378" s="31">
        <v>492.6</v>
      </c>
      <c r="M378" s="31">
        <v>225.83734999999999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321.45</v>
      </c>
      <c r="D379" s="36">
        <v>323.34999999999997</v>
      </c>
      <c r="E379" s="36">
        <v>318.74999999999994</v>
      </c>
      <c r="F379" s="36">
        <v>316.04999999999995</v>
      </c>
      <c r="G379" s="36">
        <v>311.44999999999993</v>
      </c>
      <c r="H379" s="36">
        <v>326.04999999999995</v>
      </c>
      <c r="I379" s="36">
        <v>330.65</v>
      </c>
      <c r="J379" s="36">
        <v>333.34999999999997</v>
      </c>
      <c r="K379" s="31">
        <v>327.95</v>
      </c>
      <c r="L379" s="31">
        <v>320.64999999999998</v>
      </c>
      <c r="M379" s="31">
        <v>117.56502999999999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685.7</v>
      </c>
      <c r="D380" s="36">
        <v>672.51666666666677</v>
      </c>
      <c r="E380" s="36">
        <v>652.18333333333351</v>
      </c>
      <c r="F380" s="36">
        <v>618.66666666666674</v>
      </c>
      <c r="G380" s="36">
        <v>598.33333333333348</v>
      </c>
      <c r="H380" s="36">
        <v>706.03333333333353</v>
      </c>
      <c r="I380" s="36">
        <v>726.36666666666679</v>
      </c>
      <c r="J380" s="36">
        <v>759.88333333333355</v>
      </c>
      <c r="K380" s="31">
        <v>692.85</v>
      </c>
      <c r="L380" s="31">
        <v>639</v>
      </c>
      <c r="M380" s="31">
        <v>77.845579999999998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1872.6</v>
      </c>
      <c r="D381" s="36">
        <v>1878.9333333333334</v>
      </c>
      <c r="E381" s="36">
        <v>1847.8666666666668</v>
      </c>
      <c r="F381" s="36">
        <v>1823.1333333333334</v>
      </c>
      <c r="G381" s="36">
        <v>1792.0666666666668</v>
      </c>
      <c r="H381" s="36">
        <v>1903.6666666666667</v>
      </c>
      <c r="I381" s="36">
        <v>1934.7333333333333</v>
      </c>
      <c r="J381" s="36">
        <v>1959.4666666666667</v>
      </c>
      <c r="K381" s="31">
        <v>1910</v>
      </c>
      <c r="L381" s="31">
        <v>1854.2</v>
      </c>
      <c r="M381" s="31">
        <v>10.257199999999999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695.95</v>
      </c>
      <c r="D382" s="36">
        <v>696.65</v>
      </c>
      <c r="E382" s="36">
        <v>683.15</v>
      </c>
      <c r="F382" s="36">
        <v>670.35</v>
      </c>
      <c r="G382" s="36">
        <v>656.85</v>
      </c>
      <c r="H382" s="36">
        <v>709.44999999999993</v>
      </c>
      <c r="I382" s="36">
        <v>722.94999999999993</v>
      </c>
      <c r="J382" s="36">
        <v>735.74999999999989</v>
      </c>
      <c r="K382" s="31">
        <v>710.15</v>
      </c>
      <c r="L382" s="31">
        <v>683.85</v>
      </c>
      <c r="M382" s="31">
        <v>4.8744300000000003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160.43</v>
      </c>
      <c r="D383" s="36">
        <v>160.88000000000002</v>
      </c>
      <c r="E383" s="36">
        <v>159.10000000000005</v>
      </c>
      <c r="F383" s="36">
        <v>157.77000000000004</v>
      </c>
      <c r="G383" s="36">
        <v>155.99000000000007</v>
      </c>
      <c r="H383" s="36">
        <v>162.21000000000004</v>
      </c>
      <c r="I383" s="36">
        <v>163.99</v>
      </c>
      <c r="J383" s="36">
        <v>165.32000000000002</v>
      </c>
      <c r="K383" s="31">
        <v>162.66</v>
      </c>
      <c r="L383" s="31">
        <v>159.55000000000001</v>
      </c>
      <c r="M383" s="31">
        <v>5.6697699999999998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16899.95</v>
      </c>
      <c r="D384" s="36">
        <v>16837.5</v>
      </c>
      <c r="E384" s="36">
        <v>16675</v>
      </c>
      <c r="F384" s="36">
        <v>16450.05</v>
      </c>
      <c r="G384" s="36">
        <v>16287.55</v>
      </c>
      <c r="H384" s="36">
        <v>17062.45</v>
      </c>
      <c r="I384" s="36">
        <v>17224.95</v>
      </c>
      <c r="J384" s="36">
        <v>17449.900000000001</v>
      </c>
      <c r="K384" s="31">
        <v>17000</v>
      </c>
      <c r="L384" s="31">
        <v>16612.55</v>
      </c>
      <c r="M384" s="31">
        <v>5.2699999999999997E-2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126.57</v>
      </c>
      <c r="D385" s="36">
        <v>127.05666666666667</v>
      </c>
      <c r="E385" s="36">
        <v>125.31333333333333</v>
      </c>
      <c r="F385" s="36">
        <v>124.05666666666666</v>
      </c>
      <c r="G385" s="36">
        <v>122.31333333333332</v>
      </c>
      <c r="H385" s="36">
        <v>128.31333333333333</v>
      </c>
      <c r="I385" s="36">
        <v>130.05666666666667</v>
      </c>
      <c r="J385" s="36">
        <v>131.31333333333336</v>
      </c>
      <c r="K385" s="31">
        <v>128.80000000000001</v>
      </c>
      <c r="L385" s="31">
        <v>125.8</v>
      </c>
      <c r="M385" s="31">
        <v>238.10879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619.29999999999995</v>
      </c>
      <c r="D386" s="36">
        <v>623.05000000000007</v>
      </c>
      <c r="E386" s="36">
        <v>609.10000000000014</v>
      </c>
      <c r="F386" s="36">
        <v>598.90000000000009</v>
      </c>
      <c r="G386" s="36">
        <v>584.95000000000016</v>
      </c>
      <c r="H386" s="36">
        <v>633.25000000000011</v>
      </c>
      <c r="I386" s="36">
        <v>647.20000000000016</v>
      </c>
      <c r="J386" s="36">
        <v>657.40000000000009</v>
      </c>
      <c r="K386" s="31">
        <v>637</v>
      </c>
      <c r="L386" s="31">
        <v>612.85</v>
      </c>
      <c r="M386" s="31">
        <v>2.41439</v>
      </c>
      <c r="N386" s="1"/>
      <c r="O386" s="1"/>
    </row>
    <row r="387" spans="1:15" ht="12.75" customHeight="1">
      <c r="A387" s="33">
        <v>377</v>
      </c>
      <c r="B387" s="53" t="s">
        <v>883</v>
      </c>
      <c r="C387" s="31">
        <v>1755.3</v>
      </c>
      <c r="D387" s="36">
        <v>1756.7666666666667</v>
      </c>
      <c r="E387" s="36">
        <v>1738.5333333333333</v>
      </c>
      <c r="F387" s="36">
        <v>1721.7666666666667</v>
      </c>
      <c r="G387" s="36">
        <v>1703.5333333333333</v>
      </c>
      <c r="H387" s="36">
        <v>1773.5333333333333</v>
      </c>
      <c r="I387" s="36">
        <v>1791.7666666666664</v>
      </c>
      <c r="J387" s="36">
        <v>1808.5333333333333</v>
      </c>
      <c r="K387" s="31">
        <v>1775</v>
      </c>
      <c r="L387" s="31">
        <v>1740</v>
      </c>
      <c r="M387" s="31">
        <v>0.94218999999999997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259.83</v>
      </c>
      <c r="D388" s="36">
        <v>259.62666666666661</v>
      </c>
      <c r="E388" s="36">
        <v>257.25333333333322</v>
      </c>
      <c r="F388" s="36">
        <v>254.67666666666662</v>
      </c>
      <c r="G388" s="36">
        <v>252.30333333333323</v>
      </c>
      <c r="H388" s="36">
        <v>262.20333333333321</v>
      </c>
      <c r="I388" s="36">
        <v>264.57666666666654</v>
      </c>
      <c r="J388" s="36">
        <v>267.15333333333319</v>
      </c>
      <c r="K388" s="31">
        <v>262</v>
      </c>
      <c r="L388" s="31">
        <v>257.05</v>
      </c>
      <c r="M388" s="31">
        <v>34.792960000000001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521.5</v>
      </c>
      <c r="D389" s="36">
        <v>520.78333333333342</v>
      </c>
      <c r="E389" s="36">
        <v>515.91666666666686</v>
      </c>
      <c r="F389" s="36">
        <v>510.33333333333348</v>
      </c>
      <c r="G389" s="36">
        <v>505.46666666666692</v>
      </c>
      <c r="H389" s="36">
        <v>526.36666666666679</v>
      </c>
      <c r="I389" s="36">
        <v>531.23333333333335</v>
      </c>
      <c r="J389" s="36">
        <v>536.81666666666672</v>
      </c>
      <c r="K389" s="31">
        <v>525.65</v>
      </c>
      <c r="L389" s="31">
        <v>515.20000000000005</v>
      </c>
      <c r="M389" s="31">
        <v>154.18171000000001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675.55</v>
      </c>
      <c r="D390" s="36">
        <v>674.81666666666661</v>
      </c>
      <c r="E390" s="36">
        <v>669.63333333333321</v>
      </c>
      <c r="F390" s="36">
        <v>663.71666666666658</v>
      </c>
      <c r="G390" s="36">
        <v>658.53333333333319</v>
      </c>
      <c r="H390" s="36">
        <v>680.73333333333323</v>
      </c>
      <c r="I390" s="36">
        <v>685.91666666666663</v>
      </c>
      <c r="J390" s="36">
        <v>691.83333333333326</v>
      </c>
      <c r="K390" s="31">
        <v>680</v>
      </c>
      <c r="L390" s="31">
        <v>668.9</v>
      </c>
      <c r="M390" s="31">
        <v>0.61223000000000005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679.4</v>
      </c>
      <c r="D391" s="36">
        <v>681.61666666666667</v>
      </c>
      <c r="E391" s="36">
        <v>674.2833333333333</v>
      </c>
      <c r="F391" s="36">
        <v>669.16666666666663</v>
      </c>
      <c r="G391" s="36">
        <v>661.83333333333326</v>
      </c>
      <c r="H391" s="36">
        <v>686.73333333333335</v>
      </c>
      <c r="I391" s="36">
        <v>694.06666666666661</v>
      </c>
      <c r="J391" s="36">
        <v>699.18333333333339</v>
      </c>
      <c r="K391" s="31">
        <v>688.95</v>
      </c>
      <c r="L391" s="31">
        <v>676.5</v>
      </c>
      <c r="M391" s="31">
        <v>8.9847099999999998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1726</v>
      </c>
      <c r="D392" s="36">
        <v>1729.6166666666668</v>
      </c>
      <c r="E392" s="36">
        <v>1711.3833333333337</v>
      </c>
      <c r="F392" s="36">
        <v>1696.7666666666669</v>
      </c>
      <c r="G392" s="36">
        <v>1678.5333333333338</v>
      </c>
      <c r="H392" s="36">
        <v>1744.2333333333336</v>
      </c>
      <c r="I392" s="36">
        <v>1762.4666666666667</v>
      </c>
      <c r="J392" s="36">
        <v>1777.0833333333335</v>
      </c>
      <c r="K392" s="31">
        <v>1747.85</v>
      </c>
      <c r="L392" s="31">
        <v>1715</v>
      </c>
      <c r="M392" s="31">
        <v>1.7101500000000001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390.15</v>
      </c>
      <c r="D393" s="36">
        <v>390.56666666666666</v>
      </c>
      <c r="E393" s="36">
        <v>385.38333333333333</v>
      </c>
      <c r="F393" s="36">
        <v>380.61666666666667</v>
      </c>
      <c r="G393" s="36">
        <v>375.43333333333334</v>
      </c>
      <c r="H393" s="36">
        <v>395.33333333333331</v>
      </c>
      <c r="I393" s="36">
        <v>400.51666666666659</v>
      </c>
      <c r="J393" s="36">
        <v>405.2833333333333</v>
      </c>
      <c r="K393" s="31">
        <v>395.75</v>
      </c>
      <c r="L393" s="31">
        <v>385.8</v>
      </c>
      <c r="M393" s="31">
        <v>153.83097000000001</v>
      </c>
      <c r="N393" s="1"/>
      <c r="O393" s="1"/>
    </row>
    <row r="394" spans="1:15" ht="12.75" customHeight="1">
      <c r="A394" s="33">
        <v>384</v>
      </c>
      <c r="B394" s="53" t="s">
        <v>884</v>
      </c>
      <c r="C394" s="31">
        <v>417.2</v>
      </c>
      <c r="D394" s="36">
        <v>419.39999999999992</v>
      </c>
      <c r="E394" s="36">
        <v>410.89999999999986</v>
      </c>
      <c r="F394" s="36">
        <v>404.59999999999997</v>
      </c>
      <c r="G394" s="36">
        <v>396.09999999999991</v>
      </c>
      <c r="H394" s="36">
        <v>425.69999999999982</v>
      </c>
      <c r="I394" s="36">
        <v>434.19999999999993</v>
      </c>
      <c r="J394" s="36">
        <v>440.49999999999977</v>
      </c>
      <c r="K394" s="31">
        <v>427.9</v>
      </c>
      <c r="L394" s="31">
        <v>413.1</v>
      </c>
      <c r="M394" s="31">
        <v>30.598410000000001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1307.95</v>
      </c>
      <c r="D395" s="36">
        <v>1322.45</v>
      </c>
      <c r="E395" s="36">
        <v>1282.75</v>
      </c>
      <c r="F395" s="36">
        <v>1257.55</v>
      </c>
      <c r="G395" s="36">
        <v>1217.8499999999999</v>
      </c>
      <c r="H395" s="36">
        <v>1347.65</v>
      </c>
      <c r="I395" s="36">
        <v>1387.3500000000004</v>
      </c>
      <c r="J395" s="36">
        <v>1412.5500000000002</v>
      </c>
      <c r="K395" s="31">
        <v>1362.15</v>
      </c>
      <c r="L395" s="31">
        <v>1297.25</v>
      </c>
      <c r="M395" s="31">
        <v>3.21529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287.25</v>
      </c>
      <c r="D396" s="36">
        <v>286.91666666666669</v>
      </c>
      <c r="E396" s="36">
        <v>285.08333333333337</v>
      </c>
      <c r="F396" s="36">
        <v>282.91666666666669</v>
      </c>
      <c r="G396" s="36">
        <v>281.08333333333337</v>
      </c>
      <c r="H396" s="36">
        <v>289.08333333333337</v>
      </c>
      <c r="I396" s="36">
        <v>290.91666666666674</v>
      </c>
      <c r="J396" s="36">
        <v>293.08333333333337</v>
      </c>
      <c r="K396" s="31">
        <v>288.75</v>
      </c>
      <c r="L396" s="31">
        <v>284.75</v>
      </c>
      <c r="M396" s="31">
        <v>2.50475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753.4</v>
      </c>
      <c r="D397" s="36">
        <v>751.91666666666663</v>
      </c>
      <c r="E397" s="36">
        <v>745.98333333333323</v>
      </c>
      <c r="F397" s="36">
        <v>738.56666666666661</v>
      </c>
      <c r="G397" s="36">
        <v>732.63333333333321</v>
      </c>
      <c r="H397" s="36">
        <v>759.33333333333326</v>
      </c>
      <c r="I397" s="36">
        <v>765.26666666666665</v>
      </c>
      <c r="J397" s="36">
        <v>772.68333333333328</v>
      </c>
      <c r="K397" s="31">
        <v>757.85</v>
      </c>
      <c r="L397" s="31">
        <v>744.5</v>
      </c>
      <c r="M397" s="31">
        <v>4.7957400000000003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167.6</v>
      </c>
      <c r="D398" s="36">
        <v>167.71333333333334</v>
      </c>
      <c r="E398" s="36">
        <v>164.03666666666669</v>
      </c>
      <c r="F398" s="36">
        <v>160.47333333333336</v>
      </c>
      <c r="G398" s="36">
        <v>156.79666666666671</v>
      </c>
      <c r="H398" s="36">
        <v>171.27666666666667</v>
      </c>
      <c r="I398" s="36">
        <v>174.95333333333335</v>
      </c>
      <c r="J398" s="36">
        <v>178.51666666666665</v>
      </c>
      <c r="K398" s="31">
        <v>171.39</v>
      </c>
      <c r="L398" s="31">
        <v>164.15</v>
      </c>
      <c r="M398" s="31">
        <v>125.08176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3423.15</v>
      </c>
      <c r="D399" s="36">
        <v>3414.7999999999997</v>
      </c>
      <c r="E399" s="36">
        <v>3360.6999999999994</v>
      </c>
      <c r="F399" s="36">
        <v>3298.2499999999995</v>
      </c>
      <c r="G399" s="36">
        <v>3244.1499999999992</v>
      </c>
      <c r="H399" s="36">
        <v>3477.2499999999995</v>
      </c>
      <c r="I399" s="36">
        <v>3531.35</v>
      </c>
      <c r="J399" s="36">
        <v>3593.7999999999997</v>
      </c>
      <c r="K399" s="31">
        <v>3468.9</v>
      </c>
      <c r="L399" s="31">
        <v>3352.35</v>
      </c>
      <c r="M399" s="31">
        <v>0.37841999999999998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76.540000000000006</v>
      </c>
      <c r="D400" s="36">
        <v>76.713333333333324</v>
      </c>
      <c r="E400" s="36">
        <v>75.786666666666648</v>
      </c>
      <c r="F400" s="36">
        <v>75.033333333333317</v>
      </c>
      <c r="G400" s="36">
        <v>74.106666666666641</v>
      </c>
      <c r="H400" s="36">
        <v>77.466666666666654</v>
      </c>
      <c r="I400" s="36">
        <v>78.393333333333331</v>
      </c>
      <c r="J400" s="36">
        <v>79.146666666666661</v>
      </c>
      <c r="K400" s="31">
        <v>77.64</v>
      </c>
      <c r="L400" s="31">
        <v>75.959999999999994</v>
      </c>
      <c r="M400" s="31">
        <v>22.397259999999999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2521.1999999999998</v>
      </c>
      <c r="D401" s="36">
        <v>2527.5499999999997</v>
      </c>
      <c r="E401" s="36">
        <v>2500.0999999999995</v>
      </c>
      <c r="F401" s="36">
        <v>2478.9999999999995</v>
      </c>
      <c r="G401" s="36">
        <v>2451.5499999999993</v>
      </c>
      <c r="H401" s="36">
        <v>2548.6499999999996</v>
      </c>
      <c r="I401" s="36">
        <v>2576.0999999999995</v>
      </c>
      <c r="J401" s="36">
        <v>2597.1999999999998</v>
      </c>
      <c r="K401" s="31">
        <v>2555</v>
      </c>
      <c r="L401" s="31">
        <v>2506.4499999999998</v>
      </c>
      <c r="M401" s="31">
        <v>1.0811900000000001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222.06</v>
      </c>
      <c r="D402" s="36">
        <v>221.88666666666666</v>
      </c>
      <c r="E402" s="36">
        <v>219.27333333333331</v>
      </c>
      <c r="F402" s="36">
        <v>216.48666666666665</v>
      </c>
      <c r="G402" s="36">
        <v>213.87333333333331</v>
      </c>
      <c r="H402" s="36">
        <v>224.67333333333332</v>
      </c>
      <c r="I402" s="36">
        <v>227.28666666666666</v>
      </c>
      <c r="J402" s="36">
        <v>230.07333333333332</v>
      </c>
      <c r="K402" s="31">
        <v>224.5</v>
      </c>
      <c r="L402" s="31">
        <v>219.1</v>
      </c>
      <c r="M402" s="31">
        <v>11.65197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2930.5</v>
      </c>
      <c r="D403" s="36">
        <v>2931.7333333333336</v>
      </c>
      <c r="E403" s="36">
        <v>2918.9666666666672</v>
      </c>
      <c r="F403" s="36">
        <v>2907.4333333333334</v>
      </c>
      <c r="G403" s="36">
        <v>2894.666666666667</v>
      </c>
      <c r="H403" s="36">
        <v>2943.2666666666673</v>
      </c>
      <c r="I403" s="36">
        <v>2956.0333333333338</v>
      </c>
      <c r="J403" s="36">
        <v>2967.5666666666675</v>
      </c>
      <c r="K403" s="31">
        <v>2944.5</v>
      </c>
      <c r="L403" s="31">
        <v>2920.2</v>
      </c>
      <c r="M403" s="31">
        <v>45.905799999999999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106.88</v>
      </c>
      <c r="D404" s="36">
        <v>107.94</v>
      </c>
      <c r="E404" s="36">
        <v>105.38</v>
      </c>
      <c r="F404" s="36">
        <v>103.88</v>
      </c>
      <c r="G404" s="36">
        <v>101.32</v>
      </c>
      <c r="H404" s="36">
        <v>109.44</v>
      </c>
      <c r="I404" s="36">
        <v>112</v>
      </c>
      <c r="J404" s="36">
        <v>113.5</v>
      </c>
      <c r="K404" s="31">
        <v>110.5</v>
      </c>
      <c r="L404" s="31">
        <v>106.44</v>
      </c>
      <c r="M404" s="31">
        <v>11.2424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1535.85</v>
      </c>
      <c r="D405" s="36">
        <v>1541.9333333333334</v>
      </c>
      <c r="E405" s="36">
        <v>1523.9666666666667</v>
      </c>
      <c r="F405" s="36">
        <v>1512.0833333333333</v>
      </c>
      <c r="G405" s="36">
        <v>1494.1166666666666</v>
      </c>
      <c r="H405" s="36">
        <v>1553.8166666666668</v>
      </c>
      <c r="I405" s="36">
        <v>1571.7833333333335</v>
      </c>
      <c r="J405" s="36">
        <v>1583.666666666667</v>
      </c>
      <c r="K405" s="31">
        <v>1559.9</v>
      </c>
      <c r="L405" s="31">
        <v>1530.05</v>
      </c>
      <c r="M405" s="31">
        <v>0.30063000000000001</v>
      </c>
      <c r="N405" s="1"/>
      <c r="O405" s="1"/>
    </row>
    <row r="406" spans="1:15" ht="12.75" customHeight="1">
      <c r="A406" s="33">
        <v>396</v>
      </c>
      <c r="B406" s="53" t="s">
        <v>885</v>
      </c>
      <c r="C406" s="31">
        <v>85.09</v>
      </c>
      <c r="D406" s="36">
        <v>85.543333333333337</v>
      </c>
      <c r="E406" s="36">
        <v>84.336666666666673</v>
      </c>
      <c r="F406" s="36">
        <v>83.583333333333343</v>
      </c>
      <c r="G406" s="36">
        <v>82.376666666666679</v>
      </c>
      <c r="H406" s="36">
        <v>86.296666666666667</v>
      </c>
      <c r="I406" s="36">
        <v>87.503333333333345</v>
      </c>
      <c r="J406" s="36">
        <v>88.256666666666661</v>
      </c>
      <c r="K406" s="31">
        <v>86.75</v>
      </c>
      <c r="L406" s="31">
        <v>84.79</v>
      </c>
      <c r="M406" s="31">
        <v>20.514749999999999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727.05</v>
      </c>
      <c r="D407" s="36">
        <v>725.9</v>
      </c>
      <c r="E407" s="36">
        <v>720.19999999999993</v>
      </c>
      <c r="F407" s="36">
        <v>713.34999999999991</v>
      </c>
      <c r="G407" s="36">
        <v>707.64999999999986</v>
      </c>
      <c r="H407" s="36">
        <v>732.75</v>
      </c>
      <c r="I407" s="36">
        <v>738.45</v>
      </c>
      <c r="J407" s="36">
        <v>745.30000000000007</v>
      </c>
      <c r="K407" s="31">
        <v>731.6</v>
      </c>
      <c r="L407" s="31">
        <v>719.05</v>
      </c>
      <c r="M407" s="31">
        <v>19.90427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1449.9</v>
      </c>
      <c r="D408" s="36">
        <v>1454.0666666666668</v>
      </c>
      <c r="E408" s="36">
        <v>1428.6833333333336</v>
      </c>
      <c r="F408" s="36">
        <v>1407.4666666666667</v>
      </c>
      <c r="G408" s="36">
        <v>1382.0833333333335</v>
      </c>
      <c r="H408" s="36">
        <v>1475.2833333333338</v>
      </c>
      <c r="I408" s="36">
        <v>1500.666666666667</v>
      </c>
      <c r="J408" s="36">
        <v>1521.8833333333339</v>
      </c>
      <c r="K408" s="31">
        <v>1479.45</v>
      </c>
      <c r="L408" s="31">
        <v>1432.85</v>
      </c>
      <c r="M408" s="31">
        <v>30.861730000000001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133.12</v>
      </c>
      <c r="D409" s="36">
        <v>133.65</v>
      </c>
      <c r="E409" s="36">
        <v>131.91000000000003</v>
      </c>
      <c r="F409" s="36">
        <v>130.70000000000002</v>
      </c>
      <c r="G409" s="36">
        <v>128.96000000000004</v>
      </c>
      <c r="H409" s="36">
        <v>134.86000000000001</v>
      </c>
      <c r="I409" s="36">
        <v>136.59999999999997</v>
      </c>
      <c r="J409" s="36">
        <v>137.81</v>
      </c>
      <c r="K409" s="31">
        <v>135.38999999999999</v>
      </c>
      <c r="L409" s="31">
        <v>132.44</v>
      </c>
      <c r="M409" s="31">
        <v>89.94923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6199.4</v>
      </c>
      <c r="D410" s="36">
        <v>6233.4333333333334</v>
      </c>
      <c r="E410" s="36">
        <v>6146.9666666666672</v>
      </c>
      <c r="F410" s="36">
        <v>6094.5333333333338</v>
      </c>
      <c r="G410" s="36">
        <v>6008.0666666666675</v>
      </c>
      <c r="H410" s="36">
        <v>6285.8666666666668</v>
      </c>
      <c r="I410" s="36">
        <v>6372.3333333333321</v>
      </c>
      <c r="J410" s="36">
        <v>6424.7666666666664</v>
      </c>
      <c r="K410" s="31">
        <v>6319.9</v>
      </c>
      <c r="L410" s="31">
        <v>6181</v>
      </c>
      <c r="M410" s="31">
        <v>1.1301699999999999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2399.9</v>
      </c>
      <c r="D411" s="36">
        <v>2393.3833333333332</v>
      </c>
      <c r="E411" s="36">
        <v>2378.7666666666664</v>
      </c>
      <c r="F411" s="36">
        <v>2357.6333333333332</v>
      </c>
      <c r="G411" s="36">
        <v>2343.0166666666664</v>
      </c>
      <c r="H411" s="36">
        <v>2414.5166666666664</v>
      </c>
      <c r="I411" s="36">
        <v>2429.1333333333332</v>
      </c>
      <c r="J411" s="36">
        <v>2450.2666666666664</v>
      </c>
      <c r="K411" s="31">
        <v>2408</v>
      </c>
      <c r="L411" s="31">
        <v>2372.25</v>
      </c>
      <c r="M411" s="31">
        <v>6.1094799999999996</v>
      </c>
      <c r="N411" s="1"/>
      <c r="O411" s="1"/>
    </row>
    <row r="412" spans="1:15" ht="12.75" customHeight="1">
      <c r="A412" s="33">
        <v>402</v>
      </c>
      <c r="B412" s="53" t="s">
        <v>834</v>
      </c>
      <c r="C412" s="31">
        <v>2044.8</v>
      </c>
      <c r="D412" s="36">
        <v>2040.95</v>
      </c>
      <c r="E412" s="36">
        <v>2011.9</v>
      </c>
      <c r="F412" s="36">
        <v>1979</v>
      </c>
      <c r="G412" s="36">
        <v>1949.95</v>
      </c>
      <c r="H412" s="36">
        <v>2073.8500000000004</v>
      </c>
      <c r="I412" s="36">
        <v>2102.8999999999996</v>
      </c>
      <c r="J412" s="36">
        <v>2135.8000000000002</v>
      </c>
      <c r="K412" s="31">
        <v>2070</v>
      </c>
      <c r="L412" s="31">
        <v>2008.05</v>
      </c>
      <c r="M412" s="31">
        <v>0.36981000000000003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168.76</v>
      </c>
      <c r="D413" s="36">
        <v>167.99333333333331</v>
      </c>
      <c r="E413" s="36">
        <v>166.96666666666661</v>
      </c>
      <c r="F413" s="36">
        <v>165.17333333333329</v>
      </c>
      <c r="G413" s="36">
        <v>164.14666666666659</v>
      </c>
      <c r="H413" s="36">
        <v>169.78666666666663</v>
      </c>
      <c r="I413" s="36">
        <v>170.81333333333333</v>
      </c>
      <c r="J413" s="36">
        <v>172.60666666666665</v>
      </c>
      <c r="K413" s="31">
        <v>169.02</v>
      </c>
      <c r="L413" s="31">
        <v>166.2</v>
      </c>
      <c r="M413" s="31">
        <v>176.8143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6513.05</v>
      </c>
      <c r="D414" s="36">
        <v>6306.3</v>
      </c>
      <c r="E414" s="36">
        <v>6099.55</v>
      </c>
      <c r="F414" s="36">
        <v>5686.05</v>
      </c>
      <c r="G414" s="36">
        <v>5479.3</v>
      </c>
      <c r="H414" s="36">
        <v>6719.8</v>
      </c>
      <c r="I414" s="36">
        <v>6926.55</v>
      </c>
      <c r="J414" s="36">
        <v>7340.05</v>
      </c>
      <c r="K414" s="31">
        <v>6513.05</v>
      </c>
      <c r="L414" s="31">
        <v>5892.8</v>
      </c>
      <c r="M414" s="31">
        <v>0.30180000000000001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1508.15</v>
      </c>
      <c r="D415" s="36">
        <v>1505.7833333333335</v>
      </c>
      <c r="E415" s="36">
        <v>1496.616666666667</v>
      </c>
      <c r="F415" s="36">
        <v>1485.0833333333335</v>
      </c>
      <c r="G415" s="36">
        <v>1475.916666666667</v>
      </c>
      <c r="H415" s="36">
        <v>1517.3166666666671</v>
      </c>
      <c r="I415" s="36">
        <v>1526.4833333333336</v>
      </c>
      <c r="J415" s="36">
        <v>1538.0166666666671</v>
      </c>
      <c r="K415" s="31">
        <v>1514.95</v>
      </c>
      <c r="L415" s="31">
        <v>1494.25</v>
      </c>
      <c r="M415" s="31">
        <v>0.19994000000000001</v>
      </c>
      <c r="N415" s="1"/>
      <c r="O415" s="1"/>
    </row>
    <row r="416" spans="1:15" ht="12.75" customHeight="1">
      <c r="A416" s="33">
        <v>406</v>
      </c>
      <c r="B416" s="53" t="s">
        <v>835</v>
      </c>
      <c r="C416" s="31">
        <v>548.45000000000005</v>
      </c>
      <c r="D416" s="36">
        <v>550.76666666666677</v>
      </c>
      <c r="E416" s="36">
        <v>541.58333333333348</v>
      </c>
      <c r="F416" s="36">
        <v>534.7166666666667</v>
      </c>
      <c r="G416" s="36">
        <v>525.53333333333342</v>
      </c>
      <c r="H416" s="36">
        <v>557.63333333333355</v>
      </c>
      <c r="I416" s="36">
        <v>566.81666666666672</v>
      </c>
      <c r="J416" s="36">
        <v>573.68333333333362</v>
      </c>
      <c r="K416" s="31">
        <v>559.95000000000005</v>
      </c>
      <c r="L416" s="31">
        <v>543.9</v>
      </c>
      <c r="M416" s="31">
        <v>1.94089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4524.3999999999996</v>
      </c>
      <c r="D417" s="36">
        <v>4504.8</v>
      </c>
      <c r="E417" s="36">
        <v>4434.6000000000004</v>
      </c>
      <c r="F417" s="36">
        <v>4344.8</v>
      </c>
      <c r="G417" s="36">
        <v>4274.6000000000004</v>
      </c>
      <c r="H417" s="36">
        <v>4594.6000000000004</v>
      </c>
      <c r="I417" s="36">
        <v>4664.7999999999993</v>
      </c>
      <c r="J417" s="36">
        <v>4754.6000000000004</v>
      </c>
      <c r="K417" s="31">
        <v>4575</v>
      </c>
      <c r="L417" s="31">
        <v>4415</v>
      </c>
      <c r="M417" s="31">
        <v>1.7942199999999999</v>
      </c>
      <c r="N417" s="1"/>
      <c r="O417" s="1"/>
    </row>
    <row r="418" spans="1:15" ht="12.75" customHeight="1">
      <c r="A418" s="33">
        <v>408</v>
      </c>
      <c r="B418" s="53" t="s">
        <v>886</v>
      </c>
      <c r="C418" s="31">
        <v>788.1</v>
      </c>
      <c r="D418" s="36">
        <v>798.36666666666667</v>
      </c>
      <c r="E418" s="36">
        <v>771.73333333333335</v>
      </c>
      <c r="F418" s="36">
        <v>755.36666666666667</v>
      </c>
      <c r="G418" s="36">
        <v>728.73333333333335</v>
      </c>
      <c r="H418" s="36">
        <v>814.73333333333335</v>
      </c>
      <c r="I418" s="36">
        <v>841.36666666666679</v>
      </c>
      <c r="J418" s="36">
        <v>857.73333333333335</v>
      </c>
      <c r="K418" s="31">
        <v>825</v>
      </c>
      <c r="L418" s="31">
        <v>782</v>
      </c>
      <c r="M418" s="31">
        <v>2.6369500000000001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27490.75</v>
      </c>
      <c r="D419" s="36">
        <v>27434.05</v>
      </c>
      <c r="E419" s="36">
        <v>27243.1</v>
      </c>
      <c r="F419" s="36">
        <v>26995.45</v>
      </c>
      <c r="G419" s="36">
        <v>26804.5</v>
      </c>
      <c r="H419" s="36">
        <v>27681.699999999997</v>
      </c>
      <c r="I419" s="36">
        <v>27872.65</v>
      </c>
      <c r="J419" s="36">
        <v>28120.299999999996</v>
      </c>
      <c r="K419" s="31">
        <v>27625</v>
      </c>
      <c r="L419" s="31">
        <v>27186.400000000001</v>
      </c>
      <c r="M419" s="31">
        <v>0.29976000000000003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49.3</v>
      </c>
      <c r="D420" s="36">
        <v>48.066666666666663</v>
      </c>
      <c r="E420" s="36">
        <v>46.183333333333323</v>
      </c>
      <c r="F420" s="36">
        <v>43.066666666666663</v>
      </c>
      <c r="G420" s="36">
        <v>41.183333333333323</v>
      </c>
      <c r="H420" s="36">
        <v>51.183333333333323</v>
      </c>
      <c r="I420" s="36">
        <v>53.066666666666663</v>
      </c>
      <c r="J420" s="36">
        <v>56.183333333333323</v>
      </c>
      <c r="K420" s="31">
        <v>49.95</v>
      </c>
      <c r="L420" s="31">
        <v>44.95</v>
      </c>
      <c r="M420" s="31">
        <v>2166.1722399999999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2684.3</v>
      </c>
      <c r="D421" s="36">
        <v>2654.3500000000004</v>
      </c>
      <c r="E421" s="36">
        <v>2611.0500000000006</v>
      </c>
      <c r="F421" s="36">
        <v>2537.8000000000002</v>
      </c>
      <c r="G421" s="36">
        <v>2494.5000000000005</v>
      </c>
      <c r="H421" s="36">
        <v>2727.6000000000008</v>
      </c>
      <c r="I421" s="36">
        <v>2770.9</v>
      </c>
      <c r="J421" s="36">
        <v>2844.150000000001</v>
      </c>
      <c r="K421" s="31">
        <v>2697.65</v>
      </c>
      <c r="L421" s="31">
        <v>2581.1</v>
      </c>
      <c r="M421" s="31">
        <v>20.044910000000002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647.45000000000005</v>
      </c>
      <c r="D422" s="36">
        <v>646.08333333333337</v>
      </c>
      <c r="E422" s="36">
        <v>638.36666666666679</v>
      </c>
      <c r="F422" s="36">
        <v>629.28333333333342</v>
      </c>
      <c r="G422" s="36">
        <v>621.56666666666683</v>
      </c>
      <c r="H422" s="36">
        <v>655.16666666666674</v>
      </c>
      <c r="I422" s="36">
        <v>662.88333333333321</v>
      </c>
      <c r="J422" s="36">
        <v>671.9666666666667</v>
      </c>
      <c r="K422" s="31">
        <v>653.79999999999995</v>
      </c>
      <c r="L422" s="31">
        <v>637</v>
      </c>
      <c r="M422" s="31">
        <v>4.3709600000000002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7396.6</v>
      </c>
      <c r="D423" s="36">
        <v>7318.9666666666672</v>
      </c>
      <c r="E423" s="36">
        <v>7169.9333333333343</v>
      </c>
      <c r="F423" s="36">
        <v>6943.2666666666673</v>
      </c>
      <c r="G423" s="36">
        <v>6794.2333333333345</v>
      </c>
      <c r="H423" s="36">
        <v>7545.6333333333341</v>
      </c>
      <c r="I423" s="36">
        <v>7694.666666666667</v>
      </c>
      <c r="J423" s="36">
        <v>7921.3333333333339</v>
      </c>
      <c r="K423" s="31">
        <v>7468</v>
      </c>
      <c r="L423" s="31">
        <v>7092.3</v>
      </c>
      <c r="M423" s="31">
        <v>8.6961899999999996</v>
      </c>
      <c r="N423" s="1"/>
      <c r="O423" s="1"/>
    </row>
    <row r="424" spans="1:15" ht="12.75" customHeight="1">
      <c r="A424" s="33">
        <v>414</v>
      </c>
      <c r="B424" s="53" t="s">
        <v>887</v>
      </c>
      <c r="C424" s="31">
        <v>1321.9</v>
      </c>
      <c r="D424" s="36">
        <v>1312.6833333333334</v>
      </c>
      <c r="E424" s="36">
        <v>1295.3666666666668</v>
      </c>
      <c r="F424" s="36">
        <v>1268.8333333333335</v>
      </c>
      <c r="G424" s="36">
        <v>1251.5166666666669</v>
      </c>
      <c r="H424" s="36">
        <v>1339.2166666666667</v>
      </c>
      <c r="I424" s="36">
        <v>1356.5333333333333</v>
      </c>
      <c r="J424" s="36">
        <v>1383.0666666666666</v>
      </c>
      <c r="K424" s="31">
        <v>1330</v>
      </c>
      <c r="L424" s="31">
        <v>1286.1500000000001</v>
      </c>
      <c r="M424" s="31">
        <v>5.7070800000000004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2162.25</v>
      </c>
      <c r="D425" s="36">
        <v>2164.0833333333335</v>
      </c>
      <c r="E425" s="36">
        <v>2108.166666666667</v>
      </c>
      <c r="F425" s="36">
        <v>2054.0833333333335</v>
      </c>
      <c r="G425" s="36">
        <v>1998.166666666667</v>
      </c>
      <c r="H425" s="36">
        <v>2218.166666666667</v>
      </c>
      <c r="I425" s="36">
        <v>2274.0833333333339</v>
      </c>
      <c r="J425" s="36">
        <v>2328.166666666667</v>
      </c>
      <c r="K425" s="31">
        <v>2220</v>
      </c>
      <c r="L425" s="31">
        <v>2110</v>
      </c>
      <c r="M425" s="31">
        <v>7.7290900000000002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9739.35</v>
      </c>
      <c r="D426" s="36">
        <v>9686.3833333333332</v>
      </c>
      <c r="E426" s="36">
        <v>9532.8166666666657</v>
      </c>
      <c r="F426" s="36">
        <v>9326.2833333333328</v>
      </c>
      <c r="G426" s="36">
        <v>9172.7166666666653</v>
      </c>
      <c r="H426" s="36">
        <v>9892.9166666666661</v>
      </c>
      <c r="I426" s="36">
        <v>10046.483333333335</v>
      </c>
      <c r="J426" s="36">
        <v>10253.016666666666</v>
      </c>
      <c r="K426" s="31">
        <v>9839.9500000000007</v>
      </c>
      <c r="L426" s="31">
        <v>9479.85</v>
      </c>
      <c r="M426" s="31">
        <v>1.2346299999999999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651.9</v>
      </c>
      <c r="D427" s="36">
        <v>655.83333333333337</v>
      </c>
      <c r="E427" s="36">
        <v>647.06666666666672</v>
      </c>
      <c r="F427" s="36">
        <v>642.23333333333335</v>
      </c>
      <c r="G427" s="36">
        <v>633.4666666666667</v>
      </c>
      <c r="H427" s="36">
        <v>660.66666666666674</v>
      </c>
      <c r="I427" s="36">
        <v>669.43333333333339</v>
      </c>
      <c r="J427" s="36">
        <v>674.26666666666677</v>
      </c>
      <c r="K427" s="31">
        <v>664.6</v>
      </c>
      <c r="L427" s="31">
        <v>651</v>
      </c>
      <c r="M427" s="31">
        <v>9.9644100000000009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573.75</v>
      </c>
      <c r="D428" s="36">
        <v>577.25</v>
      </c>
      <c r="E428" s="36">
        <v>568.5</v>
      </c>
      <c r="F428" s="36">
        <v>563.25</v>
      </c>
      <c r="G428" s="36">
        <v>554.5</v>
      </c>
      <c r="H428" s="36">
        <v>582.5</v>
      </c>
      <c r="I428" s="36">
        <v>591.25</v>
      </c>
      <c r="J428" s="36">
        <v>596.5</v>
      </c>
      <c r="K428" s="31">
        <v>586</v>
      </c>
      <c r="L428" s="31">
        <v>572</v>
      </c>
      <c r="M428" s="31">
        <v>6.1906999999999996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516.9</v>
      </c>
      <c r="D429" s="36">
        <v>517.9666666666667</v>
      </c>
      <c r="E429" s="36">
        <v>513.93333333333339</v>
      </c>
      <c r="F429" s="36">
        <v>510.9666666666667</v>
      </c>
      <c r="G429" s="36">
        <v>506.93333333333339</v>
      </c>
      <c r="H429" s="36">
        <v>520.93333333333339</v>
      </c>
      <c r="I429" s="36">
        <v>524.9666666666667</v>
      </c>
      <c r="J429" s="36">
        <v>527.93333333333339</v>
      </c>
      <c r="K429" s="31">
        <v>522</v>
      </c>
      <c r="L429" s="31">
        <v>515</v>
      </c>
      <c r="M429" s="31">
        <v>6.8237199999999998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843.9</v>
      </c>
      <c r="D430" s="36">
        <v>841.9666666666667</v>
      </c>
      <c r="E430" s="36">
        <v>838.03333333333342</v>
      </c>
      <c r="F430" s="36">
        <v>832.16666666666674</v>
      </c>
      <c r="G430" s="36">
        <v>828.23333333333346</v>
      </c>
      <c r="H430" s="36">
        <v>847.83333333333337</v>
      </c>
      <c r="I430" s="36">
        <v>851.76666666666677</v>
      </c>
      <c r="J430" s="36">
        <v>857.63333333333333</v>
      </c>
      <c r="K430" s="31">
        <v>845.9</v>
      </c>
      <c r="L430" s="31">
        <v>836.1</v>
      </c>
      <c r="M430" s="31">
        <v>125.23972000000001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149.63</v>
      </c>
      <c r="D431" s="36">
        <v>150.38333333333333</v>
      </c>
      <c r="E431" s="36">
        <v>148.24666666666664</v>
      </c>
      <c r="F431" s="36">
        <v>146.86333333333332</v>
      </c>
      <c r="G431" s="36">
        <v>144.72666666666663</v>
      </c>
      <c r="H431" s="36">
        <v>151.76666666666665</v>
      </c>
      <c r="I431" s="36">
        <v>153.90333333333331</v>
      </c>
      <c r="J431" s="36">
        <v>155.28666666666666</v>
      </c>
      <c r="K431" s="31">
        <v>152.52000000000001</v>
      </c>
      <c r="L431" s="31">
        <v>149</v>
      </c>
      <c r="M431" s="31">
        <v>171.25245000000001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755.05</v>
      </c>
      <c r="D432" s="36">
        <v>761.68333333333339</v>
      </c>
      <c r="E432" s="36">
        <v>743.36666666666679</v>
      </c>
      <c r="F432" s="36">
        <v>731.68333333333339</v>
      </c>
      <c r="G432" s="36">
        <v>713.36666666666679</v>
      </c>
      <c r="H432" s="36">
        <v>773.36666666666679</v>
      </c>
      <c r="I432" s="36">
        <v>791.68333333333339</v>
      </c>
      <c r="J432" s="36">
        <v>803.36666666666679</v>
      </c>
      <c r="K432" s="31">
        <v>780</v>
      </c>
      <c r="L432" s="31">
        <v>750</v>
      </c>
      <c r="M432" s="31">
        <v>6.8838999999999997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134.25</v>
      </c>
      <c r="D433" s="36">
        <v>133.45666666666668</v>
      </c>
      <c r="E433" s="36">
        <v>130.89333333333335</v>
      </c>
      <c r="F433" s="36">
        <v>127.53666666666666</v>
      </c>
      <c r="G433" s="36">
        <v>124.97333333333333</v>
      </c>
      <c r="H433" s="36">
        <v>136.81333333333336</v>
      </c>
      <c r="I433" s="36">
        <v>139.37666666666669</v>
      </c>
      <c r="J433" s="36">
        <v>142.73333333333338</v>
      </c>
      <c r="K433" s="31">
        <v>136.02000000000001</v>
      </c>
      <c r="L433" s="31">
        <v>130.1</v>
      </c>
      <c r="M433" s="31">
        <v>46.905729999999998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488.9</v>
      </c>
      <c r="D434" s="36">
        <v>486.65000000000003</v>
      </c>
      <c r="E434" s="36">
        <v>482.05000000000007</v>
      </c>
      <c r="F434" s="36">
        <v>475.20000000000005</v>
      </c>
      <c r="G434" s="36">
        <v>470.60000000000008</v>
      </c>
      <c r="H434" s="36">
        <v>493.50000000000006</v>
      </c>
      <c r="I434" s="36">
        <v>498.10000000000008</v>
      </c>
      <c r="J434" s="36">
        <v>504.95000000000005</v>
      </c>
      <c r="K434" s="31">
        <v>491.25</v>
      </c>
      <c r="L434" s="31">
        <v>479.8</v>
      </c>
      <c r="M434" s="31">
        <v>3.50658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234.4</v>
      </c>
      <c r="D435" s="36">
        <v>231.06666666666669</v>
      </c>
      <c r="E435" s="36">
        <v>223.33333333333337</v>
      </c>
      <c r="F435" s="36">
        <v>212.26666666666668</v>
      </c>
      <c r="G435" s="36">
        <v>204.53333333333336</v>
      </c>
      <c r="H435" s="36">
        <v>242.13333333333338</v>
      </c>
      <c r="I435" s="36">
        <v>249.86666666666667</v>
      </c>
      <c r="J435" s="36">
        <v>260.93333333333339</v>
      </c>
      <c r="K435" s="31">
        <v>238.8</v>
      </c>
      <c r="L435" s="31">
        <v>220</v>
      </c>
      <c r="M435" s="31">
        <v>29.508800000000001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1510.8</v>
      </c>
      <c r="D436" s="36">
        <v>1507.8</v>
      </c>
      <c r="E436" s="36">
        <v>1501</v>
      </c>
      <c r="F436" s="36">
        <v>1491.2</v>
      </c>
      <c r="G436" s="36">
        <v>1484.4</v>
      </c>
      <c r="H436" s="36">
        <v>1517.6</v>
      </c>
      <c r="I436" s="36">
        <v>1524.3999999999996</v>
      </c>
      <c r="J436" s="36">
        <v>1534.1999999999998</v>
      </c>
      <c r="K436" s="31">
        <v>1514.6</v>
      </c>
      <c r="L436" s="31">
        <v>1498</v>
      </c>
      <c r="M436" s="31">
        <v>14.12477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759.3</v>
      </c>
      <c r="D437" s="36">
        <v>762.93333333333339</v>
      </c>
      <c r="E437" s="36">
        <v>751.01666666666677</v>
      </c>
      <c r="F437" s="36">
        <v>742.73333333333335</v>
      </c>
      <c r="G437" s="36">
        <v>730.81666666666672</v>
      </c>
      <c r="H437" s="36">
        <v>771.21666666666681</v>
      </c>
      <c r="I437" s="36">
        <v>783.13333333333333</v>
      </c>
      <c r="J437" s="36">
        <v>791.41666666666686</v>
      </c>
      <c r="K437" s="31">
        <v>774.85</v>
      </c>
      <c r="L437" s="31">
        <v>754.65</v>
      </c>
      <c r="M437" s="31">
        <v>37.787619999999997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4546.75</v>
      </c>
      <c r="D438" s="36">
        <v>4536.95</v>
      </c>
      <c r="E438" s="36">
        <v>4497.8499999999995</v>
      </c>
      <c r="F438" s="36">
        <v>4448.95</v>
      </c>
      <c r="G438" s="36">
        <v>4409.8499999999995</v>
      </c>
      <c r="H438" s="36">
        <v>4585.8499999999995</v>
      </c>
      <c r="I438" s="36">
        <v>4624.95</v>
      </c>
      <c r="J438" s="36">
        <v>4673.8499999999995</v>
      </c>
      <c r="K438" s="31">
        <v>4576.05</v>
      </c>
      <c r="L438" s="31">
        <v>4488.05</v>
      </c>
      <c r="M438" s="31">
        <v>1.0561799999999999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1291.4000000000001</v>
      </c>
      <c r="D439" s="36">
        <v>1293.6000000000001</v>
      </c>
      <c r="E439" s="36">
        <v>1267.6000000000004</v>
      </c>
      <c r="F439" s="36">
        <v>1243.8000000000002</v>
      </c>
      <c r="G439" s="36">
        <v>1217.8000000000004</v>
      </c>
      <c r="H439" s="36">
        <v>1317.4000000000003</v>
      </c>
      <c r="I439" s="36">
        <v>1343.3999999999999</v>
      </c>
      <c r="J439" s="36">
        <v>1367.2000000000003</v>
      </c>
      <c r="K439" s="31">
        <v>1319.6</v>
      </c>
      <c r="L439" s="31">
        <v>1269.8</v>
      </c>
      <c r="M439" s="31">
        <v>3.5398499999999999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569.45000000000005</v>
      </c>
      <c r="D440" s="36">
        <v>573.2166666666667</v>
      </c>
      <c r="E440" s="36">
        <v>561.43333333333339</v>
      </c>
      <c r="F440" s="36">
        <v>553.41666666666674</v>
      </c>
      <c r="G440" s="36">
        <v>541.63333333333344</v>
      </c>
      <c r="H440" s="36">
        <v>581.23333333333335</v>
      </c>
      <c r="I440" s="36">
        <v>593.01666666666665</v>
      </c>
      <c r="J440" s="36">
        <v>601.0333333333333</v>
      </c>
      <c r="K440" s="31">
        <v>585</v>
      </c>
      <c r="L440" s="31">
        <v>565.20000000000005</v>
      </c>
      <c r="M440" s="31">
        <v>15.96443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6055.95</v>
      </c>
      <c r="D441" s="36">
        <v>6144.3500000000013</v>
      </c>
      <c r="E441" s="36">
        <v>5928.7000000000025</v>
      </c>
      <c r="F441" s="36">
        <v>5801.4500000000016</v>
      </c>
      <c r="G441" s="36">
        <v>5585.8000000000029</v>
      </c>
      <c r="H441" s="36">
        <v>6271.6000000000022</v>
      </c>
      <c r="I441" s="36">
        <v>6487.2500000000018</v>
      </c>
      <c r="J441" s="36">
        <v>6614.5000000000018</v>
      </c>
      <c r="K441" s="31">
        <v>6360</v>
      </c>
      <c r="L441" s="31">
        <v>6017.1</v>
      </c>
      <c r="M441" s="31">
        <v>2.2111000000000001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667.95</v>
      </c>
      <c r="D442" s="36">
        <v>666.98333333333335</v>
      </c>
      <c r="E442" s="36">
        <v>656.9666666666667</v>
      </c>
      <c r="F442" s="36">
        <v>645.98333333333335</v>
      </c>
      <c r="G442" s="36">
        <v>635.9666666666667</v>
      </c>
      <c r="H442" s="36">
        <v>677.9666666666667</v>
      </c>
      <c r="I442" s="36">
        <v>687.98333333333335</v>
      </c>
      <c r="J442" s="36">
        <v>698.9666666666667</v>
      </c>
      <c r="K442" s="31">
        <v>677</v>
      </c>
      <c r="L442" s="31">
        <v>656</v>
      </c>
      <c r="M442" s="31">
        <v>5.6818200000000001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49.87</v>
      </c>
      <c r="D443" s="36">
        <v>49.886666666666663</v>
      </c>
      <c r="E443" s="36">
        <v>49.273333333333326</v>
      </c>
      <c r="F443" s="36">
        <v>48.676666666666662</v>
      </c>
      <c r="G443" s="36">
        <v>48.063333333333325</v>
      </c>
      <c r="H443" s="36">
        <v>50.483333333333327</v>
      </c>
      <c r="I443" s="36">
        <v>51.096666666666657</v>
      </c>
      <c r="J443" s="36">
        <v>51.693333333333328</v>
      </c>
      <c r="K443" s="31">
        <v>50.5</v>
      </c>
      <c r="L443" s="31">
        <v>49.29</v>
      </c>
      <c r="M443" s="31">
        <v>484.65602000000001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614.65</v>
      </c>
      <c r="D444" s="36">
        <v>608.23333333333335</v>
      </c>
      <c r="E444" s="36">
        <v>599.4666666666667</v>
      </c>
      <c r="F444" s="36">
        <v>584.2833333333333</v>
      </c>
      <c r="G444" s="36">
        <v>575.51666666666665</v>
      </c>
      <c r="H444" s="36">
        <v>623.41666666666674</v>
      </c>
      <c r="I444" s="36">
        <v>632.18333333333339</v>
      </c>
      <c r="J444" s="36">
        <v>647.36666666666679</v>
      </c>
      <c r="K444" s="31">
        <v>617</v>
      </c>
      <c r="L444" s="31">
        <v>593.04999999999995</v>
      </c>
      <c r="M444" s="31">
        <v>17.142900000000001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696.6</v>
      </c>
      <c r="D445" s="36">
        <v>697.76666666666677</v>
      </c>
      <c r="E445" s="36">
        <v>691.13333333333355</v>
      </c>
      <c r="F445" s="36">
        <v>685.66666666666674</v>
      </c>
      <c r="G445" s="36">
        <v>679.03333333333353</v>
      </c>
      <c r="H445" s="36">
        <v>703.23333333333358</v>
      </c>
      <c r="I445" s="36">
        <v>709.86666666666679</v>
      </c>
      <c r="J445" s="36">
        <v>715.3333333333336</v>
      </c>
      <c r="K445" s="31">
        <v>704.4</v>
      </c>
      <c r="L445" s="31">
        <v>692.3</v>
      </c>
      <c r="M445" s="31">
        <v>5.6805300000000001</v>
      </c>
      <c r="N445" s="1"/>
      <c r="O445" s="1"/>
    </row>
    <row r="446" spans="1:15" ht="12.75" customHeight="1">
      <c r="A446" s="33">
        <v>436</v>
      </c>
      <c r="B446" s="53" t="s">
        <v>836</v>
      </c>
      <c r="C446" s="31">
        <v>466.45</v>
      </c>
      <c r="D446" s="36">
        <v>469.5333333333333</v>
      </c>
      <c r="E446" s="36">
        <v>462.41666666666663</v>
      </c>
      <c r="F446" s="36">
        <v>458.38333333333333</v>
      </c>
      <c r="G446" s="36">
        <v>451.26666666666665</v>
      </c>
      <c r="H446" s="36">
        <v>473.56666666666661</v>
      </c>
      <c r="I446" s="36">
        <v>480.68333333333328</v>
      </c>
      <c r="J446" s="36">
        <v>484.71666666666658</v>
      </c>
      <c r="K446" s="31">
        <v>476.65</v>
      </c>
      <c r="L446" s="31">
        <v>465.5</v>
      </c>
      <c r="M446" s="31">
        <v>4.3888600000000002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44.09</v>
      </c>
      <c r="D447" s="36">
        <v>44.4</v>
      </c>
      <c r="E447" s="36">
        <v>43.55</v>
      </c>
      <c r="F447" s="36">
        <v>43.01</v>
      </c>
      <c r="G447" s="36">
        <v>42.16</v>
      </c>
      <c r="H447" s="36">
        <v>44.94</v>
      </c>
      <c r="I447" s="36">
        <v>45.790000000000006</v>
      </c>
      <c r="J447" s="36">
        <v>46.33</v>
      </c>
      <c r="K447" s="31">
        <v>45.25</v>
      </c>
      <c r="L447" s="31">
        <v>43.86</v>
      </c>
      <c r="M447" s="31">
        <v>70.172920000000005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2441.65</v>
      </c>
      <c r="D448" s="36">
        <v>2437.8833333333332</v>
      </c>
      <c r="E448" s="36">
        <v>2414.7666666666664</v>
      </c>
      <c r="F448" s="36">
        <v>2387.8833333333332</v>
      </c>
      <c r="G448" s="36">
        <v>2364.7666666666664</v>
      </c>
      <c r="H448" s="36">
        <v>2464.7666666666664</v>
      </c>
      <c r="I448" s="36">
        <v>2487.8833333333332</v>
      </c>
      <c r="J448" s="36">
        <v>2514.7666666666664</v>
      </c>
      <c r="K448" s="31">
        <v>2461</v>
      </c>
      <c r="L448" s="31">
        <v>2411</v>
      </c>
      <c r="M448" s="31">
        <v>9.9006900000000009</v>
      </c>
      <c r="N448" s="1"/>
      <c r="O448" s="1"/>
    </row>
    <row r="449" spans="1:15" ht="12.75" customHeight="1">
      <c r="A449" s="33">
        <v>439</v>
      </c>
      <c r="B449" s="53" t="s">
        <v>888</v>
      </c>
      <c r="C449" s="31">
        <v>174.92</v>
      </c>
      <c r="D449" s="36">
        <v>176.21666666666667</v>
      </c>
      <c r="E449" s="36">
        <v>172.93333333333334</v>
      </c>
      <c r="F449" s="36">
        <v>170.94666666666666</v>
      </c>
      <c r="G449" s="36">
        <v>167.66333333333333</v>
      </c>
      <c r="H449" s="36">
        <v>178.20333333333335</v>
      </c>
      <c r="I449" s="36">
        <v>181.48666666666671</v>
      </c>
      <c r="J449" s="36">
        <v>183.47333333333336</v>
      </c>
      <c r="K449" s="31">
        <v>179.5</v>
      </c>
      <c r="L449" s="31">
        <v>174.23</v>
      </c>
      <c r="M449" s="31">
        <v>18.100899999999999</v>
      </c>
      <c r="N449" s="1"/>
      <c r="O449" s="1"/>
    </row>
    <row r="450" spans="1:15" ht="12.75" customHeight="1">
      <c r="A450" s="33">
        <v>440</v>
      </c>
      <c r="B450" s="53" t="s">
        <v>889</v>
      </c>
      <c r="C450" s="31">
        <v>469.45</v>
      </c>
      <c r="D450" s="36">
        <v>470.2833333333333</v>
      </c>
      <c r="E450" s="36">
        <v>465.76666666666659</v>
      </c>
      <c r="F450" s="36">
        <v>462.08333333333331</v>
      </c>
      <c r="G450" s="36">
        <v>457.56666666666661</v>
      </c>
      <c r="H450" s="36">
        <v>473.96666666666658</v>
      </c>
      <c r="I450" s="36">
        <v>478.48333333333323</v>
      </c>
      <c r="J450" s="36">
        <v>482.16666666666657</v>
      </c>
      <c r="K450" s="31">
        <v>474.8</v>
      </c>
      <c r="L450" s="31">
        <v>466.6</v>
      </c>
      <c r="M450" s="31">
        <v>0.76000999999999996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940</v>
      </c>
      <c r="D451" s="36">
        <v>948.33333333333337</v>
      </c>
      <c r="E451" s="36">
        <v>926.86666666666679</v>
      </c>
      <c r="F451" s="36">
        <v>913.73333333333346</v>
      </c>
      <c r="G451" s="36">
        <v>892.26666666666688</v>
      </c>
      <c r="H451" s="36">
        <v>961.4666666666667</v>
      </c>
      <c r="I451" s="36">
        <v>982.93333333333317</v>
      </c>
      <c r="J451" s="36">
        <v>996.06666666666661</v>
      </c>
      <c r="K451" s="31">
        <v>969.8</v>
      </c>
      <c r="L451" s="31">
        <v>935.2</v>
      </c>
      <c r="M451" s="31">
        <v>7.1296499999999998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1116.3</v>
      </c>
      <c r="D452" s="36">
        <v>1117.45</v>
      </c>
      <c r="E452" s="36">
        <v>1104.9000000000001</v>
      </c>
      <c r="F452" s="36">
        <v>1093.5</v>
      </c>
      <c r="G452" s="36">
        <v>1080.95</v>
      </c>
      <c r="H452" s="36">
        <v>1128.8500000000001</v>
      </c>
      <c r="I452" s="36">
        <v>1141.3999999999999</v>
      </c>
      <c r="J452" s="36">
        <v>1152.8000000000002</v>
      </c>
      <c r="K452" s="31">
        <v>1130</v>
      </c>
      <c r="L452" s="31">
        <v>1106.05</v>
      </c>
      <c r="M452" s="31">
        <v>10.81926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1877</v>
      </c>
      <c r="D453" s="36">
        <v>1889.3333333333333</v>
      </c>
      <c r="E453" s="36">
        <v>1852.6666666666665</v>
      </c>
      <c r="F453" s="36">
        <v>1828.3333333333333</v>
      </c>
      <c r="G453" s="36">
        <v>1791.6666666666665</v>
      </c>
      <c r="H453" s="36">
        <v>1913.6666666666665</v>
      </c>
      <c r="I453" s="36">
        <v>1950.333333333333</v>
      </c>
      <c r="J453" s="36">
        <v>1974.6666666666665</v>
      </c>
      <c r="K453" s="31">
        <v>1926</v>
      </c>
      <c r="L453" s="31">
        <v>1865</v>
      </c>
      <c r="M453" s="31">
        <v>7.3263299999999996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3878.15</v>
      </c>
      <c r="D454" s="36">
        <v>3873.3833333333332</v>
      </c>
      <c r="E454" s="36">
        <v>3856.7666666666664</v>
      </c>
      <c r="F454" s="36">
        <v>3835.3833333333332</v>
      </c>
      <c r="G454" s="36">
        <v>3818.7666666666664</v>
      </c>
      <c r="H454" s="36">
        <v>3894.7666666666664</v>
      </c>
      <c r="I454" s="36">
        <v>3911.3833333333332</v>
      </c>
      <c r="J454" s="36">
        <v>3932.7666666666664</v>
      </c>
      <c r="K454" s="31">
        <v>3890</v>
      </c>
      <c r="L454" s="31">
        <v>3852</v>
      </c>
      <c r="M454" s="31">
        <v>19.323229999999999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1114.5999999999999</v>
      </c>
      <c r="D455" s="36">
        <v>1117.2166666666665</v>
      </c>
      <c r="E455" s="36">
        <v>1101.4333333333329</v>
      </c>
      <c r="F455" s="36">
        <v>1088.2666666666664</v>
      </c>
      <c r="G455" s="36">
        <v>1072.4833333333329</v>
      </c>
      <c r="H455" s="36">
        <v>1130.383333333333</v>
      </c>
      <c r="I455" s="36">
        <v>1146.1666666666663</v>
      </c>
      <c r="J455" s="36">
        <v>1159.333333333333</v>
      </c>
      <c r="K455" s="31">
        <v>1133</v>
      </c>
      <c r="L455" s="31">
        <v>1104.05</v>
      </c>
      <c r="M455" s="31">
        <v>16.054359999999999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7231.05</v>
      </c>
      <c r="D456" s="36">
        <v>7220.7</v>
      </c>
      <c r="E456" s="36">
        <v>7150.3499999999995</v>
      </c>
      <c r="F456" s="36">
        <v>7069.65</v>
      </c>
      <c r="G456" s="36">
        <v>6999.2999999999993</v>
      </c>
      <c r="H456" s="36">
        <v>7301.4</v>
      </c>
      <c r="I456" s="36">
        <v>7371.75</v>
      </c>
      <c r="J456" s="36">
        <v>7452.45</v>
      </c>
      <c r="K456" s="31">
        <v>7291.05</v>
      </c>
      <c r="L456" s="31">
        <v>7140</v>
      </c>
      <c r="M456" s="31">
        <v>1.6214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6410.5</v>
      </c>
      <c r="D457" s="36">
        <v>6416.833333333333</v>
      </c>
      <c r="E457" s="36">
        <v>6373.6666666666661</v>
      </c>
      <c r="F457" s="36">
        <v>6336.833333333333</v>
      </c>
      <c r="G457" s="36">
        <v>6293.6666666666661</v>
      </c>
      <c r="H457" s="36">
        <v>6453.6666666666661</v>
      </c>
      <c r="I457" s="36">
        <v>6496.8333333333321</v>
      </c>
      <c r="J457" s="36">
        <v>6533.6666666666661</v>
      </c>
      <c r="K457" s="31">
        <v>6460</v>
      </c>
      <c r="L457" s="31">
        <v>6380</v>
      </c>
      <c r="M457" s="31">
        <v>0.19284000000000001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666.05</v>
      </c>
      <c r="D458" s="36">
        <v>666.76666666666665</v>
      </c>
      <c r="E458" s="36">
        <v>659.2833333333333</v>
      </c>
      <c r="F458" s="36">
        <v>652.51666666666665</v>
      </c>
      <c r="G458" s="36">
        <v>645.0333333333333</v>
      </c>
      <c r="H458" s="36">
        <v>673.5333333333333</v>
      </c>
      <c r="I458" s="36">
        <v>681.01666666666665</v>
      </c>
      <c r="J458" s="36">
        <v>687.7833333333333</v>
      </c>
      <c r="K458" s="31">
        <v>674.25</v>
      </c>
      <c r="L458" s="31">
        <v>660</v>
      </c>
      <c r="M458" s="31">
        <v>14.291040000000001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985.85</v>
      </c>
      <c r="D459" s="36">
        <v>989.5333333333333</v>
      </c>
      <c r="E459" s="36">
        <v>977.06666666666661</v>
      </c>
      <c r="F459" s="36">
        <v>968.2833333333333</v>
      </c>
      <c r="G459" s="36">
        <v>955.81666666666661</v>
      </c>
      <c r="H459" s="36">
        <v>998.31666666666661</v>
      </c>
      <c r="I459" s="36">
        <v>1010.7833333333333</v>
      </c>
      <c r="J459" s="36">
        <v>1019.5666666666666</v>
      </c>
      <c r="K459" s="31">
        <v>1002</v>
      </c>
      <c r="L459" s="31">
        <v>980.75</v>
      </c>
      <c r="M459" s="31">
        <v>121.57226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451.9</v>
      </c>
      <c r="D460" s="36">
        <v>453.18333333333334</v>
      </c>
      <c r="E460" s="36">
        <v>448.36666666666667</v>
      </c>
      <c r="F460" s="36">
        <v>444.83333333333331</v>
      </c>
      <c r="G460" s="36">
        <v>440.01666666666665</v>
      </c>
      <c r="H460" s="36">
        <v>456.7166666666667</v>
      </c>
      <c r="I460" s="36">
        <v>461.53333333333342</v>
      </c>
      <c r="J460" s="36">
        <v>465.06666666666672</v>
      </c>
      <c r="K460" s="31">
        <v>458</v>
      </c>
      <c r="L460" s="31">
        <v>449.65</v>
      </c>
      <c r="M460" s="31">
        <v>122.08020999999999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182.56</v>
      </c>
      <c r="D461" s="36">
        <v>182.39</v>
      </c>
      <c r="E461" s="36">
        <v>180.67999999999998</v>
      </c>
      <c r="F461" s="36">
        <v>178.79999999999998</v>
      </c>
      <c r="G461" s="36">
        <v>177.08999999999997</v>
      </c>
      <c r="H461" s="36">
        <v>184.26999999999998</v>
      </c>
      <c r="I461" s="36">
        <v>185.98000000000002</v>
      </c>
      <c r="J461" s="36">
        <v>187.85999999999999</v>
      </c>
      <c r="K461" s="31">
        <v>184.1</v>
      </c>
      <c r="L461" s="31">
        <v>180.51</v>
      </c>
      <c r="M461" s="31">
        <v>366.69164000000001</v>
      </c>
      <c r="N461" s="1"/>
      <c r="O461" s="1"/>
    </row>
    <row r="462" spans="1:15" ht="12.75" customHeight="1">
      <c r="A462" s="33">
        <v>452</v>
      </c>
      <c r="B462" s="53" t="s">
        <v>890</v>
      </c>
      <c r="C462" s="31">
        <v>1049.05</v>
      </c>
      <c r="D462" s="36">
        <v>1052.8500000000001</v>
      </c>
      <c r="E462" s="36">
        <v>1042.7000000000003</v>
      </c>
      <c r="F462" s="36">
        <v>1036.3500000000001</v>
      </c>
      <c r="G462" s="36">
        <v>1026.2000000000003</v>
      </c>
      <c r="H462" s="36">
        <v>1059.2000000000003</v>
      </c>
      <c r="I462" s="36">
        <v>1069.3500000000004</v>
      </c>
      <c r="J462" s="36">
        <v>1075.7000000000003</v>
      </c>
      <c r="K462" s="31">
        <v>1063</v>
      </c>
      <c r="L462" s="31">
        <v>1046.5</v>
      </c>
      <c r="M462" s="31">
        <v>9.5953900000000001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80.16</v>
      </c>
      <c r="D463" s="36">
        <v>80.533333333333346</v>
      </c>
      <c r="E463" s="36">
        <v>79.166666666666686</v>
      </c>
      <c r="F463" s="36">
        <v>78.173333333333346</v>
      </c>
      <c r="G463" s="36">
        <v>76.806666666666686</v>
      </c>
      <c r="H463" s="36">
        <v>81.526666666666685</v>
      </c>
      <c r="I463" s="36">
        <v>82.893333333333331</v>
      </c>
      <c r="J463" s="36">
        <v>83.886666666666684</v>
      </c>
      <c r="K463" s="31">
        <v>81.900000000000006</v>
      </c>
      <c r="L463" s="31">
        <v>79.540000000000006</v>
      </c>
      <c r="M463" s="31">
        <v>49.545380000000002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1388.95</v>
      </c>
      <c r="D464" s="36">
        <v>1387.05</v>
      </c>
      <c r="E464" s="36">
        <v>1377.25</v>
      </c>
      <c r="F464" s="36">
        <v>1365.55</v>
      </c>
      <c r="G464" s="36">
        <v>1355.75</v>
      </c>
      <c r="H464" s="36">
        <v>1398.75</v>
      </c>
      <c r="I464" s="36">
        <v>1408.5499999999997</v>
      </c>
      <c r="J464" s="36">
        <v>1420.25</v>
      </c>
      <c r="K464" s="31">
        <v>1396.85</v>
      </c>
      <c r="L464" s="31">
        <v>1375.35</v>
      </c>
      <c r="M464" s="31">
        <v>19.533670000000001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1371.1</v>
      </c>
      <c r="D465" s="36">
        <v>1380.9833333333333</v>
      </c>
      <c r="E465" s="36">
        <v>1352.1166666666668</v>
      </c>
      <c r="F465" s="36">
        <v>1333.1333333333334</v>
      </c>
      <c r="G465" s="36">
        <v>1304.2666666666669</v>
      </c>
      <c r="H465" s="36">
        <v>1399.9666666666667</v>
      </c>
      <c r="I465" s="36">
        <v>1428.833333333333</v>
      </c>
      <c r="J465" s="36">
        <v>1447.8166666666666</v>
      </c>
      <c r="K465" s="31">
        <v>1409.85</v>
      </c>
      <c r="L465" s="31">
        <v>1362</v>
      </c>
      <c r="M465" s="31">
        <v>9.9576799999999999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241.77</v>
      </c>
      <c r="D466" s="36">
        <v>243.02333333333331</v>
      </c>
      <c r="E466" s="36">
        <v>238.04666666666662</v>
      </c>
      <c r="F466" s="36">
        <v>234.32333333333332</v>
      </c>
      <c r="G466" s="36">
        <v>229.34666666666664</v>
      </c>
      <c r="H466" s="36">
        <v>246.74666666666661</v>
      </c>
      <c r="I466" s="36">
        <v>251.7233333333333</v>
      </c>
      <c r="J466" s="36">
        <v>255.4466666666666</v>
      </c>
      <c r="K466" s="31">
        <v>248</v>
      </c>
      <c r="L466" s="31">
        <v>239.3</v>
      </c>
      <c r="M466" s="31">
        <v>26.094989999999999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866.25</v>
      </c>
      <c r="D467" s="36">
        <v>862.41666666666663</v>
      </c>
      <c r="E467" s="36">
        <v>849.83333333333326</v>
      </c>
      <c r="F467" s="36">
        <v>833.41666666666663</v>
      </c>
      <c r="G467" s="36">
        <v>820.83333333333326</v>
      </c>
      <c r="H467" s="36">
        <v>878.83333333333326</v>
      </c>
      <c r="I467" s="36">
        <v>891.41666666666652</v>
      </c>
      <c r="J467" s="36">
        <v>907.83333333333326</v>
      </c>
      <c r="K467" s="31">
        <v>875</v>
      </c>
      <c r="L467" s="31">
        <v>846</v>
      </c>
      <c r="M467" s="31">
        <v>22.823889999999999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5342.4</v>
      </c>
      <c r="D468" s="36">
        <v>5392.8</v>
      </c>
      <c r="E468" s="36">
        <v>5254.6</v>
      </c>
      <c r="F468" s="36">
        <v>5166.8</v>
      </c>
      <c r="G468" s="36">
        <v>5028.6000000000004</v>
      </c>
      <c r="H468" s="36">
        <v>5480.6</v>
      </c>
      <c r="I468" s="36">
        <v>5618.7999999999993</v>
      </c>
      <c r="J468" s="36">
        <v>5706.6</v>
      </c>
      <c r="K468" s="31">
        <v>5531</v>
      </c>
      <c r="L468" s="31">
        <v>5305</v>
      </c>
      <c r="M468" s="31">
        <v>0.74112999999999996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4294.1499999999996</v>
      </c>
      <c r="D469" s="36">
        <v>4277.666666666667</v>
      </c>
      <c r="E469" s="36">
        <v>4156.5333333333338</v>
      </c>
      <c r="F469" s="36">
        <v>4018.916666666667</v>
      </c>
      <c r="G469" s="36">
        <v>3897.7833333333338</v>
      </c>
      <c r="H469" s="36">
        <v>4415.2833333333338</v>
      </c>
      <c r="I469" s="36">
        <v>4536.416666666667</v>
      </c>
      <c r="J469" s="36">
        <v>4674.0333333333338</v>
      </c>
      <c r="K469" s="31">
        <v>4398.8</v>
      </c>
      <c r="L469" s="31">
        <v>4140.05</v>
      </c>
      <c r="M469" s="31">
        <v>3.6373799999999998</v>
      </c>
      <c r="N469" s="1"/>
      <c r="O469" s="1"/>
    </row>
    <row r="470" spans="1:15" ht="12.75" customHeight="1">
      <c r="A470" s="33">
        <v>460</v>
      </c>
      <c r="B470" s="53" t="s">
        <v>891</v>
      </c>
      <c r="C470" s="31">
        <v>1445.65</v>
      </c>
      <c r="D470" s="36">
        <v>1443.8833333333332</v>
      </c>
      <c r="E470" s="36">
        <v>1417.7666666666664</v>
      </c>
      <c r="F470" s="36">
        <v>1389.8833333333332</v>
      </c>
      <c r="G470" s="36">
        <v>1363.7666666666664</v>
      </c>
      <c r="H470" s="36">
        <v>1471.7666666666664</v>
      </c>
      <c r="I470" s="36">
        <v>1497.8833333333332</v>
      </c>
      <c r="J470" s="36">
        <v>1525.7666666666664</v>
      </c>
      <c r="K470" s="31">
        <v>1470</v>
      </c>
      <c r="L470" s="31">
        <v>1416</v>
      </c>
      <c r="M470" s="31">
        <v>42.009120000000003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3472.2</v>
      </c>
      <c r="D471" s="36">
        <v>3446.4333333333329</v>
      </c>
      <c r="E471" s="36">
        <v>3415.766666666666</v>
      </c>
      <c r="F471" s="36">
        <v>3359.333333333333</v>
      </c>
      <c r="G471" s="36">
        <v>3328.6666666666661</v>
      </c>
      <c r="H471" s="36">
        <v>3502.8666666666659</v>
      </c>
      <c r="I471" s="36">
        <v>3533.5333333333328</v>
      </c>
      <c r="J471" s="36">
        <v>3589.9666666666658</v>
      </c>
      <c r="K471" s="31">
        <v>3477.1</v>
      </c>
      <c r="L471" s="31">
        <v>3390</v>
      </c>
      <c r="M471" s="31">
        <v>17.530280000000001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2874.9</v>
      </c>
      <c r="D472" s="36">
        <v>2876.4166666666665</v>
      </c>
      <c r="E472" s="36">
        <v>2844.1333333333332</v>
      </c>
      <c r="F472" s="36">
        <v>2813.3666666666668</v>
      </c>
      <c r="G472" s="36">
        <v>2781.0833333333335</v>
      </c>
      <c r="H472" s="36">
        <v>2907.1833333333329</v>
      </c>
      <c r="I472" s="36">
        <v>2939.4666666666667</v>
      </c>
      <c r="J472" s="36">
        <v>2970.2333333333327</v>
      </c>
      <c r="K472" s="31">
        <v>2908.7</v>
      </c>
      <c r="L472" s="31">
        <v>2845.65</v>
      </c>
      <c r="M472" s="31">
        <v>2.18452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1597.8</v>
      </c>
      <c r="D473" s="36">
        <v>1601.9666666666665</v>
      </c>
      <c r="E473" s="36">
        <v>1570.833333333333</v>
      </c>
      <c r="F473" s="36">
        <v>1543.8666666666666</v>
      </c>
      <c r="G473" s="36">
        <v>1512.7333333333331</v>
      </c>
      <c r="H473" s="36">
        <v>1628.9333333333329</v>
      </c>
      <c r="I473" s="36">
        <v>1660.0666666666666</v>
      </c>
      <c r="J473" s="36">
        <v>1687.0333333333328</v>
      </c>
      <c r="K473" s="31">
        <v>1633.1</v>
      </c>
      <c r="L473" s="31">
        <v>1575</v>
      </c>
      <c r="M473" s="31">
        <v>4.0272600000000001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5023.8500000000004</v>
      </c>
      <c r="D474" s="36">
        <v>5061.3</v>
      </c>
      <c r="E474" s="36">
        <v>4934.6000000000004</v>
      </c>
      <c r="F474" s="36">
        <v>4845.3500000000004</v>
      </c>
      <c r="G474" s="36">
        <v>4718.6500000000005</v>
      </c>
      <c r="H474" s="36">
        <v>5150.55</v>
      </c>
      <c r="I474" s="36">
        <v>5277.2499999999991</v>
      </c>
      <c r="J474" s="36">
        <v>5366.5</v>
      </c>
      <c r="K474" s="31">
        <v>5188</v>
      </c>
      <c r="L474" s="31">
        <v>4972.05</v>
      </c>
      <c r="M474" s="31">
        <v>9.3237699999999997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40.03</v>
      </c>
      <c r="D475" s="36">
        <v>40.473333333333336</v>
      </c>
      <c r="E475" s="36">
        <v>39.166666666666671</v>
      </c>
      <c r="F475" s="36">
        <v>38.303333333333335</v>
      </c>
      <c r="G475" s="36">
        <v>36.99666666666667</v>
      </c>
      <c r="H475" s="36">
        <v>41.336666666666673</v>
      </c>
      <c r="I475" s="36">
        <v>42.643333333333331</v>
      </c>
      <c r="J475" s="36">
        <v>43.506666666666675</v>
      </c>
      <c r="K475" s="31">
        <v>41.78</v>
      </c>
      <c r="L475" s="31">
        <v>39.61</v>
      </c>
      <c r="M475" s="31">
        <v>523.37968999999998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391.65</v>
      </c>
      <c r="D476" s="36">
        <v>387.76666666666665</v>
      </c>
      <c r="E476" s="36">
        <v>376.63333333333333</v>
      </c>
      <c r="F476" s="36">
        <v>361.61666666666667</v>
      </c>
      <c r="G476" s="36">
        <v>350.48333333333335</v>
      </c>
      <c r="H476" s="36">
        <v>402.7833333333333</v>
      </c>
      <c r="I476" s="36">
        <v>413.91666666666663</v>
      </c>
      <c r="J476" s="36">
        <v>428.93333333333328</v>
      </c>
      <c r="K476" s="31">
        <v>398.9</v>
      </c>
      <c r="L476" s="31">
        <v>372.75</v>
      </c>
      <c r="M476" s="31">
        <v>56.012099999999997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566.5</v>
      </c>
      <c r="D477" s="36">
        <v>567.01666666666677</v>
      </c>
      <c r="E477" s="36">
        <v>560.63333333333355</v>
      </c>
      <c r="F477" s="36">
        <v>554.76666666666677</v>
      </c>
      <c r="G477" s="36">
        <v>548.38333333333355</v>
      </c>
      <c r="H477" s="36">
        <v>572.88333333333355</v>
      </c>
      <c r="I477" s="36">
        <v>579.26666666666677</v>
      </c>
      <c r="J477" s="31">
        <v>585.13333333333355</v>
      </c>
      <c r="K477" s="31">
        <v>573.4</v>
      </c>
      <c r="L477" s="31">
        <v>561.15</v>
      </c>
      <c r="M477" s="53">
        <v>3.75576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4237</v>
      </c>
      <c r="D478" s="36">
        <v>4190.666666666667</v>
      </c>
      <c r="E478" s="36">
        <v>4131.3333333333339</v>
      </c>
      <c r="F478" s="36">
        <v>4025.666666666667</v>
      </c>
      <c r="G478" s="36">
        <v>3966.3333333333339</v>
      </c>
      <c r="H478" s="36">
        <v>4296.3333333333339</v>
      </c>
      <c r="I478" s="36">
        <v>4355.6666666666679</v>
      </c>
      <c r="J478" s="31">
        <v>4461.3333333333339</v>
      </c>
      <c r="K478" s="31">
        <v>4250</v>
      </c>
      <c r="L478" s="31">
        <v>4085</v>
      </c>
      <c r="M478" s="53">
        <v>1.88561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56.94</v>
      </c>
      <c r="D479" s="36">
        <v>57.226666666666667</v>
      </c>
      <c r="E479" s="36">
        <v>56.413333333333334</v>
      </c>
      <c r="F479" s="36">
        <v>55.88666666666667</v>
      </c>
      <c r="G479" s="36">
        <v>55.073333333333338</v>
      </c>
      <c r="H479" s="36">
        <v>57.75333333333333</v>
      </c>
      <c r="I479" s="36">
        <v>58.566666666666663</v>
      </c>
      <c r="J479" s="36">
        <v>59.093333333333327</v>
      </c>
      <c r="K479" s="31">
        <v>58.04</v>
      </c>
      <c r="L479" s="31">
        <v>56.7</v>
      </c>
      <c r="M479" s="31">
        <v>98.009320000000002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998.95</v>
      </c>
      <c r="D480" s="36">
        <v>1002.65</v>
      </c>
      <c r="E480" s="36">
        <v>990.05</v>
      </c>
      <c r="F480" s="36">
        <v>981.15</v>
      </c>
      <c r="G480" s="36">
        <v>968.55</v>
      </c>
      <c r="H480" s="36">
        <v>1011.55</v>
      </c>
      <c r="I480" s="36">
        <v>1024.1500000000001</v>
      </c>
      <c r="J480" s="31">
        <v>1033.05</v>
      </c>
      <c r="K480" s="31">
        <v>1015.25</v>
      </c>
      <c r="L480" s="31">
        <v>993.75</v>
      </c>
      <c r="M480" s="53">
        <v>6.2596299999999996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557.70000000000005</v>
      </c>
      <c r="D481" s="36">
        <v>555.6</v>
      </c>
      <c r="E481" s="36">
        <v>549.35</v>
      </c>
      <c r="F481" s="36">
        <v>541</v>
      </c>
      <c r="G481" s="36">
        <v>534.75</v>
      </c>
      <c r="H481" s="36">
        <v>563.95000000000005</v>
      </c>
      <c r="I481" s="36">
        <v>570.20000000000005</v>
      </c>
      <c r="J481" s="36">
        <v>578.55000000000007</v>
      </c>
      <c r="K481" s="31">
        <v>561.85</v>
      </c>
      <c r="L481" s="31">
        <v>547.25</v>
      </c>
      <c r="M481" s="31">
        <v>38.452370000000002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989.2</v>
      </c>
      <c r="D482" s="36">
        <v>992.51666666666677</v>
      </c>
      <c r="E482" s="36">
        <v>981.03333333333353</v>
      </c>
      <c r="F482" s="36">
        <v>972.86666666666679</v>
      </c>
      <c r="G482" s="36">
        <v>961.38333333333355</v>
      </c>
      <c r="H482" s="36">
        <v>1000.6833333333335</v>
      </c>
      <c r="I482" s="36">
        <v>1012.1666666666669</v>
      </c>
      <c r="J482" s="36">
        <v>1020.3333333333335</v>
      </c>
      <c r="K482" s="31">
        <v>1004</v>
      </c>
      <c r="L482" s="31">
        <v>984.35</v>
      </c>
      <c r="M482" s="31">
        <v>1.07142</v>
      </c>
      <c r="N482" s="1"/>
      <c r="O482" s="1"/>
    </row>
    <row r="483" spans="1:15" ht="12.75" customHeight="1">
      <c r="A483" s="33">
        <v>473</v>
      </c>
      <c r="B483" s="31" t="s">
        <v>837</v>
      </c>
      <c r="C483" s="31">
        <v>49.58</v>
      </c>
      <c r="D483" s="36">
        <v>50.026666666666664</v>
      </c>
      <c r="E483" s="36">
        <v>49.053333333333327</v>
      </c>
      <c r="F483" s="36">
        <v>48.526666666666664</v>
      </c>
      <c r="G483" s="36">
        <v>47.553333333333327</v>
      </c>
      <c r="H483" s="36">
        <v>50.553333333333327</v>
      </c>
      <c r="I483" s="36">
        <v>51.526666666666671</v>
      </c>
      <c r="J483" s="36">
        <v>52.053333333333327</v>
      </c>
      <c r="K483" s="31">
        <v>51</v>
      </c>
      <c r="L483" s="31">
        <v>49.5</v>
      </c>
      <c r="M483" s="31">
        <v>117.37501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11173.8</v>
      </c>
      <c r="D484" s="36">
        <v>11156.316666666666</v>
      </c>
      <c r="E484" s="36">
        <v>11013.633333333331</v>
      </c>
      <c r="F484" s="36">
        <v>10853.466666666665</v>
      </c>
      <c r="G484" s="36">
        <v>10710.783333333331</v>
      </c>
      <c r="H484" s="36">
        <v>11316.483333333332</v>
      </c>
      <c r="I484" s="36">
        <v>11459.166666666666</v>
      </c>
      <c r="J484" s="36">
        <v>11619.333333333332</v>
      </c>
      <c r="K484" s="31">
        <v>11299</v>
      </c>
      <c r="L484" s="31">
        <v>10996.15</v>
      </c>
      <c r="M484" s="31">
        <v>6.0232200000000002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146.24</v>
      </c>
      <c r="D485" s="36">
        <v>147.04666666666665</v>
      </c>
      <c r="E485" s="36">
        <v>144.95333333333332</v>
      </c>
      <c r="F485" s="36">
        <v>143.66666666666666</v>
      </c>
      <c r="G485" s="36">
        <v>141.57333333333332</v>
      </c>
      <c r="H485" s="36">
        <v>148.33333333333331</v>
      </c>
      <c r="I485" s="36">
        <v>150.42666666666662</v>
      </c>
      <c r="J485" s="36">
        <v>151.71333333333331</v>
      </c>
      <c r="K485" s="31">
        <v>149.13999999999999</v>
      </c>
      <c r="L485" s="31">
        <v>145.76</v>
      </c>
      <c r="M485" s="31">
        <v>100.14371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2118.3000000000002</v>
      </c>
      <c r="D486" s="36">
        <v>2125.2166666666667</v>
      </c>
      <c r="E486" s="36">
        <v>2108.0833333333335</v>
      </c>
      <c r="F486" s="36">
        <v>2097.8666666666668</v>
      </c>
      <c r="G486" s="36">
        <v>2080.7333333333336</v>
      </c>
      <c r="H486" s="36">
        <v>2135.4333333333334</v>
      </c>
      <c r="I486" s="36">
        <v>2152.5666666666666</v>
      </c>
      <c r="J486" s="36">
        <v>2162.7833333333333</v>
      </c>
      <c r="K486" s="31">
        <v>2142.35</v>
      </c>
      <c r="L486" s="31">
        <v>2115</v>
      </c>
      <c r="M486" s="31">
        <v>0.84848999999999997</v>
      </c>
      <c r="N486" s="1"/>
      <c r="O486" s="1"/>
    </row>
    <row r="487" spans="1:15" ht="12.75" customHeight="1">
      <c r="A487" s="33">
        <v>477</v>
      </c>
      <c r="B487" s="53" t="s">
        <v>1022</v>
      </c>
      <c r="C487" s="31">
        <v>1275.45</v>
      </c>
      <c r="D487" s="36">
        <v>1282.6166666666666</v>
      </c>
      <c r="E487" s="36">
        <v>1265.2333333333331</v>
      </c>
      <c r="F487" s="36">
        <v>1255.0166666666667</v>
      </c>
      <c r="G487" s="36">
        <v>1237.6333333333332</v>
      </c>
      <c r="H487" s="36">
        <v>1292.833333333333</v>
      </c>
      <c r="I487" s="36">
        <v>1310.2166666666667</v>
      </c>
      <c r="J487" s="36">
        <v>1320.4333333333329</v>
      </c>
      <c r="K487" s="31">
        <v>1300</v>
      </c>
      <c r="L487" s="31">
        <v>1272.4000000000001</v>
      </c>
      <c r="M487" s="31">
        <v>10.49119</v>
      </c>
      <c r="N487" s="1"/>
      <c r="O487" s="1"/>
    </row>
    <row r="488" spans="1:15" ht="12.75" customHeight="1">
      <c r="A488" s="33">
        <v>478</v>
      </c>
      <c r="B488" s="53" t="s">
        <v>838</v>
      </c>
      <c r="C488" s="36">
        <v>414.8</v>
      </c>
      <c r="D488" s="36">
        <v>404.58333333333331</v>
      </c>
      <c r="E488" s="36">
        <v>385.21666666666664</v>
      </c>
      <c r="F488" s="36">
        <v>355.63333333333333</v>
      </c>
      <c r="G488" s="36">
        <v>336.26666666666665</v>
      </c>
      <c r="H488" s="36">
        <v>434.16666666666663</v>
      </c>
      <c r="I488" s="36">
        <v>453.5333333333333</v>
      </c>
      <c r="J488" s="36">
        <v>483.11666666666662</v>
      </c>
      <c r="K488" s="31">
        <v>423.95</v>
      </c>
      <c r="L488" s="31">
        <v>375</v>
      </c>
      <c r="M488" s="31">
        <v>88.487099999999998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410.2</v>
      </c>
      <c r="D489" s="36">
        <v>409.11666666666662</v>
      </c>
      <c r="E489" s="36">
        <v>403.58333333333326</v>
      </c>
      <c r="F489" s="36">
        <v>396.96666666666664</v>
      </c>
      <c r="G489" s="36">
        <v>391.43333333333328</v>
      </c>
      <c r="H489" s="36">
        <v>415.73333333333323</v>
      </c>
      <c r="I489" s="36">
        <v>421.26666666666665</v>
      </c>
      <c r="J489" s="36">
        <v>427.88333333333321</v>
      </c>
      <c r="K489" s="31">
        <v>414.65</v>
      </c>
      <c r="L489" s="31">
        <v>402.5</v>
      </c>
      <c r="M489" s="31">
        <v>10.33821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474.95</v>
      </c>
      <c r="D490" s="36">
        <v>476.35000000000008</v>
      </c>
      <c r="E490" s="36">
        <v>472.70000000000016</v>
      </c>
      <c r="F490" s="36">
        <v>470.4500000000001</v>
      </c>
      <c r="G490" s="36">
        <v>466.80000000000018</v>
      </c>
      <c r="H490" s="36">
        <v>478.60000000000014</v>
      </c>
      <c r="I490" s="36">
        <v>482.25000000000011</v>
      </c>
      <c r="J490" s="36">
        <v>484.50000000000011</v>
      </c>
      <c r="K490" s="31">
        <v>480</v>
      </c>
      <c r="L490" s="31">
        <v>474.1</v>
      </c>
      <c r="M490" s="31">
        <v>3.26613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328.15</v>
      </c>
      <c r="D491" s="36">
        <v>327.61666666666662</v>
      </c>
      <c r="E491" s="36">
        <v>325.53333333333325</v>
      </c>
      <c r="F491" s="36">
        <v>322.91666666666663</v>
      </c>
      <c r="G491" s="36">
        <v>320.83333333333326</v>
      </c>
      <c r="H491" s="36">
        <v>330.23333333333323</v>
      </c>
      <c r="I491" s="36">
        <v>332.31666666666661</v>
      </c>
      <c r="J491" s="36">
        <v>334.93333333333322</v>
      </c>
      <c r="K491" s="31">
        <v>329.7</v>
      </c>
      <c r="L491" s="31">
        <v>325</v>
      </c>
      <c r="M491" s="31">
        <v>2.46597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478.15</v>
      </c>
      <c r="D492" s="36">
        <v>477.9666666666667</v>
      </c>
      <c r="E492" s="36">
        <v>473.03333333333342</v>
      </c>
      <c r="F492" s="36">
        <v>467.91666666666674</v>
      </c>
      <c r="G492" s="36">
        <v>462.98333333333346</v>
      </c>
      <c r="H492" s="36">
        <v>483.08333333333337</v>
      </c>
      <c r="I492" s="36">
        <v>488.01666666666665</v>
      </c>
      <c r="J492" s="36">
        <v>493.13333333333333</v>
      </c>
      <c r="K492" s="31">
        <v>482.9</v>
      </c>
      <c r="L492" s="31">
        <v>472.85</v>
      </c>
      <c r="M492" s="31">
        <v>1.68594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671.15</v>
      </c>
      <c r="D493" s="36">
        <v>674.45</v>
      </c>
      <c r="E493" s="36">
        <v>662.90000000000009</v>
      </c>
      <c r="F493" s="36">
        <v>654.65000000000009</v>
      </c>
      <c r="G493" s="36">
        <v>643.10000000000014</v>
      </c>
      <c r="H493" s="36">
        <v>682.7</v>
      </c>
      <c r="I493" s="36">
        <v>694.25</v>
      </c>
      <c r="J493" s="36">
        <v>702.5</v>
      </c>
      <c r="K493" s="31">
        <v>686</v>
      </c>
      <c r="L493" s="31">
        <v>666.2</v>
      </c>
      <c r="M493" s="31">
        <v>5.4034899999999997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1578.55</v>
      </c>
      <c r="D494" s="36">
        <v>1578.1999999999998</v>
      </c>
      <c r="E494" s="36">
        <v>1558.0499999999997</v>
      </c>
      <c r="F494" s="36">
        <v>1537.55</v>
      </c>
      <c r="G494" s="36">
        <v>1517.3999999999999</v>
      </c>
      <c r="H494" s="36">
        <v>1598.6999999999996</v>
      </c>
      <c r="I494" s="36">
        <v>1618.8499999999997</v>
      </c>
      <c r="J494" s="36">
        <v>1639.3499999999995</v>
      </c>
      <c r="K494" s="31">
        <v>1598.35</v>
      </c>
      <c r="L494" s="31">
        <v>1557.7</v>
      </c>
      <c r="M494" s="31">
        <v>19.86195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1148.25</v>
      </c>
      <c r="D495" s="36">
        <v>1140.9333333333332</v>
      </c>
      <c r="E495" s="36">
        <v>1129.9166666666663</v>
      </c>
      <c r="F495" s="36">
        <v>1111.583333333333</v>
      </c>
      <c r="G495" s="36">
        <v>1100.5666666666662</v>
      </c>
      <c r="H495" s="36">
        <v>1159.2666666666664</v>
      </c>
      <c r="I495" s="36">
        <v>1170.2833333333333</v>
      </c>
      <c r="J495" s="36">
        <v>1188.6166666666666</v>
      </c>
      <c r="K495" s="31">
        <v>1151.95</v>
      </c>
      <c r="L495" s="31">
        <v>1122.5999999999999</v>
      </c>
      <c r="M495" s="31">
        <v>2.82572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439.8</v>
      </c>
      <c r="D496" s="36">
        <v>442.91666666666669</v>
      </c>
      <c r="E496" s="36">
        <v>435.88333333333338</v>
      </c>
      <c r="F496" s="36">
        <v>431.9666666666667</v>
      </c>
      <c r="G496" s="36">
        <v>424.93333333333339</v>
      </c>
      <c r="H496" s="36">
        <v>446.83333333333337</v>
      </c>
      <c r="I496" s="36">
        <v>453.86666666666667</v>
      </c>
      <c r="J496" s="36">
        <v>457.78333333333336</v>
      </c>
      <c r="K496" s="31">
        <v>449.95</v>
      </c>
      <c r="L496" s="31">
        <v>439</v>
      </c>
      <c r="M496" s="31">
        <v>116.41274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806.85</v>
      </c>
      <c r="D497" s="36">
        <v>813.26666666666677</v>
      </c>
      <c r="E497" s="36">
        <v>796.63333333333355</v>
      </c>
      <c r="F497" s="36">
        <v>786.41666666666674</v>
      </c>
      <c r="G497" s="36">
        <v>769.78333333333353</v>
      </c>
      <c r="H497" s="36">
        <v>823.48333333333358</v>
      </c>
      <c r="I497" s="36">
        <v>840.11666666666679</v>
      </c>
      <c r="J497" s="36">
        <v>850.3333333333336</v>
      </c>
      <c r="K497" s="31">
        <v>829.9</v>
      </c>
      <c r="L497" s="31">
        <v>803.05</v>
      </c>
      <c r="M497" s="31">
        <v>0.74297999999999997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16.07</v>
      </c>
      <c r="D498" s="36">
        <v>16.27</v>
      </c>
      <c r="E498" s="36">
        <v>15.8</v>
      </c>
      <c r="F498" s="36">
        <v>15.530000000000001</v>
      </c>
      <c r="G498" s="36">
        <v>15.060000000000002</v>
      </c>
      <c r="H498" s="36">
        <v>16.54</v>
      </c>
      <c r="I498" s="36">
        <v>17.009999999999998</v>
      </c>
      <c r="J498" s="36">
        <v>17.279999999999998</v>
      </c>
      <c r="K498" s="31">
        <v>16.739999999999998</v>
      </c>
      <c r="L498" s="31">
        <v>16</v>
      </c>
      <c r="M498" s="31">
        <v>7319.8712100000002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1482.65</v>
      </c>
      <c r="D499" s="36">
        <v>1473.6166666666668</v>
      </c>
      <c r="E499" s="36">
        <v>1455.2333333333336</v>
      </c>
      <c r="F499" s="36">
        <v>1427.8166666666668</v>
      </c>
      <c r="G499" s="36">
        <v>1409.4333333333336</v>
      </c>
      <c r="H499" s="36">
        <v>1501.0333333333335</v>
      </c>
      <c r="I499" s="36">
        <v>1519.4166666666667</v>
      </c>
      <c r="J499" s="31">
        <v>1546.8333333333335</v>
      </c>
      <c r="K499" s="31">
        <v>1492</v>
      </c>
      <c r="L499" s="31">
        <v>1446.2</v>
      </c>
      <c r="M499" s="53">
        <v>23.640999999999998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542.70000000000005</v>
      </c>
      <c r="D500" s="36">
        <v>544.18333333333328</v>
      </c>
      <c r="E500" s="36">
        <v>531.31666666666661</v>
      </c>
      <c r="F500" s="36">
        <v>519.93333333333328</v>
      </c>
      <c r="G500" s="36">
        <v>507.06666666666661</v>
      </c>
      <c r="H500" s="36">
        <v>555.56666666666661</v>
      </c>
      <c r="I500" s="36">
        <v>568.43333333333317</v>
      </c>
      <c r="J500" s="31">
        <v>579.81666666666661</v>
      </c>
      <c r="K500" s="31">
        <v>557.04999999999995</v>
      </c>
      <c r="L500" s="31">
        <v>532.79999999999995</v>
      </c>
      <c r="M500" s="53">
        <v>23.250920000000001</v>
      </c>
      <c r="N500" s="1"/>
      <c r="O500" s="1"/>
    </row>
    <row r="501" spans="1:15" ht="12.75" customHeight="1">
      <c r="A501" s="33">
        <v>491</v>
      </c>
      <c r="B501" s="53" t="s">
        <v>839</v>
      </c>
      <c r="C501" s="53">
        <v>140.82</v>
      </c>
      <c r="D501" s="36">
        <v>141.61666666666667</v>
      </c>
      <c r="E501" s="36">
        <v>138.73333333333335</v>
      </c>
      <c r="F501" s="36">
        <v>136.64666666666668</v>
      </c>
      <c r="G501" s="36">
        <v>133.76333333333335</v>
      </c>
      <c r="H501" s="36">
        <v>143.70333333333335</v>
      </c>
      <c r="I501" s="36">
        <v>146.58666666666667</v>
      </c>
      <c r="J501" s="36">
        <v>148.67333333333335</v>
      </c>
      <c r="K501" s="31">
        <v>144.5</v>
      </c>
      <c r="L501" s="31">
        <v>139.53</v>
      </c>
      <c r="M501" s="31">
        <v>37.892740000000003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809.2</v>
      </c>
      <c r="D502" s="36">
        <v>814.38333333333321</v>
      </c>
      <c r="E502" s="36">
        <v>802.11666666666645</v>
      </c>
      <c r="F502" s="36">
        <v>795.03333333333319</v>
      </c>
      <c r="G502" s="36">
        <v>782.76666666666642</v>
      </c>
      <c r="H502" s="36">
        <v>821.46666666666647</v>
      </c>
      <c r="I502" s="36">
        <v>833.73333333333335</v>
      </c>
      <c r="J502" s="36">
        <v>840.81666666666649</v>
      </c>
      <c r="K502" s="31">
        <v>826.65</v>
      </c>
      <c r="L502" s="31">
        <v>807.3</v>
      </c>
      <c r="M502" s="31">
        <v>0.61906000000000005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1794.8</v>
      </c>
      <c r="D503" s="36">
        <v>1803.8</v>
      </c>
      <c r="E503" s="36">
        <v>1769.8</v>
      </c>
      <c r="F503" s="36">
        <v>1744.8</v>
      </c>
      <c r="G503" s="36">
        <v>1710.8</v>
      </c>
      <c r="H503" s="36">
        <v>1828.8</v>
      </c>
      <c r="I503" s="36">
        <v>1862.8</v>
      </c>
      <c r="J503" s="31">
        <v>1887.8</v>
      </c>
      <c r="K503" s="31">
        <v>1837.8</v>
      </c>
      <c r="L503" s="31">
        <v>1778.8</v>
      </c>
      <c r="M503" s="53">
        <v>4.9105699999999999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482.6</v>
      </c>
      <c r="D504" s="36">
        <v>482.0333333333333</v>
      </c>
      <c r="E504" s="36">
        <v>478.71666666666658</v>
      </c>
      <c r="F504" s="36">
        <v>474.83333333333326</v>
      </c>
      <c r="G504" s="36">
        <v>471.51666666666654</v>
      </c>
      <c r="H504" s="36">
        <v>485.91666666666663</v>
      </c>
      <c r="I504" s="36">
        <v>489.23333333333335</v>
      </c>
      <c r="J504" s="36">
        <v>493.11666666666667</v>
      </c>
      <c r="K504" s="31">
        <v>485.35</v>
      </c>
      <c r="L504" s="31">
        <v>478.15</v>
      </c>
      <c r="M504" s="31">
        <v>64.979659999999996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23.8</v>
      </c>
      <c r="D505" s="200">
        <v>24.00333333333333</v>
      </c>
      <c r="E505" s="200">
        <v>23.506666666666661</v>
      </c>
      <c r="F505" s="200">
        <v>23.213333333333331</v>
      </c>
      <c r="G505" s="200">
        <v>22.716666666666661</v>
      </c>
      <c r="H505" s="200">
        <v>24.29666666666666</v>
      </c>
      <c r="I505" s="200">
        <v>24.793333333333329</v>
      </c>
      <c r="J505" s="200">
        <v>25.086666666666659</v>
      </c>
      <c r="K505" s="201">
        <v>24.5</v>
      </c>
      <c r="L505" s="201">
        <v>23.71</v>
      </c>
      <c r="M505" s="201">
        <v>1304.1596</v>
      </c>
      <c r="N505" s="1"/>
      <c r="O505" s="1"/>
    </row>
    <row r="506" spans="1:15" ht="12.75" customHeight="1">
      <c r="A506" s="33">
        <v>496</v>
      </c>
      <c r="B506" s="279" t="s">
        <v>516</v>
      </c>
      <c r="C506" s="279">
        <v>17373.349999999999</v>
      </c>
      <c r="D506" s="280">
        <v>17462.75</v>
      </c>
      <c r="E506" s="280">
        <v>17135.599999999999</v>
      </c>
      <c r="F506" s="280">
        <v>16897.849999999999</v>
      </c>
      <c r="G506" s="280">
        <v>16570.699999999997</v>
      </c>
      <c r="H506" s="280">
        <v>17700.5</v>
      </c>
      <c r="I506" s="280">
        <v>18027.650000000001</v>
      </c>
      <c r="J506" s="280">
        <v>18265.400000000001</v>
      </c>
      <c r="K506" s="281">
        <v>17789.900000000001</v>
      </c>
      <c r="L506" s="281">
        <v>17225</v>
      </c>
      <c r="M506" s="281">
        <v>3.6470000000000002E-2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165.05</v>
      </c>
      <c r="D507" s="215">
        <v>165.76666666666668</v>
      </c>
      <c r="E507" s="215">
        <v>162.83333333333337</v>
      </c>
      <c r="F507" s="215">
        <v>160.6166666666667</v>
      </c>
      <c r="G507" s="215">
        <v>157.68333333333339</v>
      </c>
      <c r="H507" s="215">
        <v>167.98333333333335</v>
      </c>
      <c r="I507" s="215">
        <v>170.91666666666669</v>
      </c>
      <c r="J507" s="215">
        <v>173.13333333333333</v>
      </c>
      <c r="K507" s="213">
        <v>168.7</v>
      </c>
      <c r="L507" s="213">
        <v>163.55000000000001</v>
      </c>
      <c r="M507" s="213">
        <v>221.55968999999999</v>
      </c>
      <c r="N507" s="198"/>
      <c r="O507" s="198"/>
    </row>
    <row r="508" spans="1:15" ht="12.75" customHeight="1">
      <c r="A508" s="33">
        <v>498</v>
      </c>
      <c r="B508" s="282" t="s">
        <v>517</v>
      </c>
      <c r="C508" s="282">
        <v>715.85</v>
      </c>
      <c r="D508" s="282">
        <v>711.96666666666658</v>
      </c>
      <c r="E508" s="282">
        <v>700.93333333333317</v>
      </c>
      <c r="F508" s="282">
        <v>686.01666666666654</v>
      </c>
      <c r="G508" s="282">
        <v>674.98333333333312</v>
      </c>
      <c r="H508" s="282">
        <v>726.88333333333321</v>
      </c>
      <c r="I508" s="282">
        <v>737.91666666666674</v>
      </c>
      <c r="J508" s="282">
        <v>752.83333333333326</v>
      </c>
      <c r="K508" s="282">
        <v>723</v>
      </c>
      <c r="L508" s="282">
        <v>697.05</v>
      </c>
      <c r="M508" s="282">
        <v>14.9008</v>
      </c>
      <c r="N508" s="198"/>
      <c r="O508" s="198"/>
    </row>
    <row r="509" spans="1:15" ht="12.75" customHeight="1">
      <c r="A509" s="278">
        <v>499</v>
      </c>
      <c r="B509" s="284" t="s">
        <v>301</v>
      </c>
      <c r="C509" s="284">
        <v>184.94</v>
      </c>
      <c r="D509" s="284">
        <v>183.63</v>
      </c>
      <c r="E509" s="284">
        <v>181.45999999999998</v>
      </c>
      <c r="F509" s="284">
        <v>177.98</v>
      </c>
      <c r="G509" s="284">
        <v>175.80999999999997</v>
      </c>
      <c r="H509" s="284">
        <v>187.10999999999999</v>
      </c>
      <c r="I509" s="284">
        <v>189.28</v>
      </c>
      <c r="J509" s="284">
        <v>192.76</v>
      </c>
      <c r="K509" s="284">
        <v>185.8</v>
      </c>
      <c r="L509" s="284">
        <v>180.15</v>
      </c>
      <c r="M509" s="284">
        <v>478.91484000000003</v>
      </c>
      <c r="N509" s="198"/>
      <c r="O509" s="198"/>
    </row>
    <row r="510" spans="1:15" ht="12.75" customHeight="1">
      <c r="A510" s="213">
        <v>500</v>
      </c>
      <c r="B510" s="282" t="s">
        <v>237</v>
      </c>
      <c r="C510" s="282">
        <v>1090.5</v>
      </c>
      <c r="D510" s="282">
        <v>1093.8833333333334</v>
      </c>
      <c r="E510" s="282">
        <v>1082.4666666666669</v>
      </c>
      <c r="F510" s="282">
        <v>1074.4333333333334</v>
      </c>
      <c r="G510" s="282">
        <v>1063.0166666666669</v>
      </c>
      <c r="H510" s="282">
        <v>1101.916666666667</v>
      </c>
      <c r="I510" s="282">
        <v>1113.3333333333335</v>
      </c>
      <c r="J510" s="282">
        <v>1121.366666666667</v>
      </c>
      <c r="K510" s="282">
        <v>1105.3</v>
      </c>
      <c r="L510" s="282">
        <v>1085.8499999999999</v>
      </c>
      <c r="M510" s="282">
        <v>8.9391300000000005</v>
      </c>
      <c r="N510" s="198"/>
      <c r="O510" s="198"/>
    </row>
    <row r="511" spans="1:15" ht="12.75" customHeight="1">
      <c r="A511" s="213">
        <v>501</v>
      </c>
      <c r="B511" s="285" t="s">
        <v>892</v>
      </c>
      <c r="C511" s="285">
        <v>2412.15</v>
      </c>
      <c r="D511" s="285">
        <v>2408.1833333333334</v>
      </c>
      <c r="E511" s="285">
        <v>2391.9666666666667</v>
      </c>
      <c r="F511" s="285">
        <v>2371.7833333333333</v>
      </c>
      <c r="G511" s="285">
        <v>2355.5666666666666</v>
      </c>
      <c r="H511" s="285">
        <v>2428.3666666666668</v>
      </c>
      <c r="I511" s="285">
        <v>2444.5833333333339</v>
      </c>
      <c r="J511" s="285">
        <v>2464.7666666666669</v>
      </c>
      <c r="K511" s="285">
        <v>2424.4</v>
      </c>
      <c r="L511" s="285">
        <v>2388</v>
      </c>
      <c r="M511" s="285">
        <v>0.36525999999999997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1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2"/>
      <c r="B5" s="353"/>
      <c r="C5" s="352"/>
      <c r="D5" s="353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54" t="s">
        <v>520</v>
      </c>
      <c r="C7" s="354"/>
      <c r="D7" s="7">
        <f>Main!B10</f>
        <v>45457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45456</v>
      </c>
      <c r="B10" s="32">
        <v>539562</v>
      </c>
      <c r="C10" s="31" t="s">
        <v>1123</v>
      </c>
      <c r="D10" s="31" t="s">
        <v>1124</v>
      </c>
      <c r="E10" s="31" t="s">
        <v>530</v>
      </c>
      <c r="F10" s="84">
        <v>250000</v>
      </c>
      <c r="G10" s="32">
        <v>35.03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45456</v>
      </c>
      <c r="B11" s="32">
        <v>539562</v>
      </c>
      <c r="C11" s="31" t="s">
        <v>1123</v>
      </c>
      <c r="D11" s="31" t="s">
        <v>1125</v>
      </c>
      <c r="E11" s="31" t="s">
        <v>530</v>
      </c>
      <c r="F11" s="84">
        <v>250000</v>
      </c>
      <c r="G11" s="32">
        <v>35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45456</v>
      </c>
      <c r="B12" s="32">
        <v>539661</v>
      </c>
      <c r="C12" s="31" t="s">
        <v>1077</v>
      </c>
      <c r="D12" s="31" t="s">
        <v>1078</v>
      </c>
      <c r="E12" s="31" t="s">
        <v>529</v>
      </c>
      <c r="F12" s="84">
        <v>25000</v>
      </c>
      <c r="G12" s="32">
        <v>44.75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45456</v>
      </c>
      <c r="B13" s="32">
        <v>539506</v>
      </c>
      <c r="C13" s="31" t="s">
        <v>1079</v>
      </c>
      <c r="D13" s="31" t="s">
        <v>1126</v>
      </c>
      <c r="E13" s="31" t="s">
        <v>530</v>
      </c>
      <c r="F13" s="84">
        <v>1000000</v>
      </c>
      <c r="G13" s="32">
        <v>0.69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45456</v>
      </c>
      <c r="B14" s="32">
        <v>538351</v>
      </c>
      <c r="C14" s="31" t="s">
        <v>1080</v>
      </c>
      <c r="D14" s="31" t="s">
        <v>1127</v>
      </c>
      <c r="E14" s="31" t="s">
        <v>529</v>
      </c>
      <c r="F14" s="84">
        <v>500000</v>
      </c>
      <c r="G14" s="32">
        <v>9.3000000000000007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45456</v>
      </c>
      <c r="B15" s="32">
        <v>538351</v>
      </c>
      <c r="C15" s="31" t="s">
        <v>1080</v>
      </c>
      <c r="D15" s="31" t="s">
        <v>974</v>
      </c>
      <c r="E15" s="31" t="s">
        <v>530</v>
      </c>
      <c r="F15" s="84">
        <v>100000</v>
      </c>
      <c r="G15" s="32">
        <v>9.3000000000000007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45456</v>
      </c>
      <c r="B16" s="32">
        <v>538351</v>
      </c>
      <c r="C16" s="31" t="s">
        <v>1080</v>
      </c>
      <c r="D16" s="31" t="s">
        <v>1082</v>
      </c>
      <c r="E16" s="31" t="s">
        <v>530</v>
      </c>
      <c r="F16" s="84">
        <v>75000</v>
      </c>
      <c r="G16" s="32">
        <v>9.3000000000000007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45456</v>
      </c>
      <c r="B17" s="32">
        <v>538351</v>
      </c>
      <c r="C17" s="31" t="s">
        <v>1080</v>
      </c>
      <c r="D17" s="31" t="s">
        <v>1088</v>
      </c>
      <c r="E17" s="31" t="s">
        <v>529</v>
      </c>
      <c r="F17" s="84">
        <v>146213</v>
      </c>
      <c r="G17" s="32">
        <v>10.02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45456</v>
      </c>
      <c r="B18" s="32">
        <v>538351</v>
      </c>
      <c r="C18" s="31" t="s">
        <v>1080</v>
      </c>
      <c r="D18" s="31" t="s">
        <v>1128</v>
      </c>
      <c r="E18" s="31" t="s">
        <v>529</v>
      </c>
      <c r="F18" s="84">
        <v>132071</v>
      </c>
      <c r="G18" s="32">
        <v>9.3800000000000008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45456</v>
      </c>
      <c r="B19" s="32">
        <v>538351</v>
      </c>
      <c r="C19" s="31" t="s">
        <v>1080</v>
      </c>
      <c r="D19" s="31" t="s">
        <v>1128</v>
      </c>
      <c r="E19" s="31" t="s">
        <v>530</v>
      </c>
      <c r="F19" s="84">
        <v>5000</v>
      </c>
      <c r="G19" s="32">
        <v>9.4600000000000009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45456</v>
      </c>
      <c r="B20" s="32">
        <v>538351</v>
      </c>
      <c r="C20" s="31" t="s">
        <v>1080</v>
      </c>
      <c r="D20" s="31" t="s">
        <v>1089</v>
      </c>
      <c r="E20" s="31" t="s">
        <v>529</v>
      </c>
      <c r="F20" s="84">
        <v>100000</v>
      </c>
      <c r="G20" s="32">
        <v>9.3000000000000007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45456</v>
      </c>
      <c r="B21" s="32">
        <v>539115</v>
      </c>
      <c r="C21" s="31" t="s">
        <v>1129</v>
      </c>
      <c r="D21" s="31" t="s">
        <v>1130</v>
      </c>
      <c r="E21" s="31" t="s">
        <v>530</v>
      </c>
      <c r="F21" s="84">
        <v>11122</v>
      </c>
      <c r="G21" s="32">
        <v>66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45456</v>
      </c>
      <c r="B22" s="32">
        <v>539115</v>
      </c>
      <c r="C22" s="31" t="s">
        <v>1129</v>
      </c>
      <c r="D22" s="31" t="s">
        <v>1131</v>
      </c>
      <c r="E22" s="31" t="s">
        <v>529</v>
      </c>
      <c r="F22" s="84">
        <v>12500</v>
      </c>
      <c r="G22" s="32">
        <v>65.959999999999994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45456</v>
      </c>
      <c r="B23" s="32">
        <v>531300</v>
      </c>
      <c r="C23" s="31" t="s">
        <v>1132</v>
      </c>
      <c r="D23" s="31" t="s">
        <v>1133</v>
      </c>
      <c r="E23" s="31" t="s">
        <v>530</v>
      </c>
      <c r="F23" s="84">
        <v>100000</v>
      </c>
      <c r="G23" s="32">
        <v>3.3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45456</v>
      </c>
      <c r="B24" s="32">
        <v>531300</v>
      </c>
      <c r="C24" s="31" t="s">
        <v>1132</v>
      </c>
      <c r="D24" s="31" t="s">
        <v>1134</v>
      </c>
      <c r="E24" s="31" t="s">
        <v>529</v>
      </c>
      <c r="F24" s="84">
        <v>160000</v>
      </c>
      <c r="G24" s="32">
        <v>3.3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45456</v>
      </c>
      <c r="B25" s="32">
        <v>531300</v>
      </c>
      <c r="C25" s="31" t="s">
        <v>1132</v>
      </c>
      <c r="D25" s="31" t="s">
        <v>1135</v>
      </c>
      <c r="E25" s="31" t="s">
        <v>530</v>
      </c>
      <c r="F25" s="84">
        <v>199000</v>
      </c>
      <c r="G25" s="32">
        <v>3.3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45456</v>
      </c>
      <c r="B26" s="32">
        <v>531300</v>
      </c>
      <c r="C26" s="31" t="s">
        <v>1132</v>
      </c>
      <c r="D26" s="31" t="s">
        <v>1136</v>
      </c>
      <c r="E26" s="31" t="s">
        <v>529</v>
      </c>
      <c r="F26" s="84">
        <v>101672</v>
      </c>
      <c r="G26" s="32">
        <v>3.3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45456</v>
      </c>
      <c r="B27" s="32">
        <v>539099</v>
      </c>
      <c r="C27" s="31" t="s">
        <v>1137</v>
      </c>
      <c r="D27" s="31" t="s">
        <v>1138</v>
      </c>
      <c r="E27" s="31" t="s">
        <v>530</v>
      </c>
      <c r="F27" s="84">
        <v>55000</v>
      </c>
      <c r="G27" s="32">
        <v>6.54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45456</v>
      </c>
      <c r="B28" s="32">
        <v>531268</v>
      </c>
      <c r="C28" s="31" t="s">
        <v>1139</v>
      </c>
      <c r="D28" s="31" t="s">
        <v>1140</v>
      </c>
      <c r="E28" s="31" t="s">
        <v>530</v>
      </c>
      <c r="F28" s="84">
        <v>60000</v>
      </c>
      <c r="G28" s="32">
        <v>29.3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45456</v>
      </c>
      <c r="B29" s="32">
        <v>531119</v>
      </c>
      <c r="C29" s="31" t="s">
        <v>1141</v>
      </c>
      <c r="D29" s="31" t="s">
        <v>1142</v>
      </c>
      <c r="E29" s="31" t="s">
        <v>529</v>
      </c>
      <c r="F29" s="84">
        <v>28934</v>
      </c>
      <c r="G29" s="32">
        <v>709.8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45456</v>
      </c>
      <c r="B30" s="32">
        <v>537707</v>
      </c>
      <c r="C30" s="31" t="s">
        <v>1143</v>
      </c>
      <c r="D30" s="31" t="s">
        <v>1144</v>
      </c>
      <c r="E30" s="31" t="s">
        <v>530</v>
      </c>
      <c r="F30" s="84">
        <v>100000</v>
      </c>
      <c r="G30" s="32">
        <v>25.72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45456</v>
      </c>
      <c r="B31" s="32">
        <v>537707</v>
      </c>
      <c r="C31" s="31" t="s">
        <v>1143</v>
      </c>
      <c r="D31" s="31" t="s">
        <v>1145</v>
      </c>
      <c r="E31" s="31" t="s">
        <v>529</v>
      </c>
      <c r="F31" s="84">
        <v>79220</v>
      </c>
      <c r="G31" s="32">
        <v>25.72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45456</v>
      </c>
      <c r="B32" s="32">
        <v>544156</v>
      </c>
      <c r="C32" s="31" t="s">
        <v>1083</v>
      </c>
      <c r="D32" s="31" t="s">
        <v>1084</v>
      </c>
      <c r="E32" s="31" t="s">
        <v>529</v>
      </c>
      <c r="F32" s="84">
        <v>63000</v>
      </c>
      <c r="G32" s="32">
        <v>45.53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45456</v>
      </c>
      <c r="B33" s="32">
        <v>544156</v>
      </c>
      <c r="C33" s="31" t="s">
        <v>1083</v>
      </c>
      <c r="D33" s="31" t="s">
        <v>1146</v>
      </c>
      <c r="E33" s="31" t="s">
        <v>529</v>
      </c>
      <c r="F33" s="84">
        <v>21000</v>
      </c>
      <c r="G33" s="32">
        <v>43.91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45456</v>
      </c>
      <c r="B34" s="32">
        <v>531758</v>
      </c>
      <c r="C34" s="31" t="s">
        <v>1147</v>
      </c>
      <c r="D34" s="31" t="s">
        <v>1148</v>
      </c>
      <c r="E34" s="31" t="s">
        <v>529</v>
      </c>
      <c r="F34" s="84">
        <v>46470</v>
      </c>
      <c r="G34" s="32">
        <v>13.65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45456</v>
      </c>
      <c r="B35" s="32">
        <v>501848</v>
      </c>
      <c r="C35" s="31" t="s">
        <v>1149</v>
      </c>
      <c r="D35" s="31" t="s">
        <v>1150</v>
      </c>
      <c r="E35" s="31" t="s">
        <v>530</v>
      </c>
      <c r="F35" s="84">
        <v>246977</v>
      </c>
      <c r="G35" s="32">
        <v>50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45456</v>
      </c>
      <c r="B36" s="32">
        <v>540134</v>
      </c>
      <c r="C36" s="31" t="s">
        <v>1151</v>
      </c>
      <c r="D36" s="31" t="s">
        <v>1152</v>
      </c>
      <c r="E36" s="31" t="s">
        <v>530</v>
      </c>
      <c r="F36" s="84">
        <v>48192</v>
      </c>
      <c r="G36" s="32">
        <v>7.32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45456</v>
      </c>
      <c r="B37" s="32">
        <v>531129</v>
      </c>
      <c r="C37" s="31" t="s">
        <v>1153</v>
      </c>
      <c r="D37" s="31" t="s">
        <v>1154</v>
      </c>
      <c r="E37" s="31" t="s">
        <v>529</v>
      </c>
      <c r="F37" s="84">
        <v>210000</v>
      </c>
      <c r="G37" s="32">
        <v>31.75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45456</v>
      </c>
      <c r="B38" s="32">
        <v>544044</v>
      </c>
      <c r="C38" s="31" t="s">
        <v>1155</v>
      </c>
      <c r="D38" s="31" t="s">
        <v>1156</v>
      </c>
      <c r="E38" s="31" t="s">
        <v>530</v>
      </c>
      <c r="F38" s="84">
        <v>1135000</v>
      </c>
      <c r="G38" s="32">
        <v>665.11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45456</v>
      </c>
      <c r="B39" s="32">
        <v>539175</v>
      </c>
      <c r="C39" s="31" t="s">
        <v>1087</v>
      </c>
      <c r="D39" s="31" t="s">
        <v>1127</v>
      </c>
      <c r="E39" s="31" t="s">
        <v>529</v>
      </c>
      <c r="F39" s="84">
        <v>82652</v>
      </c>
      <c r="G39" s="32">
        <v>15.1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45456</v>
      </c>
      <c r="B40" s="32">
        <v>539175</v>
      </c>
      <c r="C40" s="31" t="s">
        <v>1087</v>
      </c>
      <c r="D40" s="31" t="s">
        <v>1157</v>
      </c>
      <c r="E40" s="31" t="s">
        <v>530</v>
      </c>
      <c r="F40" s="84">
        <v>87586</v>
      </c>
      <c r="G40" s="32">
        <v>15.05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45456</v>
      </c>
      <c r="B41" s="32">
        <v>539175</v>
      </c>
      <c r="C41" s="31" t="s">
        <v>1087</v>
      </c>
      <c r="D41" s="31" t="s">
        <v>1081</v>
      </c>
      <c r="E41" s="31" t="s">
        <v>529</v>
      </c>
      <c r="F41" s="84">
        <v>108000</v>
      </c>
      <c r="G41" s="32">
        <v>15.05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45456</v>
      </c>
      <c r="B42" s="32">
        <v>536709</v>
      </c>
      <c r="C42" s="31" t="s">
        <v>1037</v>
      </c>
      <c r="D42" s="31" t="s">
        <v>1158</v>
      </c>
      <c r="E42" s="31" t="s">
        <v>530</v>
      </c>
      <c r="F42" s="84">
        <v>165139</v>
      </c>
      <c r="G42" s="32">
        <v>13.5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45456</v>
      </c>
      <c r="B43" s="32">
        <v>524614</v>
      </c>
      <c r="C43" s="31" t="s">
        <v>1159</v>
      </c>
      <c r="D43" s="31" t="s">
        <v>1160</v>
      </c>
      <c r="E43" s="31" t="s">
        <v>529</v>
      </c>
      <c r="F43" s="84">
        <v>202475</v>
      </c>
      <c r="G43" s="32">
        <v>6.66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45456</v>
      </c>
      <c r="B44" s="32">
        <v>524614</v>
      </c>
      <c r="C44" s="31" t="s">
        <v>1159</v>
      </c>
      <c r="D44" s="31" t="s">
        <v>1161</v>
      </c>
      <c r="E44" s="31" t="s">
        <v>530</v>
      </c>
      <c r="F44" s="84">
        <v>280000</v>
      </c>
      <c r="G44" s="32">
        <v>6.65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45456</v>
      </c>
      <c r="B45" s="32">
        <v>524614</v>
      </c>
      <c r="C45" s="31" t="s">
        <v>1159</v>
      </c>
      <c r="D45" s="31" t="s">
        <v>1162</v>
      </c>
      <c r="E45" s="31" t="s">
        <v>530</v>
      </c>
      <c r="F45" s="84">
        <v>450881</v>
      </c>
      <c r="G45" s="32">
        <v>6.63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45456</v>
      </c>
      <c r="B46" s="32">
        <v>524614</v>
      </c>
      <c r="C46" s="31" t="s">
        <v>1159</v>
      </c>
      <c r="D46" s="31" t="s">
        <v>1163</v>
      </c>
      <c r="E46" s="31" t="s">
        <v>529</v>
      </c>
      <c r="F46" s="84">
        <v>300000</v>
      </c>
      <c r="G46" s="32">
        <v>6.63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45456</v>
      </c>
      <c r="B47" s="32">
        <v>542924</v>
      </c>
      <c r="C47" s="31" t="s">
        <v>1164</v>
      </c>
      <c r="D47" s="31" t="s">
        <v>1165</v>
      </c>
      <c r="E47" s="31" t="s">
        <v>530</v>
      </c>
      <c r="F47" s="84">
        <v>70000</v>
      </c>
      <c r="G47" s="32">
        <v>6.85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45456</v>
      </c>
      <c r="B48" s="32">
        <v>542924</v>
      </c>
      <c r="C48" s="31" t="s">
        <v>1164</v>
      </c>
      <c r="D48" s="31" t="s">
        <v>1085</v>
      </c>
      <c r="E48" s="31" t="s">
        <v>529</v>
      </c>
      <c r="F48" s="84">
        <v>70000</v>
      </c>
      <c r="G48" s="32">
        <v>6.85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45456</v>
      </c>
      <c r="B49" s="32">
        <v>533519</v>
      </c>
      <c r="C49" s="31" t="s">
        <v>846</v>
      </c>
      <c r="D49" s="31" t="s">
        <v>1166</v>
      </c>
      <c r="E49" s="31" t="s">
        <v>529</v>
      </c>
      <c r="F49" s="84">
        <v>31329540</v>
      </c>
      <c r="G49" s="32">
        <v>170.6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45456</v>
      </c>
      <c r="B50" s="32">
        <v>533519</v>
      </c>
      <c r="C50" s="31" t="s">
        <v>846</v>
      </c>
      <c r="D50" s="31" t="s">
        <v>1167</v>
      </c>
      <c r="E50" s="31" t="s">
        <v>530</v>
      </c>
      <c r="F50" s="84">
        <v>20026502</v>
      </c>
      <c r="G50" s="32">
        <v>170.6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45456</v>
      </c>
      <c r="B51" s="32">
        <v>533519</v>
      </c>
      <c r="C51" s="31" t="s">
        <v>846</v>
      </c>
      <c r="D51" s="31" t="s">
        <v>1168</v>
      </c>
      <c r="E51" s="31" t="s">
        <v>530</v>
      </c>
      <c r="F51" s="84">
        <v>57869992</v>
      </c>
      <c r="G51" s="32">
        <v>170.6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45456</v>
      </c>
      <c r="B52" s="32">
        <v>533519</v>
      </c>
      <c r="C52" s="31" t="s">
        <v>846</v>
      </c>
      <c r="D52" s="31" t="s">
        <v>1168</v>
      </c>
      <c r="E52" s="31" t="s">
        <v>529</v>
      </c>
      <c r="F52" s="84">
        <v>8324050</v>
      </c>
      <c r="G52" s="32">
        <v>170.6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45456</v>
      </c>
      <c r="B53" s="32">
        <v>533519</v>
      </c>
      <c r="C53" s="31" t="s">
        <v>846</v>
      </c>
      <c r="D53" s="31" t="s">
        <v>1169</v>
      </c>
      <c r="E53" s="31" t="s">
        <v>529</v>
      </c>
      <c r="F53" s="84">
        <v>12500000</v>
      </c>
      <c r="G53" s="32">
        <v>170.6</v>
      </c>
      <c r="H53" s="32" t="s">
        <v>325</v>
      </c>
    </row>
    <row r="54" spans="1:28" ht="15" customHeight="1">
      <c r="A54" s="83">
        <v>45456</v>
      </c>
      <c r="B54" s="32">
        <v>544188</v>
      </c>
      <c r="C54" s="31" t="s">
        <v>1090</v>
      </c>
      <c r="D54" s="31" t="s">
        <v>1092</v>
      </c>
      <c r="E54" s="31" t="s">
        <v>529</v>
      </c>
      <c r="F54" s="84">
        <v>40000</v>
      </c>
      <c r="G54" s="32">
        <v>49.61</v>
      </c>
      <c r="H54" s="32" t="s">
        <v>325</v>
      </c>
    </row>
    <row r="55" spans="1:28" ht="15" customHeight="1">
      <c r="A55" s="83">
        <v>45456</v>
      </c>
      <c r="B55" s="32">
        <v>539045</v>
      </c>
      <c r="C55" s="31" t="s">
        <v>1170</v>
      </c>
      <c r="D55" s="31" t="s">
        <v>1171</v>
      </c>
      <c r="E55" s="31" t="s">
        <v>529</v>
      </c>
      <c r="F55" s="84">
        <v>464060</v>
      </c>
      <c r="G55" s="32">
        <v>30.7</v>
      </c>
      <c r="H55" s="32" t="s">
        <v>325</v>
      </c>
    </row>
    <row r="56" spans="1:28" ht="15" customHeight="1">
      <c r="A56" s="83">
        <v>45456</v>
      </c>
      <c r="B56" s="32">
        <v>539045</v>
      </c>
      <c r="C56" s="31" t="s">
        <v>1170</v>
      </c>
      <c r="D56" s="31" t="s">
        <v>1172</v>
      </c>
      <c r="E56" s="31" t="s">
        <v>530</v>
      </c>
      <c r="F56" s="84">
        <v>464060</v>
      </c>
      <c r="G56" s="32">
        <v>30.7</v>
      </c>
      <c r="H56" s="32" t="s">
        <v>325</v>
      </c>
    </row>
    <row r="57" spans="1:28" ht="15" customHeight="1">
      <c r="A57" s="83">
        <v>45456</v>
      </c>
      <c r="B57" s="32">
        <v>535910</v>
      </c>
      <c r="C57" s="31" t="s">
        <v>1173</v>
      </c>
      <c r="D57" s="31" t="s">
        <v>1174</v>
      </c>
      <c r="E57" s="31" t="s">
        <v>529</v>
      </c>
      <c r="F57" s="84">
        <v>80000</v>
      </c>
      <c r="G57" s="32">
        <v>170</v>
      </c>
      <c r="H57" s="32" t="s">
        <v>325</v>
      </c>
    </row>
    <row r="58" spans="1:28" ht="15" customHeight="1">
      <c r="A58" s="83">
        <v>45456</v>
      </c>
      <c r="B58" s="32">
        <v>535910</v>
      </c>
      <c r="C58" s="31" t="s">
        <v>1173</v>
      </c>
      <c r="D58" s="31" t="s">
        <v>1175</v>
      </c>
      <c r="E58" s="31" t="s">
        <v>529</v>
      </c>
      <c r="F58" s="84">
        <v>220000</v>
      </c>
      <c r="G58" s="32">
        <v>168.45</v>
      </c>
      <c r="H58" s="32" t="s">
        <v>325</v>
      </c>
    </row>
    <row r="59" spans="1:28" ht="15" customHeight="1">
      <c r="A59" s="83">
        <v>45456</v>
      </c>
      <c r="B59" s="32">
        <v>535910</v>
      </c>
      <c r="C59" s="31" t="s">
        <v>1173</v>
      </c>
      <c r="D59" s="31" t="s">
        <v>1174</v>
      </c>
      <c r="E59" s="31" t="s">
        <v>530</v>
      </c>
      <c r="F59" s="84">
        <v>17500</v>
      </c>
      <c r="G59" s="32">
        <v>174.31</v>
      </c>
      <c r="H59" s="32" t="s">
        <v>325</v>
      </c>
    </row>
    <row r="60" spans="1:28" ht="15" customHeight="1">
      <c r="A60" s="83">
        <v>45456</v>
      </c>
      <c r="B60" s="32">
        <v>535910</v>
      </c>
      <c r="C60" s="31" t="s">
        <v>1173</v>
      </c>
      <c r="D60" s="31" t="s">
        <v>1175</v>
      </c>
      <c r="E60" s="31" t="s">
        <v>530</v>
      </c>
      <c r="F60" s="84">
        <v>206</v>
      </c>
      <c r="G60" s="32">
        <v>165.47</v>
      </c>
      <c r="H60" s="32" t="s">
        <v>325</v>
      </c>
    </row>
    <row r="61" spans="1:28" ht="15" customHeight="1">
      <c r="A61" s="83">
        <v>45456</v>
      </c>
      <c r="B61" s="32">
        <v>535910</v>
      </c>
      <c r="C61" s="31" t="s">
        <v>1173</v>
      </c>
      <c r="D61" s="31" t="s">
        <v>1070</v>
      </c>
      <c r="E61" s="31" t="s">
        <v>529</v>
      </c>
      <c r="F61" s="84">
        <v>54112</v>
      </c>
      <c r="G61" s="32">
        <v>170.98</v>
      </c>
      <c r="H61" s="32" t="s">
        <v>325</v>
      </c>
    </row>
    <row r="62" spans="1:28" ht="15" customHeight="1">
      <c r="A62" s="83">
        <v>45456</v>
      </c>
      <c r="B62" s="32">
        <v>535910</v>
      </c>
      <c r="C62" s="31" t="s">
        <v>1173</v>
      </c>
      <c r="D62" s="31" t="s">
        <v>1070</v>
      </c>
      <c r="E62" s="31" t="s">
        <v>530</v>
      </c>
      <c r="F62" s="84">
        <v>23576</v>
      </c>
      <c r="G62" s="32">
        <v>171.75</v>
      </c>
      <c r="H62" s="32" t="s">
        <v>325</v>
      </c>
    </row>
    <row r="63" spans="1:28" ht="15" customHeight="1">
      <c r="A63" s="83">
        <v>45456</v>
      </c>
      <c r="B63" s="32">
        <v>535910</v>
      </c>
      <c r="C63" s="31" t="s">
        <v>1173</v>
      </c>
      <c r="D63" s="31" t="s">
        <v>1176</v>
      </c>
      <c r="E63" s="31" t="s">
        <v>530</v>
      </c>
      <c r="F63" s="84">
        <v>80006</v>
      </c>
      <c r="G63" s="32">
        <v>169.96</v>
      </c>
      <c r="H63" s="32" t="s">
        <v>325</v>
      </c>
    </row>
    <row r="64" spans="1:28" ht="15" customHeight="1">
      <c r="A64" s="83">
        <v>45456</v>
      </c>
      <c r="B64" s="32">
        <v>535910</v>
      </c>
      <c r="C64" s="31" t="s">
        <v>1173</v>
      </c>
      <c r="D64" s="31" t="s">
        <v>1177</v>
      </c>
      <c r="E64" s="31" t="s">
        <v>530</v>
      </c>
      <c r="F64" s="84">
        <v>218650</v>
      </c>
      <c r="G64" s="32">
        <v>168.46</v>
      </c>
      <c r="H64" s="32" t="s">
        <v>325</v>
      </c>
    </row>
    <row r="65" spans="1:8" ht="15" customHeight="1">
      <c r="A65" s="83">
        <v>45456</v>
      </c>
      <c r="B65" s="32">
        <v>506122</v>
      </c>
      <c r="C65" s="31" t="s">
        <v>1057</v>
      </c>
      <c r="D65" s="31" t="s">
        <v>1094</v>
      </c>
      <c r="E65" s="31" t="s">
        <v>530</v>
      </c>
      <c r="F65" s="84">
        <v>3000</v>
      </c>
      <c r="G65" s="32">
        <v>150.30000000000001</v>
      </c>
      <c r="H65" s="32" t="s">
        <v>325</v>
      </c>
    </row>
    <row r="66" spans="1:8" ht="15" customHeight="1">
      <c r="A66" s="83">
        <v>45456</v>
      </c>
      <c r="B66" s="32">
        <v>505502</v>
      </c>
      <c r="C66" s="31" t="s">
        <v>1178</v>
      </c>
      <c r="D66" s="31" t="s">
        <v>1179</v>
      </c>
      <c r="E66" s="31" t="s">
        <v>530</v>
      </c>
      <c r="F66" s="84">
        <v>600000</v>
      </c>
      <c r="G66" s="32">
        <v>16.399999999999999</v>
      </c>
      <c r="H66" s="32" t="s">
        <v>325</v>
      </c>
    </row>
    <row r="67" spans="1:8" ht="15" customHeight="1">
      <c r="A67" s="83">
        <v>45456</v>
      </c>
      <c r="B67" s="32">
        <v>539669</v>
      </c>
      <c r="C67" s="31" t="s">
        <v>1180</v>
      </c>
      <c r="D67" s="31" t="s">
        <v>1181</v>
      </c>
      <c r="E67" s="31" t="s">
        <v>530</v>
      </c>
      <c r="F67" s="84">
        <v>979022</v>
      </c>
      <c r="G67" s="32">
        <v>0.73</v>
      </c>
      <c r="H67" s="32" t="s">
        <v>325</v>
      </c>
    </row>
    <row r="68" spans="1:8" ht="15" customHeight="1">
      <c r="A68" s="83">
        <v>45456</v>
      </c>
      <c r="B68" s="32">
        <v>531893</v>
      </c>
      <c r="C68" s="31" t="s">
        <v>1038</v>
      </c>
      <c r="D68" s="31" t="s">
        <v>974</v>
      </c>
      <c r="E68" s="31" t="s">
        <v>530</v>
      </c>
      <c r="F68" s="84">
        <v>1558997</v>
      </c>
      <c r="G68" s="32">
        <v>1.1100000000000001</v>
      </c>
      <c r="H68" s="32" t="s">
        <v>325</v>
      </c>
    </row>
    <row r="69" spans="1:8" ht="15" customHeight="1">
      <c r="A69" s="83">
        <v>45456</v>
      </c>
      <c r="B69" s="32">
        <v>531893</v>
      </c>
      <c r="C69" s="31" t="s">
        <v>1038</v>
      </c>
      <c r="D69" s="31" t="s">
        <v>974</v>
      </c>
      <c r="E69" s="31" t="s">
        <v>529</v>
      </c>
      <c r="F69" s="84">
        <v>3500000</v>
      </c>
      <c r="G69" s="32">
        <v>1.1100000000000001</v>
      </c>
      <c r="H69" s="32" t="s">
        <v>325</v>
      </c>
    </row>
    <row r="70" spans="1:8" ht="15" customHeight="1">
      <c r="A70" s="83">
        <v>45456</v>
      </c>
      <c r="B70" s="32">
        <v>531893</v>
      </c>
      <c r="C70" s="31" t="s">
        <v>1038</v>
      </c>
      <c r="D70" s="31" t="s">
        <v>1182</v>
      </c>
      <c r="E70" s="31" t="s">
        <v>530</v>
      </c>
      <c r="F70" s="84">
        <v>5000000</v>
      </c>
      <c r="G70" s="32">
        <v>1.1100000000000001</v>
      </c>
      <c r="H70" s="32" t="s">
        <v>325</v>
      </c>
    </row>
    <row r="71" spans="1:8" ht="15" customHeight="1">
      <c r="A71" s="83">
        <v>45456</v>
      </c>
      <c r="B71" s="32">
        <v>531893</v>
      </c>
      <c r="C71" s="31" t="s">
        <v>1038</v>
      </c>
      <c r="D71" s="31" t="s">
        <v>1058</v>
      </c>
      <c r="E71" s="31" t="s">
        <v>530</v>
      </c>
      <c r="F71" s="84">
        <v>2919450</v>
      </c>
      <c r="G71" s="32">
        <v>1.1200000000000001</v>
      </c>
      <c r="H71" s="32" t="s">
        <v>325</v>
      </c>
    </row>
    <row r="72" spans="1:8" ht="15" customHeight="1">
      <c r="A72" s="83">
        <v>45456</v>
      </c>
      <c r="B72" s="32">
        <v>531893</v>
      </c>
      <c r="C72" s="31" t="s">
        <v>1038</v>
      </c>
      <c r="D72" s="31" t="s">
        <v>1058</v>
      </c>
      <c r="E72" s="31" t="s">
        <v>529</v>
      </c>
      <c r="F72" s="84">
        <v>1300000</v>
      </c>
      <c r="G72" s="32">
        <v>1.1100000000000001</v>
      </c>
      <c r="H72" s="32" t="s">
        <v>325</v>
      </c>
    </row>
    <row r="73" spans="1:8" ht="15" customHeight="1">
      <c r="A73" s="83">
        <v>45456</v>
      </c>
      <c r="B73" s="32">
        <v>543936</v>
      </c>
      <c r="C73" s="31" t="s">
        <v>1183</v>
      </c>
      <c r="D73" s="31" t="s">
        <v>1184</v>
      </c>
      <c r="E73" s="31" t="s">
        <v>530</v>
      </c>
      <c r="F73" s="84">
        <v>4507487</v>
      </c>
      <c r="G73" s="32">
        <v>960.02</v>
      </c>
      <c r="H73" s="32" t="s">
        <v>325</v>
      </c>
    </row>
    <row r="74" spans="1:8" ht="15" customHeight="1">
      <c r="A74" s="83">
        <v>45456</v>
      </c>
      <c r="B74" s="32">
        <v>543936</v>
      </c>
      <c r="C74" s="31" t="s">
        <v>1183</v>
      </c>
      <c r="D74" s="31" t="s">
        <v>1185</v>
      </c>
      <c r="E74" s="31" t="s">
        <v>529</v>
      </c>
      <c r="F74" s="84">
        <v>633000</v>
      </c>
      <c r="G74" s="32">
        <v>960</v>
      </c>
      <c r="H74" s="32" t="s">
        <v>325</v>
      </c>
    </row>
    <row r="75" spans="1:8" ht="15" customHeight="1">
      <c r="A75" s="83">
        <v>45456</v>
      </c>
      <c r="B75" s="32">
        <v>543936</v>
      </c>
      <c r="C75" s="31" t="s">
        <v>1183</v>
      </c>
      <c r="D75" s="31" t="s">
        <v>1186</v>
      </c>
      <c r="E75" s="31" t="s">
        <v>529</v>
      </c>
      <c r="F75" s="84">
        <v>396000</v>
      </c>
      <c r="G75" s="32">
        <v>960</v>
      </c>
      <c r="H75" s="32" t="s">
        <v>325</v>
      </c>
    </row>
    <row r="76" spans="1:8" ht="15" customHeight="1">
      <c r="A76" s="83">
        <v>45456</v>
      </c>
      <c r="B76" s="32">
        <v>543936</v>
      </c>
      <c r="C76" s="31" t="s">
        <v>1183</v>
      </c>
      <c r="D76" s="31" t="s">
        <v>1187</v>
      </c>
      <c r="E76" s="31" t="s">
        <v>529</v>
      </c>
      <c r="F76" s="84">
        <v>522500</v>
      </c>
      <c r="G76" s="32">
        <v>960</v>
      </c>
      <c r="H76" s="32" t="s">
        <v>325</v>
      </c>
    </row>
    <row r="77" spans="1:8" ht="15" customHeight="1">
      <c r="A77" s="83">
        <v>45456</v>
      </c>
      <c r="B77" s="32">
        <v>512399</v>
      </c>
      <c r="C77" s="31" t="s">
        <v>1095</v>
      </c>
      <c r="D77" s="31" t="s">
        <v>1188</v>
      </c>
      <c r="E77" s="31" t="s">
        <v>530</v>
      </c>
      <c r="F77" s="84">
        <v>3712525</v>
      </c>
      <c r="G77" s="32">
        <v>14.99</v>
      </c>
      <c r="H77" s="32" t="s">
        <v>325</v>
      </c>
    </row>
    <row r="78" spans="1:8" ht="15" customHeight="1">
      <c r="A78" s="83">
        <v>45456</v>
      </c>
      <c r="B78" s="32">
        <v>512399</v>
      </c>
      <c r="C78" s="31" t="s">
        <v>1095</v>
      </c>
      <c r="D78" s="31" t="s">
        <v>1189</v>
      </c>
      <c r="E78" s="31" t="s">
        <v>530</v>
      </c>
      <c r="F78" s="84">
        <v>1856175</v>
      </c>
      <c r="G78" s="32">
        <v>14.99</v>
      </c>
      <c r="H78" s="32" t="s">
        <v>325</v>
      </c>
    </row>
    <row r="79" spans="1:8" ht="15" customHeight="1">
      <c r="A79" s="83">
        <v>45456</v>
      </c>
      <c r="B79" s="32">
        <v>512399</v>
      </c>
      <c r="C79" s="31" t="s">
        <v>1095</v>
      </c>
      <c r="D79" s="31" t="s">
        <v>1096</v>
      </c>
      <c r="E79" s="31" t="s">
        <v>529</v>
      </c>
      <c r="F79" s="84">
        <v>5500000</v>
      </c>
      <c r="G79" s="32">
        <v>14.99</v>
      </c>
      <c r="H79" s="32" t="s">
        <v>325</v>
      </c>
    </row>
    <row r="80" spans="1:8" ht="15" customHeight="1">
      <c r="A80" s="83">
        <v>45456</v>
      </c>
      <c r="B80" s="32">
        <v>540259</v>
      </c>
      <c r="C80" s="31" t="s">
        <v>1190</v>
      </c>
      <c r="D80" s="31" t="s">
        <v>1191</v>
      </c>
      <c r="E80" s="31" t="s">
        <v>529</v>
      </c>
      <c r="F80" s="84">
        <v>207943</v>
      </c>
      <c r="G80" s="32">
        <v>7.37</v>
      </c>
      <c r="H80" s="32" t="s">
        <v>325</v>
      </c>
    </row>
    <row r="81" spans="1:8" ht="15" customHeight="1">
      <c r="A81" s="83">
        <v>45456</v>
      </c>
      <c r="B81" s="32">
        <v>540259</v>
      </c>
      <c r="C81" s="31" t="s">
        <v>1190</v>
      </c>
      <c r="D81" s="31" t="s">
        <v>1191</v>
      </c>
      <c r="E81" s="31" t="s">
        <v>530</v>
      </c>
      <c r="F81" s="84">
        <v>1332</v>
      </c>
      <c r="G81" s="32">
        <v>7.11</v>
      </c>
      <c r="H81" s="32" t="s">
        <v>325</v>
      </c>
    </row>
    <row r="82" spans="1:8" ht="15" customHeight="1">
      <c r="A82" s="83">
        <v>45456</v>
      </c>
      <c r="B82" s="32">
        <v>540259</v>
      </c>
      <c r="C82" s="31" t="s">
        <v>1190</v>
      </c>
      <c r="D82" s="31" t="s">
        <v>1192</v>
      </c>
      <c r="E82" s="31" t="s">
        <v>530</v>
      </c>
      <c r="F82" s="84">
        <v>70000</v>
      </c>
      <c r="G82" s="32">
        <v>7.38</v>
      </c>
      <c r="H82" s="32" t="s">
        <v>325</v>
      </c>
    </row>
    <row r="83" spans="1:8" ht="15" customHeight="1">
      <c r="A83" s="83">
        <v>45456</v>
      </c>
      <c r="B83" s="32">
        <v>540259</v>
      </c>
      <c r="C83" s="31" t="s">
        <v>1190</v>
      </c>
      <c r="D83" s="31" t="s">
        <v>1193</v>
      </c>
      <c r="E83" s="31" t="s">
        <v>530</v>
      </c>
      <c r="F83" s="84">
        <v>62094</v>
      </c>
      <c r="G83" s="32">
        <v>7.38</v>
      </c>
      <c r="H83" s="32" t="s">
        <v>325</v>
      </c>
    </row>
    <row r="84" spans="1:8" ht="15" customHeight="1">
      <c r="A84" s="83">
        <v>45456</v>
      </c>
      <c r="B84" s="32">
        <v>527005</v>
      </c>
      <c r="C84" s="31" t="s">
        <v>1194</v>
      </c>
      <c r="D84" s="31" t="s">
        <v>1195</v>
      </c>
      <c r="E84" s="31" t="s">
        <v>530</v>
      </c>
      <c r="F84" s="84">
        <v>21505</v>
      </c>
      <c r="G84" s="32">
        <v>220.45</v>
      </c>
      <c r="H84" s="32" t="s">
        <v>325</v>
      </c>
    </row>
    <row r="85" spans="1:8" ht="15" customHeight="1">
      <c r="A85" s="83">
        <v>45456</v>
      </c>
      <c r="B85" s="32">
        <v>544171</v>
      </c>
      <c r="C85" s="31" t="s">
        <v>1196</v>
      </c>
      <c r="D85" s="31" t="s">
        <v>1197</v>
      </c>
      <c r="E85" s="31" t="s">
        <v>530</v>
      </c>
      <c r="F85" s="84">
        <v>67200</v>
      </c>
      <c r="G85" s="32">
        <v>179.73</v>
      </c>
      <c r="H85" s="32" t="s">
        <v>325</v>
      </c>
    </row>
    <row r="86" spans="1:8" ht="15" customHeight="1">
      <c r="A86" s="83">
        <v>45456</v>
      </c>
      <c r="B86" s="32">
        <v>544171</v>
      </c>
      <c r="C86" s="31" t="s">
        <v>1196</v>
      </c>
      <c r="D86" s="31" t="s">
        <v>1197</v>
      </c>
      <c r="E86" s="31" t="s">
        <v>529</v>
      </c>
      <c r="F86" s="84">
        <v>67200</v>
      </c>
      <c r="G86" s="32">
        <v>179.33</v>
      </c>
      <c r="H86" s="32" t="s">
        <v>325</v>
      </c>
    </row>
    <row r="87" spans="1:8" ht="15" customHeight="1">
      <c r="A87" s="83">
        <v>45456</v>
      </c>
      <c r="B87" s="32">
        <v>514197</v>
      </c>
      <c r="C87" s="31" t="s">
        <v>1198</v>
      </c>
      <c r="D87" s="31" t="s">
        <v>1199</v>
      </c>
      <c r="E87" s="31" t="s">
        <v>530</v>
      </c>
      <c r="F87" s="84">
        <v>134425</v>
      </c>
      <c r="G87" s="32">
        <v>32.82</v>
      </c>
      <c r="H87" s="32" t="s">
        <v>325</v>
      </c>
    </row>
    <row r="88" spans="1:8" ht="15" customHeight="1">
      <c r="A88" s="83">
        <v>45456</v>
      </c>
      <c r="B88" s="32">
        <v>514197</v>
      </c>
      <c r="C88" s="31" t="s">
        <v>1198</v>
      </c>
      <c r="D88" s="31" t="s">
        <v>1199</v>
      </c>
      <c r="E88" s="31" t="s">
        <v>529</v>
      </c>
      <c r="F88" s="84">
        <v>163793</v>
      </c>
      <c r="G88" s="32">
        <v>33.28</v>
      </c>
      <c r="H88" s="32" t="s">
        <v>325</v>
      </c>
    </row>
    <row r="89" spans="1:8" ht="15" customHeight="1">
      <c r="A89" s="83">
        <v>45456</v>
      </c>
      <c r="B89" s="32">
        <v>514197</v>
      </c>
      <c r="C89" s="31" t="s">
        <v>1198</v>
      </c>
      <c r="D89" s="31" t="s">
        <v>1200</v>
      </c>
      <c r="E89" s="31" t="s">
        <v>530</v>
      </c>
      <c r="F89" s="84">
        <v>357448</v>
      </c>
      <c r="G89" s="32">
        <v>32.61</v>
      </c>
      <c r="H89" s="32" t="s">
        <v>325</v>
      </c>
    </row>
    <row r="90" spans="1:8" ht="15" customHeight="1">
      <c r="A90" s="83">
        <v>45456</v>
      </c>
      <c r="B90" s="32">
        <v>543745</v>
      </c>
      <c r="C90" s="31" t="s">
        <v>1098</v>
      </c>
      <c r="D90" s="31" t="s">
        <v>1201</v>
      </c>
      <c r="E90" s="31" t="s">
        <v>530</v>
      </c>
      <c r="F90" s="84">
        <v>348000</v>
      </c>
      <c r="G90" s="32">
        <v>8.01</v>
      </c>
      <c r="H90" s="32" t="s">
        <v>325</v>
      </c>
    </row>
    <row r="91" spans="1:8" ht="15" customHeight="1">
      <c r="A91" s="83">
        <v>45456</v>
      </c>
      <c r="B91" s="32">
        <v>543745</v>
      </c>
      <c r="C91" s="31" t="s">
        <v>1098</v>
      </c>
      <c r="D91" s="31" t="s">
        <v>974</v>
      </c>
      <c r="E91" s="31" t="s">
        <v>529</v>
      </c>
      <c r="F91" s="84">
        <v>138000</v>
      </c>
      <c r="G91" s="32">
        <v>8</v>
      </c>
      <c r="H91" s="32" t="s">
        <v>325</v>
      </c>
    </row>
    <row r="92" spans="1:8" ht="15" customHeight="1">
      <c r="A92" s="83">
        <v>45456</v>
      </c>
      <c r="B92" s="32">
        <v>543745</v>
      </c>
      <c r="C92" s="31" t="s">
        <v>1098</v>
      </c>
      <c r="D92" s="31" t="s">
        <v>974</v>
      </c>
      <c r="E92" s="31" t="s">
        <v>530</v>
      </c>
      <c r="F92" s="84">
        <v>120000</v>
      </c>
      <c r="G92" s="32">
        <v>7.91</v>
      </c>
      <c r="H92" s="32" t="s">
        <v>325</v>
      </c>
    </row>
    <row r="93" spans="1:8" ht="15" customHeight="1">
      <c r="A93" s="83">
        <v>45456</v>
      </c>
      <c r="B93" s="32">
        <v>521005</v>
      </c>
      <c r="C93" s="31" t="s">
        <v>1202</v>
      </c>
      <c r="D93" s="31" t="s">
        <v>1203</v>
      </c>
      <c r="E93" s="31" t="s">
        <v>529</v>
      </c>
      <c r="F93" s="84">
        <v>255</v>
      </c>
      <c r="G93" s="32">
        <v>53.56</v>
      </c>
      <c r="H93" s="32" t="s">
        <v>325</v>
      </c>
    </row>
    <row r="94" spans="1:8" ht="15" customHeight="1">
      <c r="A94" s="83">
        <v>45456</v>
      </c>
      <c r="B94" s="32">
        <v>521005</v>
      </c>
      <c r="C94" s="31" t="s">
        <v>1202</v>
      </c>
      <c r="D94" s="31" t="s">
        <v>1203</v>
      </c>
      <c r="E94" s="31" t="s">
        <v>530</v>
      </c>
      <c r="F94" s="84">
        <v>84461</v>
      </c>
      <c r="G94" s="32">
        <v>54.63</v>
      </c>
      <c r="H94" s="32" t="s">
        <v>325</v>
      </c>
    </row>
    <row r="95" spans="1:8" ht="15" customHeight="1">
      <c r="A95" s="83">
        <v>45456</v>
      </c>
      <c r="B95" s="32">
        <v>521005</v>
      </c>
      <c r="C95" s="31" t="s">
        <v>1202</v>
      </c>
      <c r="D95" s="31" t="s">
        <v>1204</v>
      </c>
      <c r="E95" s="31" t="s">
        <v>530</v>
      </c>
      <c r="F95" s="84">
        <v>118779</v>
      </c>
      <c r="G95" s="32">
        <v>54.31</v>
      </c>
      <c r="H95" s="32" t="s">
        <v>325</v>
      </c>
    </row>
    <row r="96" spans="1:8" ht="15" customHeight="1">
      <c r="A96" s="83">
        <v>45456</v>
      </c>
      <c r="B96" s="32">
        <v>539040</v>
      </c>
      <c r="C96" s="31" t="s">
        <v>1099</v>
      </c>
      <c r="D96" s="31" t="s">
        <v>1205</v>
      </c>
      <c r="E96" s="31" t="s">
        <v>529</v>
      </c>
      <c r="F96" s="84">
        <v>190500</v>
      </c>
      <c r="G96" s="32">
        <v>22.57</v>
      </c>
      <c r="H96" s="32" t="s">
        <v>325</v>
      </c>
    </row>
    <row r="97" spans="1:8" ht="15" customHeight="1">
      <c r="A97" s="83">
        <v>45456</v>
      </c>
      <c r="B97" s="32">
        <v>539040</v>
      </c>
      <c r="C97" s="31" t="s">
        <v>1099</v>
      </c>
      <c r="D97" s="31" t="s">
        <v>1205</v>
      </c>
      <c r="E97" s="31" t="s">
        <v>530</v>
      </c>
      <c r="F97" s="84">
        <v>20500</v>
      </c>
      <c r="G97" s="32">
        <v>23.01</v>
      </c>
      <c r="H97" s="32" t="s">
        <v>325</v>
      </c>
    </row>
    <row r="98" spans="1:8" ht="15" customHeight="1">
      <c r="A98" s="83">
        <v>45456</v>
      </c>
      <c r="B98" s="32">
        <v>539040</v>
      </c>
      <c r="C98" s="31" t="s">
        <v>1099</v>
      </c>
      <c r="D98" s="31" t="s">
        <v>1056</v>
      </c>
      <c r="E98" s="31" t="s">
        <v>529</v>
      </c>
      <c r="F98" s="84">
        <v>335000</v>
      </c>
      <c r="G98" s="32">
        <v>22.72</v>
      </c>
      <c r="H98" s="32" t="s">
        <v>325</v>
      </c>
    </row>
    <row r="99" spans="1:8" ht="15" customHeight="1">
      <c r="A99" s="83">
        <v>45456</v>
      </c>
      <c r="B99" s="32">
        <v>539040</v>
      </c>
      <c r="C99" s="31" t="s">
        <v>1099</v>
      </c>
      <c r="D99" s="31" t="s">
        <v>1100</v>
      </c>
      <c r="E99" s="31" t="s">
        <v>530</v>
      </c>
      <c r="F99" s="84">
        <v>636456</v>
      </c>
      <c r="G99" s="32">
        <v>22.63</v>
      </c>
      <c r="H99" s="32" t="s">
        <v>325</v>
      </c>
    </row>
    <row r="100" spans="1:8" ht="15" customHeight="1">
      <c r="A100" s="83">
        <v>45456</v>
      </c>
      <c r="B100" s="32">
        <v>537582</v>
      </c>
      <c r="C100" s="31" t="s">
        <v>1059</v>
      </c>
      <c r="D100" s="31" t="s">
        <v>1206</v>
      </c>
      <c r="E100" s="31" t="s">
        <v>529</v>
      </c>
      <c r="F100" s="84">
        <v>190000</v>
      </c>
      <c r="G100" s="32">
        <v>2.79</v>
      </c>
      <c r="H100" s="32" t="s">
        <v>325</v>
      </c>
    </row>
    <row r="101" spans="1:8" ht="15" customHeight="1">
      <c r="A101" s="83">
        <v>45456</v>
      </c>
      <c r="B101" s="32">
        <v>537582</v>
      </c>
      <c r="C101" s="31" t="s">
        <v>1059</v>
      </c>
      <c r="D101" s="31" t="s">
        <v>1207</v>
      </c>
      <c r="E101" s="31" t="s">
        <v>530</v>
      </c>
      <c r="F101" s="84">
        <v>180000</v>
      </c>
      <c r="G101" s="32">
        <v>2.8</v>
      </c>
      <c r="H101" s="32" t="s">
        <v>325</v>
      </c>
    </row>
    <row r="102" spans="1:8" ht="15" customHeight="1">
      <c r="A102" s="83">
        <v>45456</v>
      </c>
      <c r="B102" s="32">
        <v>532035</v>
      </c>
      <c r="C102" s="31" t="s">
        <v>1208</v>
      </c>
      <c r="D102" s="31" t="s">
        <v>1209</v>
      </c>
      <c r="E102" s="31" t="s">
        <v>529</v>
      </c>
      <c r="F102" s="84">
        <v>147500</v>
      </c>
      <c r="G102" s="32">
        <v>4.97</v>
      </c>
      <c r="H102" s="32" t="s">
        <v>325</v>
      </c>
    </row>
    <row r="103" spans="1:8" ht="15" customHeight="1">
      <c r="A103" s="83">
        <v>45456</v>
      </c>
      <c r="B103" s="32">
        <v>532035</v>
      </c>
      <c r="C103" s="31" t="s">
        <v>1208</v>
      </c>
      <c r="D103" s="31" t="s">
        <v>1210</v>
      </c>
      <c r="E103" s="31" t="s">
        <v>530</v>
      </c>
      <c r="F103" s="84">
        <v>147913</v>
      </c>
      <c r="G103" s="32">
        <v>4.96</v>
      </c>
      <c r="H103" s="32" t="s">
        <v>325</v>
      </c>
    </row>
    <row r="104" spans="1:8" ht="15" customHeight="1">
      <c r="A104" s="83">
        <v>45456</v>
      </c>
      <c r="B104" s="32">
        <v>524661</v>
      </c>
      <c r="C104" s="31" t="s">
        <v>1211</v>
      </c>
      <c r="D104" s="31" t="s">
        <v>1212</v>
      </c>
      <c r="E104" s="31" t="s">
        <v>530</v>
      </c>
      <c r="F104" s="84">
        <v>102250</v>
      </c>
      <c r="G104" s="32">
        <v>6.01</v>
      </c>
      <c r="H104" s="32" t="s">
        <v>325</v>
      </c>
    </row>
    <row r="105" spans="1:8" ht="15" customHeight="1">
      <c r="A105" s="83">
        <v>45456</v>
      </c>
      <c r="B105" s="32">
        <v>524661</v>
      </c>
      <c r="C105" s="31" t="s">
        <v>1211</v>
      </c>
      <c r="D105" s="31" t="s">
        <v>1213</v>
      </c>
      <c r="E105" s="31" t="s">
        <v>529</v>
      </c>
      <c r="F105" s="84">
        <v>100000</v>
      </c>
      <c r="G105" s="32">
        <v>6.01</v>
      </c>
      <c r="H105" s="32" t="s">
        <v>325</v>
      </c>
    </row>
    <row r="106" spans="1:8" ht="15" customHeight="1">
      <c r="A106" s="83">
        <v>45456</v>
      </c>
      <c r="B106" s="32">
        <v>514378</v>
      </c>
      <c r="C106" s="31" t="s">
        <v>1214</v>
      </c>
      <c r="D106" s="31" t="s">
        <v>1215</v>
      </c>
      <c r="E106" s="31" t="s">
        <v>529</v>
      </c>
      <c r="F106" s="84">
        <v>21575</v>
      </c>
      <c r="G106" s="32">
        <v>37.9</v>
      </c>
      <c r="H106" s="32" t="s">
        <v>325</v>
      </c>
    </row>
    <row r="107" spans="1:8" ht="15" customHeight="1">
      <c r="A107" s="83">
        <v>45456</v>
      </c>
      <c r="B107" s="32" t="s">
        <v>1039</v>
      </c>
      <c r="C107" s="31" t="s">
        <v>1040</v>
      </c>
      <c r="D107" s="31" t="s">
        <v>1101</v>
      </c>
      <c r="E107" s="31" t="s">
        <v>529</v>
      </c>
      <c r="F107" s="84">
        <v>75000</v>
      </c>
      <c r="G107" s="32">
        <v>5.7</v>
      </c>
      <c r="H107" s="32" t="s">
        <v>847</v>
      </c>
    </row>
    <row r="108" spans="1:8" ht="15" customHeight="1">
      <c r="A108" s="83">
        <v>45456</v>
      </c>
      <c r="B108" s="32" t="s">
        <v>1216</v>
      </c>
      <c r="C108" s="31" t="s">
        <v>1217</v>
      </c>
      <c r="D108" s="31" t="s">
        <v>999</v>
      </c>
      <c r="E108" s="31" t="s">
        <v>529</v>
      </c>
      <c r="F108" s="84">
        <v>735394</v>
      </c>
      <c r="G108" s="32">
        <v>122.85</v>
      </c>
      <c r="H108" s="32" t="s">
        <v>847</v>
      </c>
    </row>
    <row r="109" spans="1:8" ht="15" customHeight="1">
      <c r="A109" s="83">
        <v>45456</v>
      </c>
      <c r="B109" s="32" t="s">
        <v>1216</v>
      </c>
      <c r="C109" s="31" t="s">
        <v>1217</v>
      </c>
      <c r="D109" s="31" t="s">
        <v>893</v>
      </c>
      <c r="E109" s="31" t="s">
        <v>529</v>
      </c>
      <c r="F109" s="84">
        <v>1188909</v>
      </c>
      <c r="G109" s="32">
        <v>123.43</v>
      </c>
      <c r="H109" s="32" t="s">
        <v>847</v>
      </c>
    </row>
    <row r="110" spans="1:8" ht="15" customHeight="1">
      <c r="A110" s="83">
        <v>45456</v>
      </c>
      <c r="B110" s="32" t="s">
        <v>1218</v>
      </c>
      <c r="C110" s="31" t="s">
        <v>1219</v>
      </c>
      <c r="D110" s="31" t="s">
        <v>1220</v>
      </c>
      <c r="E110" s="31" t="s">
        <v>529</v>
      </c>
      <c r="F110" s="84">
        <v>6550000</v>
      </c>
      <c r="G110" s="32">
        <v>1.53</v>
      </c>
      <c r="H110" s="32" t="s">
        <v>847</v>
      </c>
    </row>
    <row r="111" spans="1:8" ht="15" customHeight="1">
      <c r="A111" s="83">
        <v>45456</v>
      </c>
      <c r="B111" s="32" t="s">
        <v>1218</v>
      </c>
      <c r="C111" s="31" t="s">
        <v>1219</v>
      </c>
      <c r="D111" s="31" t="s">
        <v>1221</v>
      </c>
      <c r="E111" s="31" t="s">
        <v>529</v>
      </c>
      <c r="F111" s="84">
        <v>1144490</v>
      </c>
      <c r="G111" s="32">
        <v>1.53</v>
      </c>
      <c r="H111" s="32" t="s">
        <v>847</v>
      </c>
    </row>
    <row r="112" spans="1:8" ht="15" customHeight="1">
      <c r="A112" s="83">
        <v>45456</v>
      </c>
      <c r="B112" s="32" t="s">
        <v>996</v>
      </c>
      <c r="C112" s="31" t="s">
        <v>997</v>
      </c>
      <c r="D112" s="31" t="s">
        <v>998</v>
      </c>
      <c r="E112" s="31" t="s">
        <v>529</v>
      </c>
      <c r="F112" s="84">
        <v>313859</v>
      </c>
      <c r="G112" s="32">
        <v>19.8</v>
      </c>
      <c r="H112" s="32" t="s">
        <v>847</v>
      </c>
    </row>
    <row r="113" spans="1:8" ht="15" customHeight="1">
      <c r="A113" s="83">
        <v>45456</v>
      </c>
      <c r="B113" s="32" t="s">
        <v>675</v>
      </c>
      <c r="C113" s="31" t="s">
        <v>1102</v>
      </c>
      <c r="D113" s="31" t="s">
        <v>1222</v>
      </c>
      <c r="E113" s="31" t="s">
        <v>529</v>
      </c>
      <c r="F113" s="84">
        <v>1000000</v>
      </c>
      <c r="G113" s="32">
        <v>74.709999999999994</v>
      </c>
      <c r="H113" s="32" t="s">
        <v>847</v>
      </c>
    </row>
    <row r="114" spans="1:8" ht="15" customHeight="1">
      <c r="A114" s="83">
        <v>45456</v>
      </c>
      <c r="B114" s="32" t="s">
        <v>675</v>
      </c>
      <c r="C114" s="31" t="s">
        <v>1102</v>
      </c>
      <c r="D114" s="31" t="s">
        <v>893</v>
      </c>
      <c r="E114" s="31" t="s">
        <v>529</v>
      </c>
      <c r="F114" s="84">
        <v>878133</v>
      </c>
      <c r="G114" s="32">
        <v>73.28</v>
      </c>
      <c r="H114" s="32" t="s">
        <v>847</v>
      </c>
    </row>
    <row r="115" spans="1:8" ht="15" customHeight="1">
      <c r="A115" s="83">
        <v>45456</v>
      </c>
      <c r="B115" s="32" t="s">
        <v>1223</v>
      </c>
      <c r="C115" s="31" t="s">
        <v>1224</v>
      </c>
      <c r="D115" s="31" t="s">
        <v>893</v>
      </c>
      <c r="E115" s="31" t="s">
        <v>529</v>
      </c>
      <c r="F115" s="84">
        <v>128286</v>
      </c>
      <c r="G115" s="32">
        <v>648.47</v>
      </c>
      <c r="H115" s="32" t="s">
        <v>847</v>
      </c>
    </row>
    <row r="116" spans="1:8" ht="15" customHeight="1">
      <c r="A116" s="83">
        <v>45456</v>
      </c>
      <c r="B116" s="32" t="s">
        <v>1225</v>
      </c>
      <c r="C116" s="31" t="s">
        <v>1226</v>
      </c>
      <c r="D116" s="31" t="s">
        <v>893</v>
      </c>
      <c r="E116" s="31" t="s">
        <v>529</v>
      </c>
      <c r="F116" s="84">
        <v>14288818</v>
      </c>
      <c r="G116" s="32">
        <v>39.340000000000003</v>
      </c>
      <c r="H116" s="32" t="s">
        <v>847</v>
      </c>
    </row>
    <row r="117" spans="1:8" ht="15" customHeight="1">
      <c r="A117" s="83">
        <v>45456</v>
      </c>
      <c r="B117" s="32" t="s">
        <v>1225</v>
      </c>
      <c r="C117" s="31" t="s">
        <v>1226</v>
      </c>
      <c r="D117" s="31" t="s">
        <v>999</v>
      </c>
      <c r="E117" s="31" t="s">
        <v>529</v>
      </c>
      <c r="F117" s="84">
        <v>25828392</v>
      </c>
      <c r="G117" s="32">
        <v>40.1</v>
      </c>
      <c r="H117" s="32" t="s">
        <v>847</v>
      </c>
    </row>
    <row r="118" spans="1:8" ht="15" customHeight="1">
      <c r="A118" s="83">
        <v>45456</v>
      </c>
      <c r="B118" s="32" t="s">
        <v>1225</v>
      </c>
      <c r="C118" s="31" t="s">
        <v>1226</v>
      </c>
      <c r="D118" s="31" t="s">
        <v>1060</v>
      </c>
      <c r="E118" s="31" t="s">
        <v>529</v>
      </c>
      <c r="F118" s="84">
        <v>10595125</v>
      </c>
      <c r="G118" s="32">
        <v>40.06</v>
      </c>
      <c r="H118" s="32" t="s">
        <v>847</v>
      </c>
    </row>
    <row r="119" spans="1:8" ht="15" customHeight="1">
      <c r="A119" s="83">
        <v>45456</v>
      </c>
      <c r="B119" s="32" t="s">
        <v>1042</v>
      </c>
      <c r="C119" s="31" t="s">
        <v>1043</v>
      </c>
      <c r="D119" s="31" t="s">
        <v>1044</v>
      </c>
      <c r="E119" s="31" t="s">
        <v>529</v>
      </c>
      <c r="F119" s="84">
        <v>3000</v>
      </c>
      <c r="G119" s="32">
        <v>2</v>
      </c>
      <c r="H119" s="32" t="s">
        <v>847</v>
      </c>
    </row>
    <row r="120" spans="1:8" ht="15" customHeight="1">
      <c r="A120" s="83">
        <v>45456</v>
      </c>
      <c r="B120" s="32" t="s">
        <v>1227</v>
      </c>
      <c r="C120" s="31" t="s">
        <v>1228</v>
      </c>
      <c r="D120" s="31" t="s">
        <v>893</v>
      </c>
      <c r="E120" s="31" t="s">
        <v>529</v>
      </c>
      <c r="F120" s="84">
        <v>975803</v>
      </c>
      <c r="G120" s="32">
        <v>500.61</v>
      </c>
      <c r="H120" s="32" t="s">
        <v>847</v>
      </c>
    </row>
    <row r="121" spans="1:8" ht="15" customHeight="1">
      <c r="A121" s="83">
        <v>45456</v>
      </c>
      <c r="B121" s="32" t="s">
        <v>1229</v>
      </c>
      <c r="C121" s="31" t="s">
        <v>1230</v>
      </c>
      <c r="D121" s="31" t="s">
        <v>893</v>
      </c>
      <c r="E121" s="31" t="s">
        <v>529</v>
      </c>
      <c r="F121" s="84">
        <v>1731049</v>
      </c>
      <c r="G121" s="32">
        <v>131.16</v>
      </c>
      <c r="H121" s="32" t="s">
        <v>847</v>
      </c>
    </row>
    <row r="122" spans="1:8" ht="15" customHeight="1">
      <c r="A122" s="83">
        <v>45456</v>
      </c>
      <c r="B122" s="32" t="s">
        <v>1231</v>
      </c>
      <c r="C122" s="31" t="s">
        <v>1232</v>
      </c>
      <c r="D122" s="31" t="s">
        <v>893</v>
      </c>
      <c r="E122" s="31" t="s">
        <v>529</v>
      </c>
      <c r="F122" s="84">
        <v>420211</v>
      </c>
      <c r="G122" s="32">
        <v>249.58</v>
      </c>
      <c r="H122" s="32" t="s">
        <v>847</v>
      </c>
    </row>
    <row r="123" spans="1:8" ht="15" customHeight="1">
      <c r="A123" s="83">
        <v>45456</v>
      </c>
      <c r="B123" s="32" t="s">
        <v>1233</v>
      </c>
      <c r="C123" s="31" t="s">
        <v>1234</v>
      </c>
      <c r="D123" s="31" t="s">
        <v>1235</v>
      </c>
      <c r="E123" s="31" t="s">
        <v>529</v>
      </c>
      <c r="F123" s="84">
        <v>23200</v>
      </c>
      <c r="G123" s="32">
        <v>149.4</v>
      </c>
      <c r="H123" s="32" t="s">
        <v>847</v>
      </c>
    </row>
    <row r="124" spans="1:8" ht="15" customHeight="1">
      <c r="A124" s="83">
        <v>45456</v>
      </c>
      <c r="B124" s="32" t="s">
        <v>1236</v>
      </c>
      <c r="C124" s="31" t="s">
        <v>1237</v>
      </c>
      <c r="D124" s="31" t="s">
        <v>999</v>
      </c>
      <c r="E124" s="31" t="s">
        <v>529</v>
      </c>
      <c r="F124" s="84">
        <v>1755580</v>
      </c>
      <c r="G124" s="32">
        <v>78.36</v>
      </c>
      <c r="H124" s="32" t="s">
        <v>847</v>
      </c>
    </row>
    <row r="125" spans="1:8" ht="15" customHeight="1">
      <c r="A125" s="83">
        <v>45456</v>
      </c>
      <c r="B125" s="32" t="s">
        <v>1236</v>
      </c>
      <c r="C125" s="31" t="s">
        <v>1237</v>
      </c>
      <c r="D125" s="31" t="s">
        <v>893</v>
      </c>
      <c r="E125" s="31" t="s">
        <v>529</v>
      </c>
      <c r="F125" s="84">
        <v>1914642</v>
      </c>
      <c r="G125" s="32">
        <v>78.16</v>
      </c>
      <c r="H125" s="32" t="s">
        <v>847</v>
      </c>
    </row>
    <row r="126" spans="1:8" ht="15" customHeight="1">
      <c r="A126" s="83">
        <v>45456</v>
      </c>
      <c r="B126" s="32" t="s">
        <v>1236</v>
      </c>
      <c r="C126" s="31" t="s">
        <v>1237</v>
      </c>
      <c r="D126" s="31" t="s">
        <v>1060</v>
      </c>
      <c r="E126" s="31" t="s">
        <v>529</v>
      </c>
      <c r="F126" s="84">
        <v>979776</v>
      </c>
      <c r="G126" s="32">
        <v>78.430000000000007</v>
      </c>
      <c r="H126" s="32" t="s">
        <v>847</v>
      </c>
    </row>
    <row r="127" spans="1:8" ht="15" customHeight="1">
      <c r="A127" s="83">
        <v>45456</v>
      </c>
      <c r="B127" s="32" t="s">
        <v>1238</v>
      </c>
      <c r="C127" s="31" t="s">
        <v>1239</v>
      </c>
      <c r="D127" s="31" t="s">
        <v>974</v>
      </c>
      <c r="E127" s="31" t="s">
        <v>529</v>
      </c>
      <c r="F127" s="84">
        <v>106705919</v>
      </c>
      <c r="G127" s="32">
        <v>2.04</v>
      </c>
      <c r="H127" s="32" t="s">
        <v>847</v>
      </c>
    </row>
    <row r="128" spans="1:8" ht="15" customHeight="1">
      <c r="A128" s="83">
        <v>45456</v>
      </c>
      <c r="B128" s="32" t="s">
        <v>1061</v>
      </c>
      <c r="C128" s="31" t="s">
        <v>1062</v>
      </c>
      <c r="D128" s="31" t="s">
        <v>999</v>
      </c>
      <c r="E128" s="31" t="s">
        <v>529</v>
      </c>
      <c r="F128" s="84">
        <v>8234261</v>
      </c>
      <c r="G128" s="32">
        <v>48.97</v>
      </c>
      <c r="H128" s="32" t="s">
        <v>847</v>
      </c>
    </row>
    <row r="129" spans="1:8" ht="15" customHeight="1">
      <c r="A129" s="83">
        <v>45456</v>
      </c>
      <c r="B129" s="32" t="s">
        <v>1103</v>
      </c>
      <c r="C129" s="31" t="s">
        <v>1104</v>
      </c>
      <c r="D129" s="31" t="s">
        <v>1041</v>
      </c>
      <c r="E129" s="31" t="s">
        <v>529</v>
      </c>
      <c r="F129" s="84">
        <v>460765</v>
      </c>
      <c r="G129" s="32">
        <v>599.38</v>
      </c>
      <c r="H129" s="32" t="s">
        <v>847</v>
      </c>
    </row>
    <row r="130" spans="1:8" ht="15" customHeight="1">
      <c r="A130" s="83">
        <v>45456</v>
      </c>
      <c r="B130" s="32" t="s">
        <v>1240</v>
      </c>
      <c r="C130" s="31" t="s">
        <v>1241</v>
      </c>
      <c r="D130" s="31" t="s">
        <v>1242</v>
      </c>
      <c r="E130" s="31" t="s">
        <v>529</v>
      </c>
      <c r="F130" s="84">
        <v>308454</v>
      </c>
      <c r="G130" s="32">
        <v>115.5</v>
      </c>
      <c r="H130" s="32" t="s">
        <v>847</v>
      </c>
    </row>
    <row r="131" spans="1:8" ht="15" customHeight="1">
      <c r="A131" s="83">
        <v>45456</v>
      </c>
      <c r="B131" s="32" t="s">
        <v>1243</v>
      </c>
      <c r="C131" s="31" t="s">
        <v>1244</v>
      </c>
      <c r="D131" s="31" t="s">
        <v>893</v>
      </c>
      <c r="E131" s="31" t="s">
        <v>529</v>
      </c>
      <c r="F131" s="84">
        <v>81894</v>
      </c>
      <c r="G131" s="32">
        <v>890.77</v>
      </c>
      <c r="H131" s="32" t="s">
        <v>847</v>
      </c>
    </row>
    <row r="132" spans="1:8" ht="15" customHeight="1">
      <c r="A132" s="83">
        <v>45456</v>
      </c>
      <c r="B132" s="32" t="s">
        <v>141</v>
      </c>
      <c r="C132" s="31" t="s">
        <v>1245</v>
      </c>
      <c r="D132" s="31" t="s">
        <v>999</v>
      </c>
      <c r="E132" s="31" t="s">
        <v>529</v>
      </c>
      <c r="F132" s="84">
        <v>5975692</v>
      </c>
      <c r="G132" s="32">
        <v>179.1</v>
      </c>
      <c r="H132" s="32" t="s">
        <v>847</v>
      </c>
    </row>
    <row r="133" spans="1:8" ht="15" customHeight="1">
      <c r="A133" s="83">
        <v>45456</v>
      </c>
      <c r="B133" s="32" t="s">
        <v>141</v>
      </c>
      <c r="C133" s="31" t="s">
        <v>1245</v>
      </c>
      <c r="D133" s="31" t="s">
        <v>893</v>
      </c>
      <c r="E133" s="31" t="s">
        <v>529</v>
      </c>
      <c r="F133" s="84">
        <v>6295517</v>
      </c>
      <c r="G133" s="32">
        <v>179.01</v>
      </c>
      <c r="H133" s="32" t="s">
        <v>847</v>
      </c>
    </row>
    <row r="134" spans="1:8" ht="15" customHeight="1">
      <c r="A134" s="83">
        <v>45456</v>
      </c>
      <c r="B134" s="32" t="s">
        <v>1246</v>
      </c>
      <c r="C134" s="31" t="s">
        <v>1247</v>
      </c>
      <c r="D134" s="31" t="s">
        <v>1248</v>
      </c>
      <c r="E134" s="31" t="s">
        <v>529</v>
      </c>
      <c r="F134" s="84">
        <v>267200000</v>
      </c>
      <c r="G134" s="32">
        <v>220.22</v>
      </c>
      <c r="H134" s="32" t="s">
        <v>847</v>
      </c>
    </row>
    <row r="135" spans="1:8" ht="15" customHeight="1">
      <c r="A135" s="83">
        <v>45456</v>
      </c>
      <c r="B135" s="32" t="s">
        <v>1249</v>
      </c>
      <c r="C135" s="31" t="s">
        <v>1250</v>
      </c>
      <c r="D135" s="31" t="s">
        <v>1251</v>
      </c>
      <c r="E135" s="31" t="s">
        <v>529</v>
      </c>
      <c r="F135" s="84">
        <v>469569</v>
      </c>
      <c r="G135" s="32">
        <v>201.56</v>
      </c>
      <c r="H135" s="32" t="s">
        <v>847</v>
      </c>
    </row>
    <row r="136" spans="1:8" ht="15" customHeight="1">
      <c r="A136" s="83">
        <v>45456</v>
      </c>
      <c r="B136" s="32" t="s">
        <v>1249</v>
      </c>
      <c r="C136" s="31" t="s">
        <v>1250</v>
      </c>
      <c r="D136" s="31" t="s">
        <v>1252</v>
      </c>
      <c r="E136" s="31" t="s">
        <v>529</v>
      </c>
      <c r="F136" s="84">
        <v>322245</v>
      </c>
      <c r="G136" s="32">
        <v>199.97</v>
      </c>
      <c r="H136" s="32" t="s">
        <v>847</v>
      </c>
    </row>
    <row r="137" spans="1:8" ht="15" customHeight="1">
      <c r="A137" s="83">
        <v>45456</v>
      </c>
      <c r="B137" s="32" t="s">
        <v>1249</v>
      </c>
      <c r="C137" s="31" t="s">
        <v>1250</v>
      </c>
      <c r="D137" s="31" t="s">
        <v>1253</v>
      </c>
      <c r="E137" s="31" t="s">
        <v>529</v>
      </c>
      <c r="F137" s="84">
        <v>385350</v>
      </c>
      <c r="G137" s="32">
        <v>200.78</v>
      </c>
      <c r="H137" s="32" t="s">
        <v>847</v>
      </c>
    </row>
    <row r="138" spans="1:8" ht="15" customHeight="1">
      <c r="A138" s="83">
        <v>45456</v>
      </c>
      <c r="B138" s="32" t="s">
        <v>1249</v>
      </c>
      <c r="C138" s="31" t="s">
        <v>1250</v>
      </c>
      <c r="D138" s="31" t="s">
        <v>893</v>
      </c>
      <c r="E138" s="31" t="s">
        <v>529</v>
      </c>
      <c r="F138" s="84">
        <v>437664</v>
      </c>
      <c r="G138" s="32">
        <v>200.88</v>
      </c>
      <c r="H138" s="32" t="s">
        <v>847</v>
      </c>
    </row>
    <row r="139" spans="1:8" ht="15" customHeight="1">
      <c r="A139" s="83">
        <v>45456</v>
      </c>
      <c r="B139" s="32" t="s">
        <v>1249</v>
      </c>
      <c r="C139" s="31" t="s">
        <v>1250</v>
      </c>
      <c r="D139" s="31" t="s">
        <v>1254</v>
      </c>
      <c r="E139" s="31" t="s">
        <v>529</v>
      </c>
      <c r="F139" s="84">
        <v>472614</v>
      </c>
      <c r="G139" s="32">
        <v>196.81</v>
      </c>
      <c r="H139" s="32" t="s">
        <v>847</v>
      </c>
    </row>
    <row r="140" spans="1:8" ht="15" customHeight="1">
      <c r="A140" s="83">
        <v>45456</v>
      </c>
      <c r="B140" s="32" t="s">
        <v>1249</v>
      </c>
      <c r="C140" s="31" t="s">
        <v>1250</v>
      </c>
      <c r="D140" s="31" t="s">
        <v>1093</v>
      </c>
      <c r="E140" s="31" t="s">
        <v>529</v>
      </c>
      <c r="F140" s="84">
        <v>410454</v>
      </c>
      <c r="G140" s="32">
        <v>205.24</v>
      </c>
      <c r="H140" s="32" t="s">
        <v>847</v>
      </c>
    </row>
    <row r="141" spans="1:8" ht="15" customHeight="1">
      <c r="A141" s="83">
        <v>45456</v>
      </c>
      <c r="B141" s="32" t="s">
        <v>1107</v>
      </c>
      <c r="C141" s="31" t="s">
        <v>1108</v>
      </c>
      <c r="D141" s="31" t="s">
        <v>1255</v>
      </c>
      <c r="E141" s="31" t="s">
        <v>529</v>
      </c>
      <c r="F141" s="84">
        <v>73593</v>
      </c>
      <c r="G141" s="32">
        <v>388.09</v>
      </c>
      <c r="H141" s="32" t="s">
        <v>847</v>
      </c>
    </row>
    <row r="142" spans="1:8" ht="15" customHeight="1">
      <c r="A142" s="83">
        <v>45456</v>
      </c>
      <c r="B142" s="32" t="s">
        <v>1107</v>
      </c>
      <c r="C142" s="31" t="s">
        <v>1108</v>
      </c>
      <c r="D142" s="31" t="s">
        <v>1041</v>
      </c>
      <c r="E142" s="31" t="s">
        <v>529</v>
      </c>
      <c r="F142" s="84">
        <v>155839</v>
      </c>
      <c r="G142" s="32">
        <v>389.25</v>
      </c>
      <c r="H142" s="32" t="s">
        <v>847</v>
      </c>
    </row>
    <row r="143" spans="1:8" ht="15" customHeight="1">
      <c r="A143" s="83">
        <v>45456</v>
      </c>
      <c r="B143" s="32" t="s">
        <v>1107</v>
      </c>
      <c r="C143" s="31" t="s">
        <v>1108</v>
      </c>
      <c r="D143" s="31" t="s">
        <v>1114</v>
      </c>
      <c r="E143" s="31" t="s">
        <v>529</v>
      </c>
      <c r="F143" s="84">
        <v>131554</v>
      </c>
      <c r="G143" s="32">
        <v>385.38</v>
      </c>
      <c r="H143" s="32" t="s">
        <v>847</v>
      </c>
    </row>
    <row r="144" spans="1:8" ht="15" customHeight="1">
      <c r="A144" s="83">
        <v>45456</v>
      </c>
      <c r="B144" s="32" t="s">
        <v>1107</v>
      </c>
      <c r="C144" s="31" t="s">
        <v>1108</v>
      </c>
      <c r="D144" s="31" t="s">
        <v>893</v>
      </c>
      <c r="E144" s="31" t="s">
        <v>529</v>
      </c>
      <c r="F144" s="84">
        <v>110944</v>
      </c>
      <c r="G144" s="32">
        <v>358.63</v>
      </c>
      <c r="H144" s="32" t="s">
        <v>847</v>
      </c>
    </row>
    <row r="145" spans="1:8" ht="15" customHeight="1">
      <c r="A145" s="83">
        <v>45456</v>
      </c>
      <c r="B145" s="32" t="s">
        <v>1107</v>
      </c>
      <c r="C145" s="31" t="s">
        <v>1108</v>
      </c>
      <c r="D145" s="31" t="s">
        <v>1086</v>
      </c>
      <c r="E145" s="31" t="s">
        <v>529</v>
      </c>
      <c r="F145" s="84">
        <v>213824</v>
      </c>
      <c r="G145" s="32">
        <v>390.57</v>
      </c>
      <c r="H145" s="32" t="s">
        <v>847</v>
      </c>
    </row>
    <row r="146" spans="1:8" ht="15" customHeight="1">
      <c r="A146" s="83">
        <v>45456</v>
      </c>
      <c r="B146" s="32" t="s">
        <v>1107</v>
      </c>
      <c r="C146" s="31" t="s">
        <v>1108</v>
      </c>
      <c r="D146" s="31" t="s">
        <v>912</v>
      </c>
      <c r="E146" s="31" t="s">
        <v>529</v>
      </c>
      <c r="F146" s="84">
        <v>412500</v>
      </c>
      <c r="G146" s="32">
        <v>388.1</v>
      </c>
      <c r="H146" s="32" t="s">
        <v>847</v>
      </c>
    </row>
    <row r="147" spans="1:8" ht="15" customHeight="1">
      <c r="A147" s="83">
        <v>45456</v>
      </c>
      <c r="B147" s="32" t="s">
        <v>1107</v>
      </c>
      <c r="C147" s="31" t="s">
        <v>1108</v>
      </c>
      <c r="D147" s="31" t="s">
        <v>1055</v>
      </c>
      <c r="E147" s="31" t="s">
        <v>529</v>
      </c>
      <c r="F147" s="84">
        <v>96490</v>
      </c>
      <c r="G147" s="32">
        <v>390.58</v>
      </c>
      <c r="H147" s="32" t="s">
        <v>847</v>
      </c>
    </row>
    <row r="148" spans="1:8" ht="15" customHeight="1">
      <c r="A148" s="83">
        <v>45456</v>
      </c>
      <c r="B148" s="32" t="s">
        <v>1107</v>
      </c>
      <c r="C148" s="31" t="s">
        <v>1108</v>
      </c>
      <c r="D148" s="31" t="s">
        <v>1256</v>
      </c>
      <c r="E148" s="31" t="s">
        <v>529</v>
      </c>
      <c r="F148" s="84">
        <v>96845</v>
      </c>
      <c r="G148" s="32">
        <v>375.6</v>
      </c>
      <c r="H148" s="32" t="s">
        <v>847</v>
      </c>
    </row>
    <row r="149" spans="1:8" ht="15" customHeight="1">
      <c r="A149" s="83">
        <v>45456</v>
      </c>
      <c r="B149" s="32" t="s">
        <v>1257</v>
      </c>
      <c r="C149" s="31" t="s">
        <v>1258</v>
      </c>
      <c r="D149" s="31" t="s">
        <v>999</v>
      </c>
      <c r="E149" s="31" t="s">
        <v>529</v>
      </c>
      <c r="F149" s="84">
        <v>695936</v>
      </c>
      <c r="G149" s="32">
        <v>44.64</v>
      </c>
      <c r="H149" s="32" t="s">
        <v>847</v>
      </c>
    </row>
    <row r="150" spans="1:8" ht="15" customHeight="1">
      <c r="A150" s="83">
        <v>45456</v>
      </c>
      <c r="B150" s="32" t="s">
        <v>1257</v>
      </c>
      <c r="C150" s="31" t="s">
        <v>1258</v>
      </c>
      <c r="D150" s="31" t="s">
        <v>893</v>
      </c>
      <c r="E150" s="31" t="s">
        <v>529</v>
      </c>
      <c r="F150" s="84">
        <v>799271</v>
      </c>
      <c r="G150" s="32">
        <v>44.44</v>
      </c>
      <c r="H150" s="32" t="s">
        <v>847</v>
      </c>
    </row>
    <row r="151" spans="1:8" ht="15" customHeight="1">
      <c r="A151" s="83">
        <v>45456</v>
      </c>
      <c r="B151" s="32" t="s">
        <v>1259</v>
      </c>
      <c r="C151" s="31" t="s">
        <v>1260</v>
      </c>
      <c r="D151" s="31" t="s">
        <v>893</v>
      </c>
      <c r="E151" s="31" t="s">
        <v>529</v>
      </c>
      <c r="F151" s="84">
        <v>765732</v>
      </c>
      <c r="G151" s="32">
        <v>45.03</v>
      </c>
      <c r="H151" s="32" t="s">
        <v>847</v>
      </c>
    </row>
    <row r="152" spans="1:8" ht="15" customHeight="1">
      <c r="A152" s="83">
        <v>45456</v>
      </c>
      <c r="B152" s="32" t="s">
        <v>1259</v>
      </c>
      <c r="C152" s="31" t="s">
        <v>1260</v>
      </c>
      <c r="D152" s="31" t="s">
        <v>999</v>
      </c>
      <c r="E152" s="31" t="s">
        <v>529</v>
      </c>
      <c r="F152" s="84">
        <v>903141</v>
      </c>
      <c r="G152" s="32">
        <v>45.08</v>
      </c>
      <c r="H152" s="32" t="s">
        <v>847</v>
      </c>
    </row>
    <row r="153" spans="1:8" ht="15" customHeight="1">
      <c r="A153" s="83">
        <v>45456</v>
      </c>
      <c r="B153" s="32" t="s">
        <v>1259</v>
      </c>
      <c r="C153" s="31" t="s">
        <v>1260</v>
      </c>
      <c r="D153" s="31" t="s">
        <v>1060</v>
      </c>
      <c r="E153" s="31" t="s">
        <v>529</v>
      </c>
      <c r="F153" s="84">
        <v>529829</v>
      </c>
      <c r="G153" s="32">
        <v>45.19</v>
      </c>
      <c r="H153" s="32" t="s">
        <v>847</v>
      </c>
    </row>
    <row r="154" spans="1:8" ht="15" customHeight="1">
      <c r="A154" s="83">
        <v>45456</v>
      </c>
      <c r="B154" s="32" t="s">
        <v>1261</v>
      </c>
      <c r="C154" s="31" t="s">
        <v>1262</v>
      </c>
      <c r="D154" s="31" t="s">
        <v>893</v>
      </c>
      <c r="E154" s="31" t="s">
        <v>529</v>
      </c>
      <c r="F154" s="84">
        <v>273221</v>
      </c>
      <c r="G154" s="32">
        <v>256.7</v>
      </c>
      <c r="H154" s="32" t="s">
        <v>847</v>
      </c>
    </row>
    <row r="155" spans="1:8" ht="15" customHeight="1">
      <c r="A155" s="83">
        <v>45456</v>
      </c>
      <c r="B155" s="32" t="s">
        <v>1263</v>
      </c>
      <c r="C155" s="31" t="s">
        <v>1264</v>
      </c>
      <c r="D155" s="31" t="s">
        <v>974</v>
      </c>
      <c r="E155" s="31" t="s">
        <v>529</v>
      </c>
      <c r="F155" s="84">
        <v>300000</v>
      </c>
      <c r="G155" s="32">
        <v>179.03</v>
      </c>
      <c r="H155" s="32" t="s">
        <v>847</v>
      </c>
    </row>
    <row r="156" spans="1:8" ht="15" customHeight="1">
      <c r="A156" s="83">
        <v>45456</v>
      </c>
      <c r="B156" s="32" t="s">
        <v>1109</v>
      </c>
      <c r="C156" s="31" t="s">
        <v>1110</v>
      </c>
      <c r="D156" s="31" t="s">
        <v>998</v>
      </c>
      <c r="E156" s="31" t="s">
        <v>529</v>
      </c>
      <c r="F156" s="84">
        <v>646205</v>
      </c>
      <c r="G156" s="32">
        <v>6.94</v>
      </c>
      <c r="H156" s="32" t="s">
        <v>847</v>
      </c>
    </row>
    <row r="157" spans="1:8" ht="15" customHeight="1">
      <c r="A157" s="83">
        <v>45456</v>
      </c>
      <c r="B157" s="32" t="s">
        <v>1265</v>
      </c>
      <c r="C157" s="31" t="s">
        <v>1266</v>
      </c>
      <c r="D157" s="31" t="s">
        <v>893</v>
      </c>
      <c r="E157" s="31" t="s">
        <v>529</v>
      </c>
      <c r="F157" s="84">
        <v>145477</v>
      </c>
      <c r="G157" s="32">
        <v>172.08</v>
      </c>
      <c r="H157" s="32" t="s">
        <v>847</v>
      </c>
    </row>
    <row r="158" spans="1:8" ht="15" customHeight="1">
      <c r="A158" s="83">
        <v>45456</v>
      </c>
      <c r="B158" s="32" t="s">
        <v>1267</v>
      </c>
      <c r="C158" s="31" t="s">
        <v>1268</v>
      </c>
      <c r="D158" s="31" t="s">
        <v>893</v>
      </c>
      <c r="E158" s="31" t="s">
        <v>529</v>
      </c>
      <c r="F158" s="84">
        <v>267015</v>
      </c>
      <c r="G158" s="32">
        <v>118.38</v>
      </c>
      <c r="H158" s="32" t="s">
        <v>847</v>
      </c>
    </row>
    <row r="159" spans="1:8" ht="15" customHeight="1">
      <c r="A159" s="83">
        <v>45456</v>
      </c>
      <c r="B159" s="32" t="s">
        <v>1269</v>
      </c>
      <c r="C159" s="31" t="s">
        <v>1270</v>
      </c>
      <c r="D159" s="31" t="s">
        <v>893</v>
      </c>
      <c r="E159" s="31" t="s">
        <v>529</v>
      </c>
      <c r="F159" s="84">
        <v>328535</v>
      </c>
      <c r="G159" s="32">
        <v>250</v>
      </c>
      <c r="H159" s="32" t="s">
        <v>847</v>
      </c>
    </row>
    <row r="160" spans="1:8" ht="15" customHeight="1">
      <c r="A160" s="83">
        <v>45456</v>
      </c>
      <c r="B160" s="32" t="s">
        <v>1271</v>
      </c>
      <c r="C160" s="31" t="s">
        <v>1272</v>
      </c>
      <c r="D160" s="31" t="s">
        <v>1273</v>
      </c>
      <c r="E160" s="31" t="s">
        <v>529</v>
      </c>
      <c r="F160" s="84">
        <v>943424</v>
      </c>
      <c r="G160" s="32">
        <v>44</v>
      </c>
      <c r="H160" s="32" t="s">
        <v>847</v>
      </c>
    </row>
    <row r="161" spans="1:8" ht="15" customHeight="1">
      <c r="A161" s="83">
        <v>45456</v>
      </c>
      <c r="B161" s="32" t="s">
        <v>1271</v>
      </c>
      <c r="C161" s="31" t="s">
        <v>1272</v>
      </c>
      <c r="D161" s="31" t="s">
        <v>1097</v>
      </c>
      <c r="E161" s="31" t="s">
        <v>529</v>
      </c>
      <c r="F161" s="84">
        <v>50000</v>
      </c>
      <c r="G161" s="32">
        <v>43.95</v>
      </c>
      <c r="H161" s="32" t="s">
        <v>847</v>
      </c>
    </row>
    <row r="162" spans="1:8" ht="15" customHeight="1">
      <c r="A162" s="83">
        <v>45456</v>
      </c>
      <c r="B162" s="32" t="s">
        <v>1274</v>
      </c>
      <c r="C162" s="31" t="s">
        <v>1275</v>
      </c>
      <c r="D162" s="31" t="s">
        <v>1276</v>
      </c>
      <c r="E162" s="31" t="s">
        <v>529</v>
      </c>
      <c r="F162" s="84">
        <v>500000</v>
      </c>
      <c r="G162" s="32">
        <v>171.14</v>
      </c>
      <c r="H162" s="32" t="s">
        <v>847</v>
      </c>
    </row>
    <row r="163" spans="1:8" ht="15" customHeight="1">
      <c r="A163" s="83">
        <v>45456</v>
      </c>
      <c r="B163" s="32" t="s">
        <v>1277</v>
      </c>
      <c r="C163" s="31" t="s">
        <v>1278</v>
      </c>
      <c r="D163" s="31" t="s">
        <v>999</v>
      </c>
      <c r="E163" s="31" t="s">
        <v>529</v>
      </c>
      <c r="F163" s="84">
        <v>1409943</v>
      </c>
      <c r="G163" s="32">
        <v>50.5</v>
      </c>
      <c r="H163" s="32" t="s">
        <v>847</v>
      </c>
    </row>
    <row r="164" spans="1:8" ht="15" customHeight="1">
      <c r="A164" s="83">
        <v>45456</v>
      </c>
      <c r="B164" s="32" t="s">
        <v>1277</v>
      </c>
      <c r="C164" s="31" t="s">
        <v>1278</v>
      </c>
      <c r="D164" s="31" t="s">
        <v>893</v>
      </c>
      <c r="E164" s="31" t="s">
        <v>529</v>
      </c>
      <c r="F164" s="84">
        <v>1070898</v>
      </c>
      <c r="G164" s="32">
        <v>50.63</v>
      </c>
      <c r="H164" s="32" t="s">
        <v>847</v>
      </c>
    </row>
    <row r="165" spans="1:8" ht="15" customHeight="1">
      <c r="A165" s="83">
        <v>45456</v>
      </c>
      <c r="B165" s="32" t="s">
        <v>1073</v>
      </c>
      <c r="C165" s="31" t="s">
        <v>1074</v>
      </c>
      <c r="D165" s="31" t="s">
        <v>1279</v>
      </c>
      <c r="E165" s="31" t="s">
        <v>529</v>
      </c>
      <c r="F165" s="84">
        <v>1902000</v>
      </c>
      <c r="G165" s="32">
        <v>22.68</v>
      </c>
      <c r="H165" s="32" t="s">
        <v>847</v>
      </c>
    </row>
    <row r="166" spans="1:8" ht="15" customHeight="1">
      <c r="A166" s="83">
        <v>45456</v>
      </c>
      <c r="B166" s="32" t="s">
        <v>1073</v>
      </c>
      <c r="C166" s="31" t="s">
        <v>1074</v>
      </c>
      <c r="D166" s="31" t="s">
        <v>1091</v>
      </c>
      <c r="E166" s="31" t="s">
        <v>529</v>
      </c>
      <c r="F166" s="84">
        <v>2910200</v>
      </c>
      <c r="G166" s="32">
        <v>22.55</v>
      </c>
      <c r="H166" s="32" t="s">
        <v>847</v>
      </c>
    </row>
    <row r="167" spans="1:8" ht="15" customHeight="1">
      <c r="A167" s="83">
        <v>45456</v>
      </c>
      <c r="B167" s="32" t="s">
        <v>1073</v>
      </c>
      <c r="C167" s="31" t="s">
        <v>1074</v>
      </c>
      <c r="D167" s="31" t="s">
        <v>974</v>
      </c>
      <c r="E167" s="31" t="s">
        <v>529</v>
      </c>
      <c r="F167" s="84">
        <v>1000000</v>
      </c>
      <c r="G167" s="32">
        <v>21.41</v>
      </c>
      <c r="H167" s="32" t="s">
        <v>847</v>
      </c>
    </row>
    <row r="168" spans="1:8" ht="15" customHeight="1">
      <c r="A168" s="83">
        <v>45456</v>
      </c>
      <c r="B168" s="32" t="s">
        <v>1280</v>
      </c>
      <c r="C168" s="31" t="s">
        <v>1281</v>
      </c>
      <c r="D168" s="31" t="s">
        <v>1282</v>
      </c>
      <c r="E168" s="31" t="s">
        <v>529</v>
      </c>
      <c r="F168" s="84">
        <v>346360</v>
      </c>
      <c r="G168" s="32">
        <v>948.43</v>
      </c>
      <c r="H168" s="32" t="s">
        <v>847</v>
      </c>
    </row>
    <row r="169" spans="1:8" ht="15" customHeight="1">
      <c r="A169" s="83">
        <v>45456</v>
      </c>
      <c r="B169" s="32" t="s">
        <v>1280</v>
      </c>
      <c r="C169" s="31" t="s">
        <v>1281</v>
      </c>
      <c r="D169" s="31" t="s">
        <v>1283</v>
      </c>
      <c r="E169" s="31" t="s">
        <v>529</v>
      </c>
      <c r="F169" s="84">
        <v>605817</v>
      </c>
      <c r="G169" s="32">
        <v>946.28</v>
      </c>
      <c r="H169" s="32" t="s">
        <v>847</v>
      </c>
    </row>
    <row r="170" spans="1:8" ht="15" customHeight="1">
      <c r="A170" s="83">
        <v>45456</v>
      </c>
      <c r="B170" s="32" t="s">
        <v>1280</v>
      </c>
      <c r="C170" s="31" t="s">
        <v>1281</v>
      </c>
      <c r="D170" s="31" t="s">
        <v>1256</v>
      </c>
      <c r="E170" s="31" t="s">
        <v>529</v>
      </c>
      <c r="F170" s="84">
        <v>199411</v>
      </c>
      <c r="G170" s="32">
        <v>948.92</v>
      </c>
      <c r="H170" s="32" t="s">
        <v>847</v>
      </c>
    </row>
    <row r="171" spans="1:8" ht="15" customHeight="1">
      <c r="A171" s="83">
        <v>45456</v>
      </c>
      <c r="B171" s="32" t="s">
        <v>1280</v>
      </c>
      <c r="C171" s="31" t="s">
        <v>1281</v>
      </c>
      <c r="D171" s="31" t="s">
        <v>999</v>
      </c>
      <c r="E171" s="31" t="s">
        <v>529</v>
      </c>
      <c r="F171" s="84">
        <v>228835</v>
      </c>
      <c r="G171" s="32">
        <v>948.49</v>
      </c>
      <c r="H171" s="32" t="s">
        <v>847</v>
      </c>
    </row>
    <row r="172" spans="1:8" ht="15" customHeight="1">
      <c r="A172" s="83">
        <v>45456</v>
      </c>
      <c r="B172" s="32" t="s">
        <v>1280</v>
      </c>
      <c r="C172" s="31" t="s">
        <v>1281</v>
      </c>
      <c r="D172" s="31" t="s">
        <v>893</v>
      </c>
      <c r="E172" s="31" t="s">
        <v>529</v>
      </c>
      <c r="F172" s="84">
        <v>344385</v>
      </c>
      <c r="G172" s="32">
        <v>945.07</v>
      </c>
      <c r="H172" s="32" t="s">
        <v>847</v>
      </c>
    </row>
    <row r="173" spans="1:8" ht="15" customHeight="1">
      <c r="A173" s="83">
        <v>45456</v>
      </c>
      <c r="B173" s="32" t="s">
        <v>1280</v>
      </c>
      <c r="C173" s="31" t="s">
        <v>1281</v>
      </c>
      <c r="D173" s="31" t="s">
        <v>1060</v>
      </c>
      <c r="E173" s="31" t="s">
        <v>529</v>
      </c>
      <c r="F173" s="84">
        <v>490450</v>
      </c>
      <c r="G173" s="32">
        <v>948.24</v>
      </c>
      <c r="H173" s="32" t="s">
        <v>847</v>
      </c>
    </row>
    <row r="174" spans="1:8" ht="15" customHeight="1">
      <c r="A174" s="83">
        <v>45456</v>
      </c>
      <c r="B174" s="32" t="s">
        <v>1284</v>
      </c>
      <c r="C174" s="31" t="s">
        <v>1285</v>
      </c>
      <c r="D174" s="31" t="s">
        <v>893</v>
      </c>
      <c r="E174" s="31" t="s">
        <v>529</v>
      </c>
      <c r="F174" s="84">
        <v>51342</v>
      </c>
      <c r="G174" s="32">
        <v>485.54</v>
      </c>
      <c r="H174" s="32" t="s">
        <v>847</v>
      </c>
    </row>
    <row r="175" spans="1:8" ht="15" customHeight="1">
      <c r="A175" s="83">
        <v>45456</v>
      </c>
      <c r="B175" s="32" t="s">
        <v>1286</v>
      </c>
      <c r="C175" s="31" t="s">
        <v>1287</v>
      </c>
      <c r="D175" s="31" t="s">
        <v>1256</v>
      </c>
      <c r="E175" s="31" t="s">
        <v>529</v>
      </c>
      <c r="F175" s="84">
        <v>184027</v>
      </c>
      <c r="G175" s="32">
        <v>80.45</v>
      </c>
      <c r="H175" s="32" t="s">
        <v>847</v>
      </c>
    </row>
    <row r="176" spans="1:8" ht="15" customHeight="1">
      <c r="A176" s="83">
        <v>45456</v>
      </c>
      <c r="B176" s="32" t="s">
        <v>1288</v>
      </c>
      <c r="C176" s="31" t="s">
        <v>1289</v>
      </c>
      <c r="D176" s="31" t="s">
        <v>999</v>
      </c>
      <c r="E176" s="31" t="s">
        <v>529</v>
      </c>
      <c r="F176" s="84">
        <v>1824185</v>
      </c>
      <c r="G176" s="32">
        <v>25.95</v>
      </c>
      <c r="H176" s="32" t="s">
        <v>847</v>
      </c>
    </row>
    <row r="177" spans="1:8" ht="15" customHeight="1">
      <c r="A177" s="83">
        <v>45456</v>
      </c>
      <c r="B177" s="32" t="s">
        <v>1288</v>
      </c>
      <c r="C177" s="31" t="s">
        <v>1289</v>
      </c>
      <c r="D177" s="31" t="s">
        <v>893</v>
      </c>
      <c r="E177" s="31" t="s">
        <v>529</v>
      </c>
      <c r="F177" s="84">
        <v>1070682</v>
      </c>
      <c r="G177" s="32">
        <v>25.87</v>
      </c>
      <c r="H177" s="32" t="s">
        <v>847</v>
      </c>
    </row>
    <row r="178" spans="1:8" ht="15" customHeight="1">
      <c r="A178" s="83">
        <v>45456</v>
      </c>
      <c r="B178" s="32" t="s">
        <v>1063</v>
      </c>
      <c r="C178" s="31" t="s">
        <v>1064</v>
      </c>
      <c r="D178" s="31" t="s">
        <v>995</v>
      </c>
      <c r="E178" s="31" t="s">
        <v>529</v>
      </c>
      <c r="F178" s="84">
        <v>40000</v>
      </c>
      <c r="G178" s="32">
        <v>210.45</v>
      </c>
      <c r="H178" s="32" t="s">
        <v>847</v>
      </c>
    </row>
    <row r="179" spans="1:8" ht="15" customHeight="1">
      <c r="A179" s="83">
        <v>45456</v>
      </c>
      <c r="B179" s="32" t="s">
        <v>476</v>
      </c>
      <c r="C179" s="31" t="s">
        <v>1290</v>
      </c>
      <c r="D179" s="31" t="s">
        <v>1060</v>
      </c>
      <c r="E179" s="31" t="s">
        <v>529</v>
      </c>
      <c r="F179" s="84">
        <v>11407776</v>
      </c>
      <c r="G179" s="32">
        <v>48.21</v>
      </c>
      <c r="H179" s="32" t="s">
        <v>847</v>
      </c>
    </row>
    <row r="180" spans="1:8" ht="15" customHeight="1">
      <c r="A180" s="83">
        <v>45456</v>
      </c>
      <c r="B180" s="32" t="s">
        <v>476</v>
      </c>
      <c r="C180" s="31" t="s">
        <v>1290</v>
      </c>
      <c r="D180" s="31" t="s">
        <v>999</v>
      </c>
      <c r="E180" s="31" t="s">
        <v>529</v>
      </c>
      <c r="F180" s="84">
        <v>21145008</v>
      </c>
      <c r="G180" s="32">
        <v>48.3</v>
      </c>
      <c r="H180" s="32" t="s">
        <v>847</v>
      </c>
    </row>
    <row r="181" spans="1:8" ht="15" customHeight="1">
      <c r="A181" s="83">
        <v>45456</v>
      </c>
      <c r="B181" s="32" t="s">
        <v>476</v>
      </c>
      <c r="C181" s="31" t="s">
        <v>1290</v>
      </c>
      <c r="D181" s="31" t="s">
        <v>893</v>
      </c>
      <c r="E181" s="31" t="s">
        <v>529</v>
      </c>
      <c r="F181" s="84">
        <v>21107561</v>
      </c>
      <c r="G181" s="32">
        <v>48.08</v>
      </c>
      <c r="H181" s="32" t="s">
        <v>847</v>
      </c>
    </row>
    <row r="182" spans="1:8" ht="15" customHeight="1">
      <c r="A182" s="83">
        <v>45456</v>
      </c>
      <c r="B182" s="32" t="s">
        <v>1065</v>
      </c>
      <c r="C182" s="31" t="s">
        <v>1066</v>
      </c>
      <c r="D182" s="31" t="s">
        <v>893</v>
      </c>
      <c r="E182" s="31" t="s">
        <v>529</v>
      </c>
      <c r="F182" s="84">
        <v>97973</v>
      </c>
      <c r="G182" s="32">
        <v>1359.98</v>
      </c>
      <c r="H182" s="32" t="s">
        <v>847</v>
      </c>
    </row>
    <row r="183" spans="1:8" ht="15" customHeight="1">
      <c r="A183" s="83">
        <v>45456</v>
      </c>
      <c r="B183" s="32" t="s">
        <v>1291</v>
      </c>
      <c r="C183" s="31" t="s">
        <v>1292</v>
      </c>
      <c r="D183" s="31" t="s">
        <v>893</v>
      </c>
      <c r="E183" s="31" t="s">
        <v>529</v>
      </c>
      <c r="F183" s="84">
        <v>743401</v>
      </c>
      <c r="G183" s="32">
        <v>39.42</v>
      </c>
      <c r="H183" s="32" t="s">
        <v>847</v>
      </c>
    </row>
    <row r="184" spans="1:8" ht="15" customHeight="1">
      <c r="A184" s="83">
        <v>45456</v>
      </c>
      <c r="B184" s="32" t="s">
        <v>1291</v>
      </c>
      <c r="C184" s="31" t="s">
        <v>1292</v>
      </c>
      <c r="D184" s="31" t="s">
        <v>999</v>
      </c>
      <c r="E184" s="31" t="s">
        <v>529</v>
      </c>
      <c r="F184" s="84">
        <v>802102</v>
      </c>
      <c r="G184" s="32">
        <v>39.33</v>
      </c>
      <c r="H184" s="32" t="s">
        <v>847</v>
      </c>
    </row>
    <row r="185" spans="1:8" ht="15" customHeight="1">
      <c r="A185" s="83">
        <v>45456</v>
      </c>
      <c r="B185" s="32" t="s">
        <v>1293</v>
      </c>
      <c r="C185" s="31" t="s">
        <v>1294</v>
      </c>
      <c r="D185" s="31" t="s">
        <v>893</v>
      </c>
      <c r="E185" s="31" t="s">
        <v>529</v>
      </c>
      <c r="F185" s="84">
        <v>577742</v>
      </c>
      <c r="G185" s="32">
        <v>294.60000000000002</v>
      </c>
      <c r="H185" s="32" t="s">
        <v>847</v>
      </c>
    </row>
    <row r="186" spans="1:8" ht="15" customHeight="1">
      <c r="A186" s="83">
        <v>45456</v>
      </c>
      <c r="B186" s="32" t="s">
        <v>1068</v>
      </c>
      <c r="C186" s="31" t="s">
        <v>1069</v>
      </c>
      <c r="D186" s="31" t="s">
        <v>1075</v>
      </c>
      <c r="E186" s="31" t="s">
        <v>529</v>
      </c>
      <c r="F186" s="84">
        <v>1786488</v>
      </c>
      <c r="G186" s="32">
        <v>29.17</v>
      </c>
      <c r="H186" s="32" t="s">
        <v>847</v>
      </c>
    </row>
    <row r="187" spans="1:8" ht="15" customHeight="1">
      <c r="A187" s="83">
        <v>45456</v>
      </c>
      <c r="B187" s="32" t="s">
        <v>1024</v>
      </c>
      <c r="C187" s="31" t="s">
        <v>1025</v>
      </c>
      <c r="D187" s="31" t="s">
        <v>1256</v>
      </c>
      <c r="E187" s="31" t="s">
        <v>529</v>
      </c>
      <c r="F187" s="84">
        <v>229695</v>
      </c>
      <c r="G187" s="32">
        <v>19.21</v>
      </c>
      <c r="H187" s="32" t="s">
        <v>847</v>
      </c>
    </row>
    <row r="188" spans="1:8" ht="15" customHeight="1">
      <c r="A188" s="83">
        <v>45456</v>
      </c>
      <c r="B188" s="32" t="s">
        <v>1295</v>
      </c>
      <c r="C188" s="31" t="s">
        <v>1296</v>
      </c>
      <c r="D188" s="31" t="s">
        <v>1055</v>
      </c>
      <c r="E188" s="31" t="s">
        <v>529</v>
      </c>
      <c r="F188" s="84">
        <v>107513</v>
      </c>
      <c r="G188" s="32">
        <v>754.99</v>
      </c>
      <c r="H188" s="32" t="s">
        <v>847</v>
      </c>
    </row>
    <row r="189" spans="1:8" ht="15" customHeight="1">
      <c r="A189" s="83">
        <v>45456</v>
      </c>
      <c r="B189" s="32" t="s">
        <v>1295</v>
      </c>
      <c r="C189" s="31" t="s">
        <v>1296</v>
      </c>
      <c r="D189" s="31" t="s">
        <v>1297</v>
      </c>
      <c r="E189" s="31" t="s">
        <v>529</v>
      </c>
      <c r="F189" s="84">
        <v>87500</v>
      </c>
      <c r="G189" s="32">
        <v>751.46</v>
      </c>
      <c r="H189" s="32" t="s">
        <v>847</v>
      </c>
    </row>
    <row r="190" spans="1:8" ht="15" customHeight="1">
      <c r="A190" s="83">
        <v>45456</v>
      </c>
      <c r="B190" s="32" t="s">
        <v>1295</v>
      </c>
      <c r="C190" s="31" t="s">
        <v>1296</v>
      </c>
      <c r="D190" s="31" t="s">
        <v>1067</v>
      </c>
      <c r="E190" s="31" t="s">
        <v>529</v>
      </c>
      <c r="F190" s="84">
        <v>98327</v>
      </c>
      <c r="G190" s="32">
        <v>731.15</v>
      </c>
      <c r="H190" s="32" t="s">
        <v>847</v>
      </c>
    </row>
    <row r="191" spans="1:8" ht="15" customHeight="1">
      <c r="A191" s="83">
        <v>45456</v>
      </c>
      <c r="B191" s="32" t="s">
        <v>1295</v>
      </c>
      <c r="C191" s="31" t="s">
        <v>1296</v>
      </c>
      <c r="D191" s="31" t="s">
        <v>1086</v>
      </c>
      <c r="E191" s="31" t="s">
        <v>529</v>
      </c>
      <c r="F191" s="84">
        <v>97151</v>
      </c>
      <c r="G191" s="32">
        <v>752.21</v>
      </c>
      <c r="H191" s="32" t="s">
        <v>847</v>
      </c>
    </row>
    <row r="192" spans="1:8" ht="15" customHeight="1">
      <c r="A192" s="83">
        <v>45456</v>
      </c>
      <c r="B192" s="32" t="s">
        <v>1298</v>
      </c>
      <c r="C192" s="31" t="s">
        <v>1299</v>
      </c>
      <c r="D192" s="31" t="s">
        <v>912</v>
      </c>
      <c r="E192" s="31" t="s">
        <v>529</v>
      </c>
      <c r="F192" s="84">
        <v>89000</v>
      </c>
      <c r="G192" s="32">
        <v>33.1</v>
      </c>
      <c r="H192" s="32" t="s">
        <v>847</v>
      </c>
    </row>
    <row r="193" spans="1:8" ht="15" customHeight="1">
      <c r="A193" s="83">
        <v>45456</v>
      </c>
      <c r="B193" s="32" t="s">
        <v>1298</v>
      </c>
      <c r="C193" s="31" t="s">
        <v>1299</v>
      </c>
      <c r="D193" s="31" t="s">
        <v>1300</v>
      </c>
      <c r="E193" s="31" t="s">
        <v>529</v>
      </c>
      <c r="F193" s="84">
        <v>90000</v>
      </c>
      <c r="G193" s="32">
        <v>33.1</v>
      </c>
      <c r="H193" s="32" t="s">
        <v>847</v>
      </c>
    </row>
    <row r="194" spans="1:8" ht="15" customHeight="1">
      <c r="A194" s="83">
        <v>45456</v>
      </c>
      <c r="B194" s="32" t="s">
        <v>1071</v>
      </c>
      <c r="C194" s="31" t="s">
        <v>1072</v>
      </c>
      <c r="D194" s="31" t="s">
        <v>1111</v>
      </c>
      <c r="E194" s="31" t="s">
        <v>529</v>
      </c>
      <c r="F194" s="84">
        <v>301827</v>
      </c>
      <c r="G194" s="32">
        <v>7</v>
      </c>
      <c r="H194" s="32" t="s">
        <v>847</v>
      </c>
    </row>
    <row r="195" spans="1:8" ht="15" customHeight="1">
      <c r="A195" s="83">
        <v>45456</v>
      </c>
      <c r="B195" s="32" t="s">
        <v>1301</v>
      </c>
      <c r="C195" s="31" t="s">
        <v>1302</v>
      </c>
      <c r="D195" s="31" t="s">
        <v>1199</v>
      </c>
      <c r="E195" s="31" t="s">
        <v>529</v>
      </c>
      <c r="F195" s="84">
        <v>198622</v>
      </c>
      <c r="G195" s="32">
        <v>16.75</v>
      </c>
      <c r="H195" s="32" t="s">
        <v>847</v>
      </c>
    </row>
    <row r="196" spans="1:8" ht="15" customHeight="1">
      <c r="A196" s="83">
        <v>45456</v>
      </c>
      <c r="B196" s="32" t="s">
        <v>1303</v>
      </c>
      <c r="C196" s="31" t="s">
        <v>1304</v>
      </c>
      <c r="D196" s="31" t="s">
        <v>893</v>
      </c>
      <c r="E196" s="31" t="s">
        <v>529</v>
      </c>
      <c r="F196" s="84">
        <v>310596</v>
      </c>
      <c r="G196" s="32">
        <v>71.25</v>
      </c>
      <c r="H196" s="32" t="s">
        <v>847</v>
      </c>
    </row>
    <row r="197" spans="1:8" ht="15" customHeight="1">
      <c r="A197" s="83">
        <v>45456</v>
      </c>
      <c r="B197" s="32" t="s">
        <v>1305</v>
      </c>
      <c r="C197" s="31" t="s">
        <v>1306</v>
      </c>
      <c r="D197" s="31" t="s">
        <v>893</v>
      </c>
      <c r="E197" s="31" t="s">
        <v>529</v>
      </c>
      <c r="F197" s="84">
        <v>200884</v>
      </c>
      <c r="G197" s="32">
        <v>368.19</v>
      </c>
      <c r="H197" s="32" t="s">
        <v>847</v>
      </c>
    </row>
    <row r="198" spans="1:8" ht="15" customHeight="1">
      <c r="A198" s="83">
        <v>45456</v>
      </c>
      <c r="B198" s="32" t="s">
        <v>1307</v>
      </c>
      <c r="C198" s="31" t="s">
        <v>1308</v>
      </c>
      <c r="D198" s="31" t="s">
        <v>893</v>
      </c>
      <c r="E198" s="31" t="s">
        <v>529</v>
      </c>
      <c r="F198" s="84">
        <v>68957</v>
      </c>
      <c r="G198" s="32">
        <v>376.56</v>
      </c>
      <c r="H198" s="32" t="s">
        <v>847</v>
      </c>
    </row>
    <row r="199" spans="1:8" ht="15" customHeight="1">
      <c r="A199" s="83">
        <v>45456</v>
      </c>
      <c r="B199" s="32" t="s">
        <v>1309</v>
      </c>
      <c r="C199" s="31" t="s">
        <v>1310</v>
      </c>
      <c r="D199" s="31" t="s">
        <v>999</v>
      </c>
      <c r="E199" s="31" t="s">
        <v>529</v>
      </c>
      <c r="F199" s="84">
        <v>884345</v>
      </c>
      <c r="G199" s="32">
        <v>17.190000000000001</v>
      </c>
      <c r="H199" s="32" t="s">
        <v>847</v>
      </c>
    </row>
    <row r="200" spans="1:8" ht="15" customHeight="1">
      <c r="A200" s="83">
        <v>45456</v>
      </c>
      <c r="B200" s="32" t="s">
        <v>1311</v>
      </c>
      <c r="C200" s="31" t="s">
        <v>1312</v>
      </c>
      <c r="D200" s="31" t="s">
        <v>1297</v>
      </c>
      <c r="E200" s="31" t="s">
        <v>529</v>
      </c>
      <c r="F200" s="84">
        <v>75000</v>
      </c>
      <c r="G200" s="32">
        <v>41.39</v>
      </c>
      <c r="H200" s="32" t="s">
        <v>847</v>
      </c>
    </row>
    <row r="201" spans="1:8" ht="15" customHeight="1">
      <c r="A201" s="83">
        <v>45456</v>
      </c>
      <c r="B201" s="32" t="s">
        <v>1039</v>
      </c>
      <c r="C201" s="31" t="s">
        <v>1040</v>
      </c>
      <c r="D201" s="31" t="s">
        <v>1101</v>
      </c>
      <c r="E201" s="31" t="s">
        <v>530</v>
      </c>
      <c r="F201" s="84">
        <v>676463</v>
      </c>
      <c r="G201" s="32">
        <v>5.53</v>
      </c>
      <c r="H201" s="32" t="s">
        <v>847</v>
      </c>
    </row>
    <row r="202" spans="1:8" ht="15" customHeight="1">
      <c r="A202" s="83">
        <v>45456</v>
      </c>
      <c r="B202" s="32" t="s">
        <v>1216</v>
      </c>
      <c r="C202" s="31" t="s">
        <v>1217</v>
      </c>
      <c r="D202" s="31" t="s">
        <v>893</v>
      </c>
      <c r="E202" s="31" t="s">
        <v>530</v>
      </c>
      <c r="F202" s="84">
        <v>1188909</v>
      </c>
      <c r="G202" s="32">
        <v>123.52</v>
      </c>
      <c r="H202" s="32" t="s">
        <v>847</v>
      </c>
    </row>
    <row r="203" spans="1:8" ht="15" customHeight="1">
      <c r="A203" s="83">
        <v>45456</v>
      </c>
      <c r="B203" s="32" t="s">
        <v>1216</v>
      </c>
      <c r="C203" s="31" t="s">
        <v>1217</v>
      </c>
      <c r="D203" s="31" t="s">
        <v>999</v>
      </c>
      <c r="E203" s="31" t="s">
        <v>530</v>
      </c>
      <c r="F203" s="84">
        <v>842103</v>
      </c>
      <c r="G203" s="32">
        <v>122.74</v>
      </c>
      <c r="H203" s="32" t="s">
        <v>847</v>
      </c>
    </row>
    <row r="204" spans="1:8" ht="15" customHeight="1">
      <c r="A204" s="83">
        <v>45456</v>
      </c>
      <c r="B204" s="32" t="s">
        <v>1218</v>
      </c>
      <c r="C204" s="31" t="s">
        <v>1219</v>
      </c>
      <c r="D204" s="31" t="s">
        <v>1313</v>
      </c>
      <c r="E204" s="31" t="s">
        <v>530</v>
      </c>
      <c r="F204" s="84">
        <v>7433333</v>
      </c>
      <c r="G204" s="32">
        <v>1.53</v>
      </c>
      <c r="H204" s="32" t="s">
        <v>847</v>
      </c>
    </row>
    <row r="205" spans="1:8" ht="15" customHeight="1">
      <c r="A205" s="83">
        <v>45456</v>
      </c>
      <c r="B205" s="32" t="s">
        <v>1218</v>
      </c>
      <c r="C205" s="31" t="s">
        <v>1219</v>
      </c>
      <c r="D205" s="31" t="s">
        <v>1221</v>
      </c>
      <c r="E205" s="31" t="s">
        <v>530</v>
      </c>
      <c r="F205" s="84">
        <v>217412</v>
      </c>
      <c r="G205" s="32">
        <v>1.53</v>
      </c>
      <c r="H205" s="32" t="s">
        <v>847</v>
      </c>
    </row>
    <row r="206" spans="1:8" ht="15" customHeight="1">
      <c r="A206" s="83">
        <v>45456</v>
      </c>
      <c r="B206" s="32" t="s">
        <v>996</v>
      </c>
      <c r="C206" s="31" t="s">
        <v>997</v>
      </c>
      <c r="D206" s="31" t="s">
        <v>998</v>
      </c>
      <c r="E206" s="31" t="s">
        <v>530</v>
      </c>
      <c r="F206" s="84">
        <v>313859</v>
      </c>
      <c r="G206" s="32">
        <v>19.18</v>
      </c>
      <c r="H206" s="32" t="s">
        <v>847</v>
      </c>
    </row>
    <row r="207" spans="1:8" ht="15" customHeight="1">
      <c r="A207" s="83">
        <v>45456</v>
      </c>
      <c r="B207" s="32" t="s">
        <v>996</v>
      </c>
      <c r="C207" s="31" t="s">
        <v>997</v>
      </c>
      <c r="D207" s="31" t="s">
        <v>1112</v>
      </c>
      <c r="E207" s="31" t="s">
        <v>530</v>
      </c>
      <c r="F207" s="84">
        <v>312065</v>
      </c>
      <c r="G207" s="32">
        <v>19.8</v>
      </c>
      <c r="H207" s="32" t="s">
        <v>847</v>
      </c>
    </row>
    <row r="208" spans="1:8" ht="15" customHeight="1">
      <c r="A208" s="83">
        <v>45456</v>
      </c>
      <c r="B208" s="32" t="s">
        <v>675</v>
      </c>
      <c r="C208" s="31" t="s">
        <v>1102</v>
      </c>
      <c r="D208" s="31" t="s">
        <v>893</v>
      </c>
      <c r="E208" s="31" t="s">
        <v>530</v>
      </c>
      <c r="F208" s="84">
        <v>878133</v>
      </c>
      <c r="G208" s="32">
        <v>73.17</v>
      </c>
      <c r="H208" s="32" t="s">
        <v>847</v>
      </c>
    </row>
    <row r="209" spans="1:8" ht="15" customHeight="1">
      <c r="A209" s="83">
        <v>45456</v>
      </c>
      <c r="B209" s="32" t="s">
        <v>1223</v>
      </c>
      <c r="C209" s="31" t="s">
        <v>1224</v>
      </c>
      <c r="D209" s="31" t="s">
        <v>893</v>
      </c>
      <c r="E209" s="31" t="s">
        <v>530</v>
      </c>
      <c r="F209" s="84">
        <v>128286</v>
      </c>
      <c r="G209" s="32">
        <v>649.01</v>
      </c>
      <c r="H209" s="32" t="s">
        <v>847</v>
      </c>
    </row>
    <row r="210" spans="1:8" ht="15" customHeight="1">
      <c r="A210" s="83">
        <v>45456</v>
      </c>
      <c r="B210" s="32" t="s">
        <v>1225</v>
      </c>
      <c r="C210" s="31" t="s">
        <v>1226</v>
      </c>
      <c r="D210" s="31" t="s">
        <v>1060</v>
      </c>
      <c r="E210" s="31" t="s">
        <v>530</v>
      </c>
      <c r="F210" s="84">
        <v>10881464</v>
      </c>
      <c r="G210" s="32">
        <v>40.06</v>
      </c>
      <c r="H210" s="32" t="s">
        <v>847</v>
      </c>
    </row>
    <row r="211" spans="1:8" ht="15" customHeight="1">
      <c r="A211" s="83">
        <v>45456</v>
      </c>
      <c r="B211" s="32" t="s">
        <v>1225</v>
      </c>
      <c r="C211" s="31" t="s">
        <v>1226</v>
      </c>
      <c r="D211" s="31" t="s">
        <v>893</v>
      </c>
      <c r="E211" s="31" t="s">
        <v>530</v>
      </c>
      <c r="F211" s="84">
        <v>14288818</v>
      </c>
      <c r="G211" s="32">
        <v>39.340000000000003</v>
      </c>
      <c r="H211" s="32" t="s">
        <v>847</v>
      </c>
    </row>
    <row r="212" spans="1:8" ht="15" customHeight="1">
      <c r="A212" s="83">
        <v>45456</v>
      </c>
      <c r="B212" s="32" t="s">
        <v>1225</v>
      </c>
      <c r="C212" s="31" t="s">
        <v>1226</v>
      </c>
      <c r="D212" s="31" t="s">
        <v>999</v>
      </c>
      <c r="E212" s="31" t="s">
        <v>530</v>
      </c>
      <c r="F212" s="84">
        <v>23684756</v>
      </c>
      <c r="G212" s="32">
        <v>39.97</v>
      </c>
      <c r="H212" s="32" t="s">
        <v>847</v>
      </c>
    </row>
    <row r="213" spans="1:8" ht="15" customHeight="1">
      <c r="A213" s="83">
        <v>45456</v>
      </c>
      <c r="B213" s="32" t="s">
        <v>1314</v>
      </c>
      <c r="C213" s="31" t="s">
        <v>1315</v>
      </c>
      <c r="D213" s="31" t="s">
        <v>1316</v>
      </c>
      <c r="E213" s="31" t="s">
        <v>530</v>
      </c>
      <c r="F213" s="84">
        <v>132000</v>
      </c>
      <c r="G213" s="32">
        <v>8.4499999999999993</v>
      </c>
      <c r="H213" s="32" t="s">
        <v>847</v>
      </c>
    </row>
    <row r="214" spans="1:8" ht="15" customHeight="1">
      <c r="A214" s="83">
        <v>45456</v>
      </c>
      <c r="B214" s="32" t="s">
        <v>1042</v>
      </c>
      <c r="C214" s="31" t="s">
        <v>1043</v>
      </c>
      <c r="D214" s="31" t="s">
        <v>1044</v>
      </c>
      <c r="E214" s="31" t="s">
        <v>530</v>
      </c>
      <c r="F214" s="84">
        <v>108000</v>
      </c>
      <c r="G214" s="32">
        <v>1.93</v>
      </c>
      <c r="H214" s="32" t="s">
        <v>847</v>
      </c>
    </row>
    <row r="215" spans="1:8" ht="15" customHeight="1">
      <c r="A215" s="83">
        <v>45456</v>
      </c>
      <c r="B215" s="32" t="s">
        <v>1227</v>
      </c>
      <c r="C215" s="31" t="s">
        <v>1228</v>
      </c>
      <c r="D215" s="31" t="s">
        <v>893</v>
      </c>
      <c r="E215" s="31" t="s">
        <v>530</v>
      </c>
      <c r="F215" s="84">
        <v>975803</v>
      </c>
      <c r="G215" s="32">
        <v>500.78</v>
      </c>
      <c r="H215" s="32" t="s">
        <v>847</v>
      </c>
    </row>
    <row r="216" spans="1:8" ht="15" customHeight="1">
      <c r="A216" s="83">
        <v>45456</v>
      </c>
      <c r="B216" s="32" t="s">
        <v>1229</v>
      </c>
      <c r="C216" s="31" t="s">
        <v>1230</v>
      </c>
      <c r="D216" s="31" t="s">
        <v>893</v>
      </c>
      <c r="E216" s="31" t="s">
        <v>530</v>
      </c>
      <c r="F216" s="84">
        <v>1731049</v>
      </c>
      <c r="G216" s="32">
        <v>131</v>
      </c>
      <c r="H216" s="32" t="s">
        <v>847</v>
      </c>
    </row>
    <row r="217" spans="1:8" ht="15" customHeight="1">
      <c r="A217" s="83">
        <v>45456</v>
      </c>
      <c r="B217" s="32" t="s">
        <v>1231</v>
      </c>
      <c r="C217" s="31" t="s">
        <v>1232</v>
      </c>
      <c r="D217" s="31" t="s">
        <v>893</v>
      </c>
      <c r="E217" s="31" t="s">
        <v>530</v>
      </c>
      <c r="F217" s="84">
        <v>420211</v>
      </c>
      <c r="G217" s="32">
        <v>249.73</v>
      </c>
      <c r="H217" s="32" t="s">
        <v>847</v>
      </c>
    </row>
    <row r="218" spans="1:8" ht="15" customHeight="1">
      <c r="A218" s="83">
        <v>45456</v>
      </c>
      <c r="B218" s="32" t="s">
        <v>1231</v>
      </c>
      <c r="C218" s="31" t="s">
        <v>1232</v>
      </c>
      <c r="D218" s="31" t="s">
        <v>1317</v>
      </c>
      <c r="E218" s="31" t="s">
        <v>530</v>
      </c>
      <c r="F218" s="84">
        <v>597439</v>
      </c>
      <c r="G218" s="32">
        <v>247.9</v>
      </c>
      <c r="H218" s="32" t="s">
        <v>847</v>
      </c>
    </row>
    <row r="219" spans="1:8" ht="15" customHeight="1">
      <c r="A219" s="83">
        <v>45456</v>
      </c>
      <c r="B219" s="32" t="s">
        <v>1233</v>
      </c>
      <c r="C219" s="31" t="s">
        <v>1234</v>
      </c>
      <c r="D219" s="31" t="s">
        <v>1318</v>
      </c>
      <c r="E219" s="31" t="s">
        <v>530</v>
      </c>
      <c r="F219" s="84">
        <v>21600</v>
      </c>
      <c r="G219" s="32">
        <v>149.4</v>
      </c>
      <c r="H219" s="32" t="s">
        <v>847</v>
      </c>
    </row>
    <row r="220" spans="1:8" ht="15" customHeight="1">
      <c r="A220" s="83">
        <v>45456</v>
      </c>
      <c r="B220" s="32" t="s">
        <v>1236</v>
      </c>
      <c r="C220" s="31" t="s">
        <v>1237</v>
      </c>
      <c r="D220" s="31" t="s">
        <v>893</v>
      </c>
      <c r="E220" s="31" t="s">
        <v>530</v>
      </c>
      <c r="F220" s="84">
        <v>1914642</v>
      </c>
      <c r="G220" s="32">
        <v>78.19</v>
      </c>
      <c r="H220" s="32" t="s">
        <v>847</v>
      </c>
    </row>
    <row r="221" spans="1:8" ht="15" customHeight="1">
      <c r="A221" s="83">
        <v>45456</v>
      </c>
      <c r="B221" s="32" t="s">
        <v>1236</v>
      </c>
      <c r="C221" s="31" t="s">
        <v>1237</v>
      </c>
      <c r="D221" s="31" t="s">
        <v>999</v>
      </c>
      <c r="E221" s="31" t="s">
        <v>530</v>
      </c>
      <c r="F221" s="84">
        <v>1917308</v>
      </c>
      <c r="G221" s="32">
        <v>78.47</v>
      </c>
      <c r="H221" s="32" t="s">
        <v>847</v>
      </c>
    </row>
    <row r="222" spans="1:8" ht="15" customHeight="1">
      <c r="A222" s="83">
        <v>45456</v>
      </c>
      <c r="B222" s="32" t="s">
        <v>1236</v>
      </c>
      <c r="C222" s="31" t="s">
        <v>1237</v>
      </c>
      <c r="D222" s="31" t="s">
        <v>1317</v>
      </c>
      <c r="E222" s="31" t="s">
        <v>530</v>
      </c>
      <c r="F222" s="84">
        <v>1290000</v>
      </c>
      <c r="G222" s="32">
        <v>76.66</v>
      </c>
      <c r="H222" s="32" t="s">
        <v>847</v>
      </c>
    </row>
    <row r="223" spans="1:8" ht="15" customHeight="1">
      <c r="A223" s="83">
        <v>45456</v>
      </c>
      <c r="B223" s="32" t="s">
        <v>1236</v>
      </c>
      <c r="C223" s="31" t="s">
        <v>1237</v>
      </c>
      <c r="D223" s="31" t="s">
        <v>1060</v>
      </c>
      <c r="E223" s="31" t="s">
        <v>530</v>
      </c>
      <c r="F223" s="84">
        <v>1030656</v>
      </c>
      <c r="G223" s="32">
        <v>78.5</v>
      </c>
      <c r="H223" s="32" t="s">
        <v>847</v>
      </c>
    </row>
    <row r="224" spans="1:8" ht="15" customHeight="1">
      <c r="A224" s="83">
        <v>45456</v>
      </c>
      <c r="B224" s="32" t="s">
        <v>1238</v>
      </c>
      <c r="C224" s="31" t="s">
        <v>1239</v>
      </c>
      <c r="D224" s="31" t="s">
        <v>974</v>
      </c>
      <c r="E224" s="31" t="s">
        <v>530</v>
      </c>
      <c r="F224" s="84">
        <v>106705919</v>
      </c>
      <c r="G224" s="32">
        <v>2.0499999999999998</v>
      </c>
      <c r="H224" s="32" t="s">
        <v>847</v>
      </c>
    </row>
    <row r="225" spans="1:8" ht="15" customHeight="1">
      <c r="A225" s="83">
        <v>45456</v>
      </c>
      <c r="B225" s="32" t="s">
        <v>1061</v>
      </c>
      <c r="C225" s="31" t="s">
        <v>1062</v>
      </c>
      <c r="D225" s="31" t="s">
        <v>999</v>
      </c>
      <c r="E225" s="31" t="s">
        <v>530</v>
      </c>
      <c r="F225" s="84">
        <v>10140096</v>
      </c>
      <c r="G225" s="32">
        <v>49.06</v>
      </c>
      <c r="H225" s="32" t="s">
        <v>847</v>
      </c>
    </row>
    <row r="226" spans="1:8" ht="15" customHeight="1">
      <c r="A226" s="83">
        <v>45456</v>
      </c>
      <c r="B226" s="32" t="s">
        <v>1103</v>
      </c>
      <c r="C226" s="31" t="s">
        <v>1104</v>
      </c>
      <c r="D226" s="31" t="s">
        <v>1041</v>
      </c>
      <c r="E226" s="31" t="s">
        <v>530</v>
      </c>
      <c r="F226" s="84">
        <v>478271</v>
      </c>
      <c r="G226" s="32">
        <v>603.48</v>
      </c>
      <c r="H226" s="32" t="s">
        <v>847</v>
      </c>
    </row>
    <row r="227" spans="1:8" ht="15" customHeight="1">
      <c r="A227" s="83">
        <v>45456</v>
      </c>
      <c r="B227" s="32" t="s">
        <v>1240</v>
      </c>
      <c r="C227" s="31" t="s">
        <v>1241</v>
      </c>
      <c r="D227" s="31" t="s">
        <v>1242</v>
      </c>
      <c r="E227" s="31" t="s">
        <v>530</v>
      </c>
      <c r="F227" s="84">
        <v>308454</v>
      </c>
      <c r="G227" s="32">
        <v>115.11</v>
      </c>
      <c r="H227" s="32" t="s">
        <v>847</v>
      </c>
    </row>
    <row r="228" spans="1:8" ht="15" customHeight="1">
      <c r="A228" s="83">
        <v>45456</v>
      </c>
      <c r="B228" s="32" t="s">
        <v>1243</v>
      </c>
      <c r="C228" s="31" t="s">
        <v>1244</v>
      </c>
      <c r="D228" s="31" t="s">
        <v>893</v>
      </c>
      <c r="E228" s="31" t="s">
        <v>530</v>
      </c>
      <c r="F228" s="84">
        <v>81894</v>
      </c>
      <c r="G228" s="32">
        <v>890.53</v>
      </c>
      <c r="H228" s="32" t="s">
        <v>847</v>
      </c>
    </row>
    <row r="229" spans="1:8" ht="15" customHeight="1">
      <c r="A229" s="83">
        <v>45456</v>
      </c>
      <c r="B229" s="32" t="s">
        <v>141</v>
      </c>
      <c r="C229" s="31" t="s">
        <v>1245</v>
      </c>
      <c r="D229" s="31" t="s">
        <v>999</v>
      </c>
      <c r="E229" s="31" t="s">
        <v>530</v>
      </c>
      <c r="F229" s="84">
        <v>5469712</v>
      </c>
      <c r="G229" s="32">
        <v>179.06</v>
      </c>
      <c r="H229" s="32" t="s">
        <v>847</v>
      </c>
    </row>
    <row r="230" spans="1:8" ht="15" customHeight="1">
      <c r="A230" s="83">
        <v>45456</v>
      </c>
      <c r="B230" s="32" t="s">
        <v>141</v>
      </c>
      <c r="C230" s="31" t="s">
        <v>1245</v>
      </c>
      <c r="D230" s="31" t="s">
        <v>893</v>
      </c>
      <c r="E230" s="31" t="s">
        <v>530</v>
      </c>
      <c r="F230" s="84">
        <v>6771767</v>
      </c>
      <c r="G230" s="32">
        <v>178.99</v>
      </c>
      <c r="H230" s="32" t="s">
        <v>847</v>
      </c>
    </row>
    <row r="231" spans="1:8" ht="15" customHeight="1">
      <c r="A231" s="83">
        <v>45456</v>
      </c>
      <c r="B231" s="32" t="s">
        <v>1246</v>
      </c>
      <c r="C231" s="31" t="s">
        <v>1247</v>
      </c>
      <c r="D231" s="31" t="s">
        <v>1319</v>
      </c>
      <c r="E231" s="31" t="s">
        <v>530</v>
      </c>
      <c r="F231" s="84">
        <v>49000000</v>
      </c>
      <c r="G231" s="32">
        <v>220.22</v>
      </c>
      <c r="H231" s="32" t="s">
        <v>847</v>
      </c>
    </row>
    <row r="232" spans="1:8" ht="15" customHeight="1">
      <c r="A232" s="83">
        <v>45456</v>
      </c>
      <c r="B232" s="32" t="s">
        <v>1246</v>
      </c>
      <c r="C232" s="31" t="s">
        <v>1247</v>
      </c>
      <c r="D232" s="31" t="s">
        <v>1320</v>
      </c>
      <c r="E232" s="31" t="s">
        <v>530</v>
      </c>
      <c r="F232" s="84">
        <v>204200000</v>
      </c>
      <c r="G232" s="32">
        <v>220.22</v>
      </c>
      <c r="H232" s="32" t="s">
        <v>847</v>
      </c>
    </row>
    <row r="233" spans="1:8" ht="15" customHeight="1">
      <c r="A233" s="83">
        <v>45456</v>
      </c>
      <c r="B233" s="32" t="s">
        <v>1246</v>
      </c>
      <c r="C233" s="31" t="s">
        <v>1247</v>
      </c>
      <c r="D233" s="31" t="s">
        <v>1321</v>
      </c>
      <c r="E233" s="31" t="s">
        <v>530</v>
      </c>
      <c r="F233" s="84">
        <v>14000000</v>
      </c>
      <c r="G233" s="32">
        <v>220.22</v>
      </c>
      <c r="H233" s="32" t="s">
        <v>847</v>
      </c>
    </row>
    <row r="234" spans="1:8" ht="15" customHeight="1">
      <c r="A234" s="83">
        <v>45456</v>
      </c>
      <c r="B234" s="32" t="s">
        <v>1249</v>
      </c>
      <c r="C234" s="31" t="s">
        <v>1250</v>
      </c>
      <c r="D234" s="31" t="s">
        <v>1254</v>
      </c>
      <c r="E234" s="31" t="s">
        <v>530</v>
      </c>
      <c r="F234" s="84">
        <v>36082</v>
      </c>
      <c r="G234" s="32">
        <v>199.53</v>
      </c>
      <c r="H234" s="32" t="s">
        <v>847</v>
      </c>
    </row>
    <row r="235" spans="1:8" ht="15" customHeight="1">
      <c r="A235" s="83">
        <v>45456</v>
      </c>
      <c r="B235" s="32" t="s">
        <v>1249</v>
      </c>
      <c r="C235" s="31" t="s">
        <v>1250</v>
      </c>
      <c r="D235" s="31" t="s">
        <v>1251</v>
      </c>
      <c r="E235" s="31" t="s">
        <v>530</v>
      </c>
      <c r="F235" s="84">
        <v>632845</v>
      </c>
      <c r="G235" s="32">
        <v>200.14</v>
      </c>
      <c r="H235" s="32" t="s">
        <v>847</v>
      </c>
    </row>
    <row r="236" spans="1:8" ht="15" customHeight="1">
      <c r="A236" s="83">
        <v>45456</v>
      </c>
      <c r="B236" s="32" t="s">
        <v>1249</v>
      </c>
      <c r="C236" s="31" t="s">
        <v>1250</v>
      </c>
      <c r="D236" s="31" t="s">
        <v>893</v>
      </c>
      <c r="E236" s="31" t="s">
        <v>530</v>
      </c>
      <c r="F236" s="84">
        <v>437664</v>
      </c>
      <c r="G236" s="32">
        <v>201.01</v>
      </c>
      <c r="H236" s="32" t="s">
        <v>847</v>
      </c>
    </row>
    <row r="237" spans="1:8" ht="15" customHeight="1">
      <c r="A237" s="83">
        <v>45456</v>
      </c>
      <c r="B237" s="32" t="s">
        <v>1249</v>
      </c>
      <c r="C237" s="31" t="s">
        <v>1250</v>
      </c>
      <c r="D237" s="31" t="s">
        <v>1253</v>
      </c>
      <c r="E237" s="31" t="s">
        <v>530</v>
      </c>
      <c r="F237" s="84">
        <v>535350</v>
      </c>
      <c r="G237" s="32">
        <v>203.12</v>
      </c>
      <c r="H237" s="32" t="s">
        <v>847</v>
      </c>
    </row>
    <row r="238" spans="1:8" ht="15" customHeight="1">
      <c r="A238" s="83">
        <v>45456</v>
      </c>
      <c r="B238" s="32" t="s">
        <v>1249</v>
      </c>
      <c r="C238" s="31" t="s">
        <v>1250</v>
      </c>
      <c r="D238" s="31" t="s">
        <v>1093</v>
      </c>
      <c r="E238" s="31" t="s">
        <v>530</v>
      </c>
      <c r="F238" s="84">
        <v>410454</v>
      </c>
      <c r="G238" s="32">
        <v>201.9</v>
      </c>
      <c r="H238" s="32" t="s">
        <v>847</v>
      </c>
    </row>
    <row r="239" spans="1:8" ht="15" customHeight="1">
      <c r="A239" s="83">
        <v>45456</v>
      </c>
      <c r="B239" s="32" t="s">
        <v>1249</v>
      </c>
      <c r="C239" s="31" t="s">
        <v>1250</v>
      </c>
      <c r="D239" s="31" t="s">
        <v>1252</v>
      </c>
      <c r="E239" s="31" t="s">
        <v>530</v>
      </c>
      <c r="F239" s="84">
        <v>322245</v>
      </c>
      <c r="G239" s="32">
        <v>198.99</v>
      </c>
      <c r="H239" s="32" t="s">
        <v>847</v>
      </c>
    </row>
    <row r="240" spans="1:8" ht="15" customHeight="1">
      <c r="A240" s="83">
        <v>45456</v>
      </c>
      <c r="B240" s="32" t="s">
        <v>1105</v>
      </c>
      <c r="C240" s="31" t="s">
        <v>1106</v>
      </c>
      <c r="D240" s="31" t="s">
        <v>1113</v>
      </c>
      <c r="E240" s="31" t="s">
        <v>530</v>
      </c>
      <c r="F240" s="84">
        <v>2500000</v>
      </c>
      <c r="G240" s="32">
        <v>3.21</v>
      </c>
      <c r="H240" s="32" t="s">
        <v>847</v>
      </c>
    </row>
    <row r="241" spans="1:8" ht="15" customHeight="1">
      <c r="A241" s="83">
        <v>45456</v>
      </c>
      <c r="B241" s="32" t="s">
        <v>1107</v>
      </c>
      <c r="C241" s="31" t="s">
        <v>1108</v>
      </c>
      <c r="D241" s="31" t="s">
        <v>1041</v>
      </c>
      <c r="E241" s="31" t="s">
        <v>530</v>
      </c>
      <c r="F241" s="84">
        <v>206859</v>
      </c>
      <c r="G241" s="32">
        <v>384.14</v>
      </c>
      <c r="H241" s="32" t="s">
        <v>847</v>
      </c>
    </row>
    <row r="242" spans="1:8" ht="15" customHeight="1">
      <c r="A242" s="83">
        <v>45456</v>
      </c>
      <c r="B242" s="32" t="s">
        <v>1107</v>
      </c>
      <c r="C242" s="31" t="s">
        <v>1108</v>
      </c>
      <c r="D242" s="31" t="s">
        <v>1255</v>
      </c>
      <c r="E242" s="31" t="s">
        <v>530</v>
      </c>
      <c r="F242" s="84">
        <v>73593</v>
      </c>
      <c r="G242" s="32">
        <v>387.42</v>
      </c>
      <c r="H242" s="32" t="s">
        <v>847</v>
      </c>
    </row>
    <row r="243" spans="1:8" ht="15" customHeight="1">
      <c r="A243" s="83">
        <v>45456</v>
      </c>
      <c r="B243" s="32" t="s">
        <v>1107</v>
      </c>
      <c r="C243" s="31" t="s">
        <v>1108</v>
      </c>
      <c r="D243" s="31" t="s">
        <v>1114</v>
      </c>
      <c r="E243" s="31" t="s">
        <v>530</v>
      </c>
      <c r="F243" s="84">
        <v>16704</v>
      </c>
      <c r="G243" s="32">
        <v>383.01</v>
      </c>
      <c r="H243" s="32" t="s">
        <v>847</v>
      </c>
    </row>
    <row r="244" spans="1:8" ht="15" customHeight="1">
      <c r="A244" s="83">
        <v>45456</v>
      </c>
      <c r="B244" s="32" t="s">
        <v>1107</v>
      </c>
      <c r="C244" s="31" t="s">
        <v>1108</v>
      </c>
      <c r="D244" s="31" t="s">
        <v>1086</v>
      </c>
      <c r="E244" s="31" t="s">
        <v>530</v>
      </c>
      <c r="F244" s="84">
        <v>195825</v>
      </c>
      <c r="G244" s="32">
        <v>388.91</v>
      </c>
      <c r="H244" s="32" t="s">
        <v>847</v>
      </c>
    </row>
    <row r="245" spans="1:8" ht="15" customHeight="1">
      <c r="A245" s="83">
        <v>45456</v>
      </c>
      <c r="B245" s="32" t="s">
        <v>1107</v>
      </c>
      <c r="C245" s="31" t="s">
        <v>1108</v>
      </c>
      <c r="D245" s="31" t="s">
        <v>912</v>
      </c>
      <c r="E245" s="31" t="s">
        <v>530</v>
      </c>
      <c r="F245" s="84">
        <v>362498</v>
      </c>
      <c r="G245" s="32">
        <v>390.53</v>
      </c>
      <c r="H245" s="32" t="s">
        <v>847</v>
      </c>
    </row>
    <row r="246" spans="1:8" ht="15" customHeight="1">
      <c r="A246" s="83">
        <v>45456</v>
      </c>
      <c r="B246" s="32" t="s">
        <v>1107</v>
      </c>
      <c r="C246" s="31" t="s">
        <v>1108</v>
      </c>
      <c r="D246" s="31" t="s">
        <v>1055</v>
      </c>
      <c r="E246" s="31" t="s">
        <v>530</v>
      </c>
      <c r="F246" s="84">
        <v>85190</v>
      </c>
      <c r="G246" s="32">
        <v>385.81</v>
      </c>
      <c r="H246" s="32" t="s">
        <v>847</v>
      </c>
    </row>
    <row r="247" spans="1:8" ht="15" customHeight="1">
      <c r="A247" s="83">
        <v>45456</v>
      </c>
      <c r="B247" s="32" t="s">
        <v>1107</v>
      </c>
      <c r="C247" s="31" t="s">
        <v>1108</v>
      </c>
      <c r="D247" s="31" t="s">
        <v>1256</v>
      </c>
      <c r="E247" s="31" t="s">
        <v>530</v>
      </c>
      <c r="F247" s="84">
        <v>97359</v>
      </c>
      <c r="G247" s="32">
        <v>375.87</v>
      </c>
      <c r="H247" s="32" t="s">
        <v>847</v>
      </c>
    </row>
    <row r="248" spans="1:8" ht="15" customHeight="1">
      <c r="A248" s="83">
        <v>45456</v>
      </c>
      <c r="B248" s="32" t="s">
        <v>1107</v>
      </c>
      <c r="C248" s="31" t="s">
        <v>1108</v>
      </c>
      <c r="D248" s="31" t="s">
        <v>893</v>
      </c>
      <c r="E248" s="31" t="s">
        <v>530</v>
      </c>
      <c r="F248" s="84">
        <v>110642</v>
      </c>
      <c r="G248" s="32">
        <v>359.43</v>
      </c>
      <c r="H248" s="32" t="s">
        <v>847</v>
      </c>
    </row>
    <row r="249" spans="1:8" ht="15" customHeight="1">
      <c r="A249" s="83">
        <v>45456</v>
      </c>
      <c r="B249" s="32" t="s">
        <v>1257</v>
      </c>
      <c r="C249" s="31" t="s">
        <v>1258</v>
      </c>
      <c r="D249" s="31" t="s">
        <v>893</v>
      </c>
      <c r="E249" s="31" t="s">
        <v>530</v>
      </c>
      <c r="F249" s="84">
        <v>799271</v>
      </c>
      <c r="G249" s="32">
        <v>44.44</v>
      </c>
      <c r="H249" s="32" t="s">
        <v>847</v>
      </c>
    </row>
    <row r="250" spans="1:8" ht="15" customHeight="1">
      <c r="A250" s="83">
        <v>45456</v>
      </c>
      <c r="B250" s="32" t="s">
        <v>1257</v>
      </c>
      <c r="C250" s="31" t="s">
        <v>1258</v>
      </c>
      <c r="D250" s="31" t="s">
        <v>999</v>
      </c>
      <c r="E250" s="31" t="s">
        <v>530</v>
      </c>
      <c r="F250" s="84">
        <v>697320</v>
      </c>
      <c r="G250" s="32">
        <v>44.72</v>
      </c>
      <c r="H250" s="32" t="s">
        <v>847</v>
      </c>
    </row>
    <row r="251" spans="1:8" ht="15" customHeight="1">
      <c r="A251" s="83">
        <v>45456</v>
      </c>
      <c r="B251" s="32" t="s">
        <v>1259</v>
      </c>
      <c r="C251" s="31" t="s">
        <v>1260</v>
      </c>
      <c r="D251" s="31" t="s">
        <v>893</v>
      </c>
      <c r="E251" s="31" t="s">
        <v>530</v>
      </c>
      <c r="F251" s="84">
        <v>765732</v>
      </c>
      <c r="G251" s="32">
        <v>44.94</v>
      </c>
      <c r="H251" s="32" t="s">
        <v>847</v>
      </c>
    </row>
    <row r="252" spans="1:8" ht="15" customHeight="1">
      <c r="A252" s="83">
        <v>45456</v>
      </c>
      <c r="B252" s="32" t="s">
        <v>1259</v>
      </c>
      <c r="C252" s="31" t="s">
        <v>1260</v>
      </c>
      <c r="D252" s="31" t="s">
        <v>999</v>
      </c>
      <c r="E252" s="31" t="s">
        <v>530</v>
      </c>
      <c r="F252" s="84">
        <v>1006759</v>
      </c>
      <c r="G252" s="32">
        <v>45.01</v>
      </c>
      <c r="H252" s="32" t="s">
        <v>847</v>
      </c>
    </row>
    <row r="253" spans="1:8" ht="15" customHeight="1">
      <c r="A253" s="83">
        <v>45456</v>
      </c>
      <c r="B253" s="32" t="s">
        <v>1259</v>
      </c>
      <c r="C253" s="31" t="s">
        <v>1260</v>
      </c>
      <c r="D253" s="31" t="s">
        <v>1060</v>
      </c>
      <c r="E253" s="31" t="s">
        <v>530</v>
      </c>
      <c r="F253" s="84">
        <v>573229</v>
      </c>
      <c r="G253" s="32">
        <v>45.21</v>
      </c>
      <c r="H253" s="32" t="s">
        <v>847</v>
      </c>
    </row>
    <row r="254" spans="1:8" ht="15" customHeight="1">
      <c r="A254" s="83">
        <v>45456</v>
      </c>
      <c r="B254" s="32" t="s">
        <v>1261</v>
      </c>
      <c r="C254" s="31" t="s">
        <v>1262</v>
      </c>
      <c r="D254" s="31" t="s">
        <v>893</v>
      </c>
      <c r="E254" s="31" t="s">
        <v>530</v>
      </c>
      <c r="F254" s="84">
        <v>273221</v>
      </c>
      <c r="G254" s="32">
        <v>256.70999999999998</v>
      </c>
      <c r="H254" s="32" t="s">
        <v>847</v>
      </c>
    </row>
    <row r="255" spans="1:8" ht="15" customHeight="1">
      <c r="A255" s="83">
        <v>45456</v>
      </c>
      <c r="B255" s="32" t="s">
        <v>1263</v>
      </c>
      <c r="C255" s="31" t="s">
        <v>1264</v>
      </c>
      <c r="D255" s="31" t="s">
        <v>974</v>
      </c>
      <c r="E255" s="31" t="s">
        <v>530</v>
      </c>
      <c r="F255" s="84">
        <v>300000</v>
      </c>
      <c r="G255" s="32">
        <v>180.41</v>
      </c>
      <c r="H255" s="32" t="s">
        <v>847</v>
      </c>
    </row>
    <row r="256" spans="1:8" ht="15" customHeight="1">
      <c r="A256" s="83">
        <v>45456</v>
      </c>
      <c r="B256" s="32" t="s">
        <v>1109</v>
      </c>
      <c r="C256" s="31" t="s">
        <v>1110</v>
      </c>
      <c r="D256" s="31" t="s">
        <v>998</v>
      </c>
      <c r="E256" s="31" t="s">
        <v>530</v>
      </c>
      <c r="F256" s="84">
        <v>296205</v>
      </c>
      <c r="G256" s="32">
        <v>7.04</v>
      </c>
      <c r="H256" s="32" t="s">
        <v>847</v>
      </c>
    </row>
    <row r="257" spans="1:8" ht="15" customHeight="1">
      <c r="A257" s="83">
        <v>45456</v>
      </c>
      <c r="B257" s="32" t="s">
        <v>1109</v>
      </c>
      <c r="C257" s="31" t="s">
        <v>1110</v>
      </c>
      <c r="D257" s="31" t="s">
        <v>1322</v>
      </c>
      <c r="E257" s="31" t="s">
        <v>530</v>
      </c>
      <c r="F257" s="84">
        <v>392579</v>
      </c>
      <c r="G257" s="32">
        <v>7.01</v>
      </c>
      <c r="H257" s="32" t="s">
        <v>847</v>
      </c>
    </row>
    <row r="258" spans="1:8" ht="15" customHeight="1">
      <c r="A258" s="83">
        <v>45456</v>
      </c>
      <c r="B258" s="32" t="s">
        <v>1265</v>
      </c>
      <c r="C258" s="31" t="s">
        <v>1266</v>
      </c>
      <c r="D258" s="31" t="s">
        <v>893</v>
      </c>
      <c r="E258" s="31" t="s">
        <v>530</v>
      </c>
      <c r="F258" s="84">
        <v>145477</v>
      </c>
      <c r="G258" s="32">
        <v>172.14</v>
      </c>
      <c r="H258" s="32" t="s">
        <v>847</v>
      </c>
    </row>
    <row r="259" spans="1:8" ht="15" customHeight="1">
      <c r="A259" s="83">
        <v>45456</v>
      </c>
      <c r="B259" s="32" t="s">
        <v>1267</v>
      </c>
      <c r="C259" s="31" t="s">
        <v>1268</v>
      </c>
      <c r="D259" s="31" t="s">
        <v>893</v>
      </c>
      <c r="E259" s="31" t="s">
        <v>530</v>
      </c>
      <c r="F259" s="84">
        <v>267015</v>
      </c>
      <c r="G259" s="32">
        <v>118.11</v>
      </c>
      <c r="H259" s="32" t="s">
        <v>847</v>
      </c>
    </row>
    <row r="260" spans="1:8" ht="15" customHeight="1">
      <c r="A260" s="83">
        <v>45456</v>
      </c>
      <c r="B260" s="32" t="s">
        <v>1269</v>
      </c>
      <c r="C260" s="31" t="s">
        <v>1270</v>
      </c>
      <c r="D260" s="31" t="s">
        <v>893</v>
      </c>
      <c r="E260" s="31" t="s">
        <v>530</v>
      </c>
      <c r="F260" s="84">
        <v>328535</v>
      </c>
      <c r="G260" s="32">
        <v>249.57</v>
      </c>
      <c r="H260" s="32" t="s">
        <v>847</v>
      </c>
    </row>
    <row r="261" spans="1:8" ht="15" customHeight="1">
      <c r="A261" s="83">
        <v>45456</v>
      </c>
      <c r="B261" s="32" t="s">
        <v>1271</v>
      </c>
      <c r="C261" s="31" t="s">
        <v>1272</v>
      </c>
      <c r="D261" s="31" t="s">
        <v>1097</v>
      </c>
      <c r="E261" s="31" t="s">
        <v>530</v>
      </c>
      <c r="F261" s="84">
        <v>1060000</v>
      </c>
      <c r="G261" s="32">
        <v>44.02</v>
      </c>
      <c r="H261" s="32" t="s">
        <v>847</v>
      </c>
    </row>
    <row r="262" spans="1:8" ht="15" customHeight="1">
      <c r="A262" s="83">
        <v>45456</v>
      </c>
      <c r="B262" s="32" t="s">
        <v>1277</v>
      </c>
      <c r="C262" s="31" t="s">
        <v>1278</v>
      </c>
      <c r="D262" s="31" t="s">
        <v>893</v>
      </c>
      <c r="E262" s="31" t="s">
        <v>530</v>
      </c>
      <c r="F262" s="84">
        <v>1070898</v>
      </c>
      <c r="G262" s="32">
        <v>50.63</v>
      </c>
      <c r="H262" s="32" t="s">
        <v>847</v>
      </c>
    </row>
    <row r="263" spans="1:8" ht="15" customHeight="1">
      <c r="A263" s="83">
        <v>45456</v>
      </c>
      <c r="B263" s="32" t="s">
        <v>1277</v>
      </c>
      <c r="C263" s="31" t="s">
        <v>1278</v>
      </c>
      <c r="D263" s="31" t="s">
        <v>999</v>
      </c>
      <c r="E263" s="31" t="s">
        <v>530</v>
      </c>
      <c r="F263" s="84">
        <v>1404336</v>
      </c>
      <c r="G263" s="32">
        <v>50.48</v>
      </c>
      <c r="H263" s="32" t="s">
        <v>847</v>
      </c>
    </row>
    <row r="264" spans="1:8" ht="15" customHeight="1">
      <c r="A264" s="83">
        <v>45456</v>
      </c>
      <c r="B264" s="32" t="s">
        <v>1073</v>
      </c>
      <c r="C264" s="31" t="s">
        <v>1074</v>
      </c>
      <c r="D264" s="31" t="s">
        <v>974</v>
      </c>
      <c r="E264" s="31" t="s">
        <v>530</v>
      </c>
      <c r="F264" s="84">
        <v>1000000</v>
      </c>
      <c r="G264" s="32">
        <v>23.56</v>
      </c>
      <c r="H264" s="32" t="s">
        <v>847</v>
      </c>
    </row>
    <row r="265" spans="1:8" ht="15" customHeight="1">
      <c r="A265" s="83">
        <v>45456</v>
      </c>
      <c r="B265" s="32" t="s">
        <v>1073</v>
      </c>
      <c r="C265" s="31" t="s">
        <v>1074</v>
      </c>
      <c r="D265" s="31" t="s">
        <v>1323</v>
      </c>
      <c r="E265" s="31" t="s">
        <v>530</v>
      </c>
      <c r="F265" s="84">
        <v>5550000</v>
      </c>
      <c r="G265" s="32">
        <v>22.15</v>
      </c>
      <c r="H265" s="32" t="s">
        <v>847</v>
      </c>
    </row>
    <row r="266" spans="1:8" ht="15" customHeight="1">
      <c r="A266" s="83">
        <v>45456</v>
      </c>
      <c r="B266" s="32" t="s">
        <v>1280</v>
      </c>
      <c r="C266" s="31" t="s">
        <v>1281</v>
      </c>
      <c r="D266" s="31" t="s">
        <v>1060</v>
      </c>
      <c r="E266" s="31" t="s">
        <v>530</v>
      </c>
      <c r="F266" s="84">
        <v>495838</v>
      </c>
      <c r="G266" s="32">
        <v>946.64</v>
      </c>
      <c r="H266" s="32" t="s">
        <v>847</v>
      </c>
    </row>
    <row r="267" spans="1:8" ht="15" customHeight="1">
      <c r="A267" s="83">
        <v>45456</v>
      </c>
      <c r="B267" s="32" t="s">
        <v>1280</v>
      </c>
      <c r="C267" s="31" t="s">
        <v>1281</v>
      </c>
      <c r="D267" s="31" t="s">
        <v>1282</v>
      </c>
      <c r="E267" s="31" t="s">
        <v>530</v>
      </c>
      <c r="F267" s="84">
        <v>346360</v>
      </c>
      <c r="G267" s="32">
        <v>946.7</v>
      </c>
      <c r="H267" s="32" t="s">
        <v>847</v>
      </c>
    </row>
    <row r="268" spans="1:8" ht="15" customHeight="1">
      <c r="A268" s="83">
        <v>45456</v>
      </c>
      <c r="B268" s="32" t="s">
        <v>1280</v>
      </c>
      <c r="C268" s="31" t="s">
        <v>1281</v>
      </c>
      <c r="D268" s="31" t="s">
        <v>893</v>
      </c>
      <c r="E268" s="31" t="s">
        <v>530</v>
      </c>
      <c r="F268" s="84">
        <v>344385</v>
      </c>
      <c r="G268" s="32">
        <v>944.92</v>
      </c>
      <c r="H268" s="32" t="s">
        <v>847</v>
      </c>
    </row>
    <row r="269" spans="1:8" ht="15" customHeight="1">
      <c r="A269" s="83">
        <v>45456</v>
      </c>
      <c r="B269" s="32" t="s">
        <v>1280</v>
      </c>
      <c r="C269" s="31" t="s">
        <v>1281</v>
      </c>
      <c r="D269" s="31" t="s">
        <v>1256</v>
      </c>
      <c r="E269" s="31" t="s">
        <v>530</v>
      </c>
      <c r="F269" s="84">
        <v>199411</v>
      </c>
      <c r="G269" s="32">
        <v>949.34</v>
      </c>
      <c r="H269" s="32" t="s">
        <v>847</v>
      </c>
    </row>
    <row r="270" spans="1:8" ht="15" customHeight="1">
      <c r="A270" s="83">
        <v>45456</v>
      </c>
      <c r="B270" s="32" t="s">
        <v>1280</v>
      </c>
      <c r="C270" s="31" t="s">
        <v>1281</v>
      </c>
      <c r="D270" s="31" t="s">
        <v>1283</v>
      </c>
      <c r="E270" s="31" t="s">
        <v>530</v>
      </c>
      <c r="F270" s="84">
        <v>605817</v>
      </c>
      <c r="G270" s="32">
        <v>948.16</v>
      </c>
      <c r="H270" s="32" t="s">
        <v>847</v>
      </c>
    </row>
    <row r="271" spans="1:8" ht="15" customHeight="1">
      <c r="A271" s="83">
        <v>45456</v>
      </c>
      <c r="B271" s="32" t="s">
        <v>1280</v>
      </c>
      <c r="C271" s="31" t="s">
        <v>1281</v>
      </c>
      <c r="D271" s="31" t="s">
        <v>999</v>
      </c>
      <c r="E271" s="31" t="s">
        <v>530</v>
      </c>
      <c r="F271" s="84">
        <v>171367</v>
      </c>
      <c r="G271" s="32">
        <v>946.04</v>
      </c>
      <c r="H271" s="32" t="s">
        <v>847</v>
      </c>
    </row>
    <row r="272" spans="1:8" ht="15" customHeight="1">
      <c r="A272" s="83">
        <v>45456</v>
      </c>
      <c r="B272" s="32" t="s">
        <v>1284</v>
      </c>
      <c r="C272" s="31" t="s">
        <v>1285</v>
      </c>
      <c r="D272" s="31" t="s">
        <v>893</v>
      </c>
      <c r="E272" s="31" t="s">
        <v>530</v>
      </c>
      <c r="F272" s="84">
        <v>51342</v>
      </c>
      <c r="G272" s="32">
        <v>486.85</v>
      </c>
      <c r="H272" s="32" t="s">
        <v>847</v>
      </c>
    </row>
    <row r="273" spans="1:8" ht="15" customHeight="1">
      <c r="A273" s="83">
        <v>45456</v>
      </c>
      <c r="B273" s="32" t="s">
        <v>819</v>
      </c>
      <c r="C273" s="31" t="s">
        <v>1324</v>
      </c>
      <c r="D273" s="31" t="s">
        <v>1325</v>
      </c>
      <c r="E273" s="31" t="s">
        <v>530</v>
      </c>
      <c r="F273" s="84">
        <v>108700</v>
      </c>
      <c r="G273" s="32">
        <v>4731</v>
      </c>
      <c r="H273" s="32" t="s">
        <v>847</v>
      </c>
    </row>
    <row r="274" spans="1:8" ht="15" customHeight="1">
      <c r="A274" s="83">
        <v>45456</v>
      </c>
      <c r="B274" s="32" t="s">
        <v>819</v>
      </c>
      <c r="C274" s="31" t="s">
        <v>1324</v>
      </c>
      <c r="D274" s="31" t="s">
        <v>1326</v>
      </c>
      <c r="E274" s="31" t="s">
        <v>530</v>
      </c>
      <c r="F274" s="84">
        <v>81500</v>
      </c>
      <c r="G274" s="32">
        <v>4754.6000000000004</v>
      </c>
      <c r="H274" s="32" t="s">
        <v>847</v>
      </c>
    </row>
    <row r="275" spans="1:8" ht="15" customHeight="1">
      <c r="A275" s="83">
        <v>45456</v>
      </c>
      <c r="B275" s="32" t="s">
        <v>819</v>
      </c>
      <c r="C275" s="31" t="s">
        <v>1324</v>
      </c>
      <c r="D275" s="31" t="s">
        <v>1327</v>
      </c>
      <c r="E275" s="31" t="s">
        <v>530</v>
      </c>
      <c r="F275" s="84">
        <v>81500</v>
      </c>
      <c r="G275" s="32">
        <v>4731.0200000000004</v>
      </c>
      <c r="H275" s="32" t="s">
        <v>847</v>
      </c>
    </row>
    <row r="276" spans="1:8" ht="15" customHeight="1">
      <c r="A276" s="83">
        <v>45456</v>
      </c>
      <c r="B276" s="32" t="s">
        <v>1286</v>
      </c>
      <c r="C276" s="31" t="s">
        <v>1287</v>
      </c>
      <c r="D276" s="31" t="s">
        <v>1256</v>
      </c>
      <c r="E276" s="31" t="s">
        <v>530</v>
      </c>
      <c r="F276" s="84">
        <v>184027</v>
      </c>
      <c r="G276" s="32">
        <v>80.510000000000005</v>
      </c>
      <c r="H276" s="32" t="s">
        <v>847</v>
      </c>
    </row>
    <row r="277" spans="1:8" ht="15" customHeight="1">
      <c r="A277" s="83">
        <v>45456</v>
      </c>
      <c r="B277" s="32" t="s">
        <v>1288</v>
      </c>
      <c r="C277" s="31" t="s">
        <v>1289</v>
      </c>
      <c r="D277" s="31" t="s">
        <v>893</v>
      </c>
      <c r="E277" s="31" t="s">
        <v>530</v>
      </c>
      <c r="F277" s="84">
        <v>1070682</v>
      </c>
      <c r="G277" s="32">
        <v>25.89</v>
      </c>
      <c r="H277" s="32" t="s">
        <v>847</v>
      </c>
    </row>
    <row r="278" spans="1:8" ht="15" customHeight="1">
      <c r="A278" s="83">
        <v>45456</v>
      </c>
      <c r="B278" s="32" t="s">
        <v>1288</v>
      </c>
      <c r="C278" s="31" t="s">
        <v>1289</v>
      </c>
      <c r="D278" s="31" t="s">
        <v>999</v>
      </c>
      <c r="E278" s="31" t="s">
        <v>530</v>
      </c>
      <c r="F278" s="84">
        <v>1846593</v>
      </c>
      <c r="G278" s="32">
        <v>25.97</v>
      </c>
      <c r="H278" s="32" t="s">
        <v>847</v>
      </c>
    </row>
    <row r="279" spans="1:8" ht="15" customHeight="1">
      <c r="A279" s="83">
        <v>45456</v>
      </c>
      <c r="B279" s="32" t="s">
        <v>1063</v>
      </c>
      <c r="C279" s="31" t="s">
        <v>1064</v>
      </c>
      <c r="D279" s="31" t="s">
        <v>995</v>
      </c>
      <c r="E279" s="31" t="s">
        <v>530</v>
      </c>
      <c r="F279" s="84">
        <v>132000</v>
      </c>
      <c r="G279" s="32">
        <v>210.01</v>
      </c>
      <c r="H279" s="32" t="s">
        <v>847</v>
      </c>
    </row>
    <row r="280" spans="1:8" ht="15" customHeight="1">
      <c r="A280" s="83">
        <v>45456</v>
      </c>
      <c r="B280" s="32" t="s">
        <v>476</v>
      </c>
      <c r="C280" s="31" t="s">
        <v>1290</v>
      </c>
      <c r="D280" s="31" t="s">
        <v>1060</v>
      </c>
      <c r="E280" s="31" t="s">
        <v>530</v>
      </c>
      <c r="F280" s="84">
        <v>11593415</v>
      </c>
      <c r="G280" s="32">
        <v>48.39</v>
      </c>
      <c r="H280" s="32" t="s">
        <v>847</v>
      </c>
    </row>
    <row r="281" spans="1:8" ht="15" customHeight="1">
      <c r="A281" s="83">
        <v>45456</v>
      </c>
      <c r="B281" s="32" t="s">
        <v>476</v>
      </c>
      <c r="C281" s="31" t="s">
        <v>1290</v>
      </c>
      <c r="D281" s="31" t="s">
        <v>893</v>
      </c>
      <c r="E281" s="31" t="s">
        <v>530</v>
      </c>
      <c r="F281" s="84">
        <v>21107561</v>
      </c>
      <c r="G281" s="32">
        <v>48.11</v>
      </c>
      <c r="H281" s="32" t="s">
        <v>847</v>
      </c>
    </row>
    <row r="282" spans="1:8" ht="15" customHeight="1">
      <c r="A282" s="83">
        <v>45456</v>
      </c>
      <c r="B282" s="32" t="s">
        <v>476</v>
      </c>
      <c r="C282" s="31" t="s">
        <v>1290</v>
      </c>
      <c r="D282" s="31" t="s">
        <v>999</v>
      </c>
      <c r="E282" s="31" t="s">
        <v>530</v>
      </c>
      <c r="F282" s="84">
        <v>20606022</v>
      </c>
      <c r="G282" s="32">
        <v>48.32</v>
      </c>
      <c r="H282" s="32" t="s">
        <v>847</v>
      </c>
    </row>
    <row r="283" spans="1:8" ht="15" customHeight="1">
      <c r="A283" s="83">
        <v>45456</v>
      </c>
      <c r="B283" s="32" t="s">
        <v>1065</v>
      </c>
      <c r="C283" s="31" t="s">
        <v>1066</v>
      </c>
      <c r="D283" s="31" t="s">
        <v>893</v>
      </c>
      <c r="E283" s="31" t="s">
        <v>530</v>
      </c>
      <c r="F283" s="84">
        <v>97973</v>
      </c>
      <c r="G283" s="32">
        <v>1360.22</v>
      </c>
      <c r="H283" s="32" t="s">
        <v>847</v>
      </c>
    </row>
    <row r="284" spans="1:8" ht="15" customHeight="1">
      <c r="A284" s="83">
        <v>45456</v>
      </c>
      <c r="B284" s="32" t="s">
        <v>1291</v>
      </c>
      <c r="C284" s="31" t="s">
        <v>1292</v>
      </c>
      <c r="D284" s="31" t="s">
        <v>893</v>
      </c>
      <c r="E284" s="31" t="s">
        <v>530</v>
      </c>
      <c r="F284" s="84">
        <v>743401</v>
      </c>
      <c r="G284" s="32">
        <v>39.46</v>
      </c>
      <c r="H284" s="32" t="s">
        <v>847</v>
      </c>
    </row>
    <row r="285" spans="1:8" ht="15" customHeight="1">
      <c r="A285" s="83">
        <v>45456</v>
      </c>
      <c r="B285" s="32" t="s">
        <v>1291</v>
      </c>
      <c r="C285" s="31" t="s">
        <v>1292</v>
      </c>
      <c r="D285" s="31" t="s">
        <v>999</v>
      </c>
      <c r="E285" s="31" t="s">
        <v>530</v>
      </c>
      <c r="F285" s="84">
        <v>805645</v>
      </c>
      <c r="G285" s="32">
        <v>39.36</v>
      </c>
      <c r="H285" s="32" t="s">
        <v>847</v>
      </c>
    </row>
    <row r="286" spans="1:8" ht="15" customHeight="1">
      <c r="A286" s="83">
        <v>45456</v>
      </c>
      <c r="B286" s="32" t="s">
        <v>1293</v>
      </c>
      <c r="C286" s="31" t="s">
        <v>1294</v>
      </c>
      <c r="D286" s="31" t="s">
        <v>893</v>
      </c>
      <c r="E286" s="31" t="s">
        <v>530</v>
      </c>
      <c r="F286" s="84">
        <v>577742</v>
      </c>
      <c r="G286" s="32">
        <v>294.74</v>
      </c>
      <c r="H286" s="32" t="s">
        <v>847</v>
      </c>
    </row>
    <row r="287" spans="1:8" ht="15" customHeight="1">
      <c r="A287" s="83">
        <v>45456</v>
      </c>
      <c r="B287" s="32" t="s">
        <v>1068</v>
      </c>
      <c r="C287" s="31" t="s">
        <v>1069</v>
      </c>
      <c r="D287" s="31" t="s">
        <v>1075</v>
      </c>
      <c r="E287" s="31" t="s">
        <v>530</v>
      </c>
      <c r="F287" s="84">
        <v>1685225</v>
      </c>
      <c r="G287" s="32">
        <v>29.54</v>
      </c>
      <c r="H287" s="32" t="s">
        <v>847</v>
      </c>
    </row>
    <row r="288" spans="1:8" ht="15" customHeight="1">
      <c r="A288" s="83">
        <v>45456</v>
      </c>
      <c r="B288" s="32" t="s">
        <v>1024</v>
      </c>
      <c r="C288" s="31" t="s">
        <v>1025</v>
      </c>
      <c r="D288" s="31" t="s">
        <v>1256</v>
      </c>
      <c r="E288" s="31" t="s">
        <v>530</v>
      </c>
      <c r="F288" s="84">
        <v>229695</v>
      </c>
      <c r="G288" s="32">
        <v>19.3</v>
      </c>
      <c r="H288" s="32" t="s">
        <v>847</v>
      </c>
    </row>
    <row r="289" spans="1:8" ht="15" customHeight="1">
      <c r="A289" s="83">
        <v>45456</v>
      </c>
      <c r="B289" s="32" t="s">
        <v>1295</v>
      </c>
      <c r="C289" s="31" t="s">
        <v>1296</v>
      </c>
      <c r="D289" s="31" t="s">
        <v>1297</v>
      </c>
      <c r="E289" s="31" t="s">
        <v>530</v>
      </c>
      <c r="F289" s="84">
        <v>77500</v>
      </c>
      <c r="G289" s="32">
        <v>754.37</v>
      </c>
      <c r="H289" s="32" t="s">
        <v>847</v>
      </c>
    </row>
    <row r="290" spans="1:8" ht="15" customHeight="1">
      <c r="A290" s="83">
        <v>45456</v>
      </c>
      <c r="B290" s="32" t="s">
        <v>1295</v>
      </c>
      <c r="C290" s="31" t="s">
        <v>1296</v>
      </c>
      <c r="D290" s="31" t="s">
        <v>1086</v>
      </c>
      <c r="E290" s="31" t="s">
        <v>530</v>
      </c>
      <c r="F290" s="84">
        <v>82652</v>
      </c>
      <c r="G290" s="32">
        <v>753.95</v>
      </c>
      <c r="H290" s="32" t="s">
        <v>847</v>
      </c>
    </row>
    <row r="291" spans="1:8" ht="15" customHeight="1">
      <c r="A291" s="83">
        <v>45456</v>
      </c>
      <c r="B291" s="32" t="s">
        <v>1295</v>
      </c>
      <c r="C291" s="31" t="s">
        <v>1296</v>
      </c>
      <c r="D291" s="31" t="s">
        <v>1055</v>
      </c>
      <c r="E291" s="31" t="s">
        <v>530</v>
      </c>
      <c r="F291" s="84">
        <v>106410</v>
      </c>
      <c r="G291" s="32">
        <v>753.38</v>
      </c>
      <c r="H291" s="32" t="s">
        <v>847</v>
      </c>
    </row>
    <row r="292" spans="1:8" ht="15" customHeight="1">
      <c r="A292" s="83">
        <v>45456</v>
      </c>
      <c r="B292" s="32" t="s">
        <v>1298</v>
      </c>
      <c r="C292" s="31" t="s">
        <v>1299</v>
      </c>
      <c r="D292" s="31" t="s">
        <v>974</v>
      </c>
      <c r="E292" s="31" t="s">
        <v>530</v>
      </c>
      <c r="F292" s="84">
        <v>60000</v>
      </c>
      <c r="G292" s="32">
        <v>33.1</v>
      </c>
      <c r="H292" s="32" t="s">
        <v>847</v>
      </c>
    </row>
    <row r="293" spans="1:8" ht="15" customHeight="1">
      <c r="A293" s="83">
        <v>45456</v>
      </c>
      <c r="B293" s="32" t="s">
        <v>1298</v>
      </c>
      <c r="C293" s="31" t="s">
        <v>1299</v>
      </c>
      <c r="D293" s="31" t="s">
        <v>1300</v>
      </c>
      <c r="E293" s="31" t="s">
        <v>530</v>
      </c>
      <c r="F293" s="84">
        <v>90000</v>
      </c>
      <c r="G293" s="32">
        <v>33.1</v>
      </c>
      <c r="H293" s="32" t="s">
        <v>847</v>
      </c>
    </row>
    <row r="294" spans="1:8" ht="15" customHeight="1">
      <c r="A294" s="83">
        <v>45456</v>
      </c>
      <c r="B294" s="32" t="s">
        <v>1298</v>
      </c>
      <c r="C294" s="31" t="s">
        <v>1299</v>
      </c>
      <c r="D294" s="31" t="s">
        <v>912</v>
      </c>
      <c r="E294" s="31" t="s">
        <v>530</v>
      </c>
      <c r="F294" s="84">
        <v>19000</v>
      </c>
      <c r="G294" s="32">
        <v>36.49</v>
      </c>
      <c r="H294" s="32" t="s">
        <v>847</v>
      </c>
    </row>
    <row r="295" spans="1:8" ht="15" customHeight="1">
      <c r="A295" s="83">
        <v>45456</v>
      </c>
      <c r="B295" s="32" t="s">
        <v>1071</v>
      </c>
      <c r="C295" s="31" t="s">
        <v>1072</v>
      </c>
      <c r="D295" s="31" t="s">
        <v>1111</v>
      </c>
      <c r="E295" s="31" t="s">
        <v>530</v>
      </c>
      <c r="F295" s="84">
        <v>355768</v>
      </c>
      <c r="G295" s="32">
        <v>7.15</v>
      </c>
      <c r="H295" s="32" t="s">
        <v>847</v>
      </c>
    </row>
    <row r="296" spans="1:8" ht="15" customHeight="1">
      <c r="A296" s="83">
        <v>45456</v>
      </c>
      <c r="B296" s="32" t="s">
        <v>1301</v>
      </c>
      <c r="C296" s="31" t="s">
        <v>1302</v>
      </c>
      <c r="D296" s="31" t="s">
        <v>1199</v>
      </c>
      <c r="E296" s="31" t="s">
        <v>530</v>
      </c>
      <c r="F296" s="84">
        <v>198622</v>
      </c>
      <c r="G296" s="32">
        <v>16.329999999999998</v>
      </c>
      <c r="H296" s="32" t="s">
        <v>847</v>
      </c>
    </row>
    <row r="297" spans="1:8" ht="15" customHeight="1">
      <c r="A297" s="83">
        <v>45456</v>
      </c>
      <c r="B297" s="32" t="s">
        <v>1303</v>
      </c>
      <c r="C297" s="31" t="s">
        <v>1304</v>
      </c>
      <c r="D297" s="31" t="s">
        <v>893</v>
      </c>
      <c r="E297" s="31" t="s">
        <v>530</v>
      </c>
      <c r="F297" s="84">
        <v>310596</v>
      </c>
      <c r="G297" s="32">
        <v>71.430000000000007</v>
      </c>
      <c r="H297" s="32" t="s">
        <v>847</v>
      </c>
    </row>
    <row r="298" spans="1:8" ht="15" customHeight="1">
      <c r="A298" s="83">
        <v>45456</v>
      </c>
      <c r="B298" s="32" t="s">
        <v>1305</v>
      </c>
      <c r="C298" s="31" t="s">
        <v>1306</v>
      </c>
      <c r="D298" s="31" t="s">
        <v>893</v>
      </c>
      <c r="E298" s="31" t="s">
        <v>530</v>
      </c>
      <c r="F298" s="84">
        <v>200884</v>
      </c>
      <c r="G298" s="32">
        <v>368.52</v>
      </c>
      <c r="H298" s="32" t="s">
        <v>847</v>
      </c>
    </row>
    <row r="299" spans="1:8" ht="15" customHeight="1">
      <c r="A299" s="83">
        <v>45456</v>
      </c>
      <c r="B299" s="32" t="s">
        <v>1307</v>
      </c>
      <c r="C299" s="31" t="s">
        <v>1308</v>
      </c>
      <c r="D299" s="31" t="s">
        <v>893</v>
      </c>
      <c r="E299" s="31" t="s">
        <v>530</v>
      </c>
      <c r="F299" s="84">
        <v>68957</v>
      </c>
      <c r="G299" s="32">
        <v>377.21</v>
      </c>
      <c r="H299" s="32" t="s">
        <v>847</v>
      </c>
    </row>
    <row r="300" spans="1:8" ht="15" customHeight="1">
      <c r="A300" s="83">
        <v>45456</v>
      </c>
      <c r="B300" s="32" t="s">
        <v>1309</v>
      </c>
      <c r="C300" s="31" t="s">
        <v>1310</v>
      </c>
      <c r="D300" s="31" t="s">
        <v>999</v>
      </c>
      <c r="E300" s="31" t="s">
        <v>530</v>
      </c>
      <c r="F300" s="84">
        <v>947205</v>
      </c>
      <c r="G300" s="32">
        <v>17.260000000000002</v>
      </c>
      <c r="H300" s="32" t="s">
        <v>847</v>
      </c>
    </row>
    <row r="301" spans="1:8" ht="15" customHeight="1">
      <c r="A301" s="83">
        <v>45456</v>
      </c>
      <c r="B301" s="32" t="s">
        <v>1311</v>
      </c>
      <c r="C301" s="31" t="s">
        <v>1312</v>
      </c>
      <c r="D301" s="31" t="s">
        <v>1297</v>
      </c>
      <c r="E301" s="31" t="s">
        <v>530</v>
      </c>
      <c r="F301" s="84">
        <v>4861</v>
      </c>
      <c r="G301" s="32">
        <v>39.85</v>
      </c>
      <c r="H301" s="32" t="s">
        <v>847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6"/>
  <sheetViews>
    <sheetView zoomScale="80" zoomScaleNormal="80" workbookViewId="0">
      <selection activeCell="J22" sqref="J22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926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45457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45373</v>
      </c>
      <c r="C10" s="188"/>
      <c r="D10" s="192" t="s">
        <v>224</v>
      </c>
      <c r="E10" s="189" t="s">
        <v>850</v>
      </c>
      <c r="F10" s="183" t="s">
        <v>851</v>
      </c>
      <c r="G10" s="185">
        <v>3612</v>
      </c>
      <c r="H10" s="183"/>
      <c r="I10" s="183" t="s">
        <v>852</v>
      </c>
      <c r="J10" s="185" t="s">
        <v>546</v>
      </c>
      <c r="K10" s="185"/>
      <c r="L10" s="186"/>
      <c r="M10" s="190"/>
      <c r="N10" s="185"/>
      <c r="O10" s="191"/>
      <c r="P10" s="186">
        <f>VLOOKUP(D10,'MidCap Intra'!$B$11:$C$571,2,0)</f>
        <v>3878.15</v>
      </c>
      <c r="Q10" s="228"/>
      <c r="R10" s="54" t="s">
        <v>854</v>
      </c>
    </row>
    <row r="11" spans="1:26" ht="15" customHeight="1">
      <c r="A11" s="265">
        <v>2</v>
      </c>
      <c r="B11" s="266">
        <v>45414</v>
      </c>
      <c r="C11" s="267"/>
      <c r="D11" s="268" t="s">
        <v>124</v>
      </c>
      <c r="E11" s="269" t="s">
        <v>850</v>
      </c>
      <c r="F11" s="248">
        <v>1317</v>
      </c>
      <c r="G11" s="249">
        <v>1267</v>
      </c>
      <c r="H11" s="248">
        <v>1393</v>
      </c>
      <c r="I11" s="248" t="s">
        <v>853</v>
      </c>
      <c r="J11" s="247" t="s">
        <v>994</v>
      </c>
      <c r="K11" s="247">
        <f t="shared" ref="K11" si="0">H11-F11</f>
        <v>76</v>
      </c>
      <c r="L11" s="261">
        <f t="shared" ref="L11" si="1">(F11*-0.3)/100</f>
        <v>-3.9509999999999996</v>
      </c>
      <c r="M11" s="262">
        <f t="shared" ref="M11" si="2">(K11+L11)/F11</f>
        <v>5.4706909643128326E-2</v>
      </c>
      <c r="N11" s="247" t="s">
        <v>547</v>
      </c>
      <c r="O11" s="263">
        <v>45449</v>
      </c>
      <c r="P11" s="264"/>
      <c r="Q11" s="228"/>
      <c r="R11" s="54" t="s">
        <v>854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545</v>
      </c>
      <c r="F12" s="183" t="s">
        <v>947</v>
      </c>
      <c r="G12" s="185">
        <v>408.5</v>
      </c>
      <c r="H12" s="183"/>
      <c r="I12" s="183" t="s">
        <v>848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430.3</v>
      </c>
      <c r="Q12" s="228"/>
      <c r="R12" s="54" t="s">
        <v>854</v>
      </c>
    </row>
    <row r="13" spans="1:26" ht="15" customHeight="1">
      <c r="A13" s="265">
        <v>4</v>
      </c>
      <c r="B13" s="266">
        <v>45428</v>
      </c>
      <c r="C13" s="267"/>
      <c r="D13" s="268" t="s">
        <v>133</v>
      </c>
      <c r="E13" s="269" t="s">
        <v>545</v>
      </c>
      <c r="F13" s="248">
        <v>2307.5</v>
      </c>
      <c r="G13" s="249">
        <v>2185</v>
      </c>
      <c r="H13" s="248">
        <v>2425</v>
      </c>
      <c r="I13" s="248" t="s">
        <v>861</v>
      </c>
      <c r="J13" s="247" t="s">
        <v>945</v>
      </c>
      <c r="K13" s="247">
        <f t="shared" ref="K13" si="3">H13-F13</f>
        <v>117.5</v>
      </c>
      <c r="L13" s="261">
        <f t="shared" ref="L13" si="4">(F13*-0.3)/100</f>
        <v>-6.9225000000000003</v>
      </c>
      <c r="M13" s="262">
        <f t="shared" ref="M13" si="5">(K13+L13)/F13</f>
        <v>4.7920910075839651E-2</v>
      </c>
      <c r="N13" s="247" t="s">
        <v>547</v>
      </c>
      <c r="O13" s="263">
        <v>45447</v>
      </c>
      <c r="P13" s="264"/>
      <c r="Q13" s="228"/>
      <c r="R13" s="54" t="s">
        <v>854</v>
      </c>
    </row>
    <row r="14" spans="1:26" ht="15" customHeight="1">
      <c r="A14" s="265">
        <v>5</v>
      </c>
      <c r="B14" s="266">
        <v>45434</v>
      </c>
      <c r="C14" s="267"/>
      <c r="D14" s="268" t="s">
        <v>83</v>
      </c>
      <c r="E14" s="269" t="s">
        <v>545</v>
      </c>
      <c r="F14" s="248">
        <v>628</v>
      </c>
      <c r="G14" s="249">
        <v>588</v>
      </c>
      <c r="H14" s="248">
        <v>662.5</v>
      </c>
      <c r="I14" s="248" t="s">
        <v>894</v>
      </c>
      <c r="J14" s="247" t="s">
        <v>915</v>
      </c>
      <c r="K14" s="247">
        <f t="shared" ref="K14:K16" si="6">H14-F14</f>
        <v>34.5</v>
      </c>
      <c r="L14" s="261">
        <f t="shared" ref="L14:L15" si="7">(F14*-0.3)/100</f>
        <v>-1.8840000000000001</v>
      </c>
      <c r="M14" s="262">
        <f t="shared" ref="M14:M16" si="8">(K14+L14)/F14</f>
        <v>5.1936305732484075E-2</v>
      </c>
      <c r="N14" s="247" t="s">
        <v>547</v>
      </c>
      <c r="O14" s="263">
        <v>45446</v>
      </c>
      <c r="P14" s="264"/>
      <c r="Q14" s="228"/>
      <c r="R14" s="54" t="s">
        <v>854</v>
      </c>
    </row>
    <row r="15" spans="1:26" ht="15" customHeight="1">
      <c r="A15" s="314">
        <v>6</v>
      </c>
      <c r="B15" s="315">
        <v>45436</v>
      </c>
      <c r="C15" s="316"/>
      <c r="D15" s="317" t="s">
        <v>48</v>
      </c>
      <c r="E15" s="318" t="s">
        <v>545</v>
      </c>
      <c r="F15" s="308">
        <v>2570</v>
      </c>
      <c r="G15" s="309">
        <v>2460</v>
      </c>
      <c r="H15" s="308">
        <v>2370</v>
      </c>
      <c r="I15" s="308" t="s">
        <v>895</v>
      </c>
      <c r="J15" s="310" t="s">
        <v>936</v>
      </c>
      <c r="K15" s="310">
        <f t="shared" si="6"/>
        <v>-200</v>
      </c>
      <c r="L15" s="319">
        <f t="shared" si="7"/>
        <v>-7.71</v>
      </c>
      <c r="M15" s="320">
        <f t="shared" si="8"/>
        <v>-8.0821011673151755E-2</v>
      </c>
      <c r="N15" s="310" t="s">
        <v>557</v>
      </c>
      <c r="O15" s="321">
        <v>45447</v>
      </c>
      <c r="P15" s="313"/>
      <c r="Q15" s="228"/>
      <c r="R15" s="54" t="s">
        <v>854</v>
      </c>
    </row>
    <row r="16" spans="1:26" ht="15" customHeight="1">
      <c r="A16" s="265">
        <v>7</v>
      </c>
      <c r="B16" s="266">
        <v>45442</v>
      </c>
      <c r="C16" s="267"/>
      <c r="D16" s="268" t="s">
        <v>237</v>
      </c>
      <c r="E16" s="269" t="s">
        <v>545</v>
      </c>
      <c r="F16" s="248">
        <v>1022.5</v>
      </c>
      <c r="G16" s="249">
        <v>965</v>
      </c>
      <c r="H16" s="248">
        <v>1065</v>
      </c>
      <c r="I16" s="248" t="s">
        <v>899</v>
      </c>
      <c r="J16" s="247" t="s">
        <v>1029</v>
      </c>
      <c r="K16" s="247">
        <f t="shared" si="6"/>
        <v>42.5</v>
      </c>
      <c r="L16" s="261">
        <f>(F16*-0.3)/100</f>
        <v>-3.0674999999999999</v>
      </c>
      <c r="M16" s="262">
        <f t="shared" si="8"/>
        <v>3.8564792176039114E-2</v>
      </c>
      <c r="N16" s="247" t="s">
        <v>547</v>
      </c>
      <c r="O16" s="263">
        <v>45453</v>
      </c>
      <c r="P16" s="264"/>
      <c r="Q16" s="228"/>
      <c r="R16" s="54" t="s">
        <v>854</v>
      </c>
    </row>
    <row r="17" spans="1:18" ht="15" customHeight="1">
      <c r="A17" s="265">
        <v>8</v>
      </c>
      <c r="B17" s="266">
        <v>45442</v>
      </c>
      <c r="C17" s="267"/>
      <c r="D17" s="268" t="s">
        <v>206</v>
      </c>
      <c r="E17" s="269" t="s">
        <v>545</v>
      </c>
      <c r="F17" s="248">
        <v>2860</v>
      </c>
      <c r="G17" s="249">
        <v>2720</v>
      </c>
      <c r="H17" s="248">
        <v>2955</v>
      </c>
      <c r="I17" s="248" t="s">
        <v>900</v>
      </c>
      <c r="J17" s="247" t="s">
        <v>914</v>
      </c>
      <c r="K17" s="247">
        <f t="shared" ref="K17" si="9">H17-F17</f>
        <v>95</v>
      </c>
      <c r="L17" s="261">
        <f t="shared" ref="L17" si="10">(F17*-0.3)/100</f>
        <v>-8.58</v>
      </c>
      <c r="M17" s="262">
        <f t="shared" ref="M17" si="11">(K17+L17)/F17</f>
        <v>3.0216783216783217E-2</v>
      </c>
      <c r="N17" s="247" t="s">
        <v>547</v>
      </c>
      <c r="O17" s="263">
        <v>45446</v>
      </c>
      <c r="P17" s="264"/>
      <c r="Q17" s="228"/>
      <c r="R17" s="54" t="s">
        <v>854</v>
      </c>
    </row>
    <row r="18" spans="1:18" ht="15" customHeight="1">
      <c r="A18" s="265">
        <v>9</v>
      </c>
      <c r="B18" s="266">
        <v>45442</v>
      </c>
      <c r="C18" s="267"/>
      <c r="D18" s="268" t="s">
        <v>112</v>
      </c>
      <c r="E18" s="269" t="s">
        <v>545</v>
      </c>
      <c r="F18" s="248">
        <v>199</v>
      </c>
      <c r="G18" s="249">
        <v>185</v>
      </c>
      <c r="H18" s="248">
        <v>216.5</v>
      </c>
      <c r="I18" s="248" t="s">
        <v>901</v>
      </c>
      <c r="J18" s="247" t="s">
        <v>913</v>
      </c>
      <c r="K18" s="247">
        <f t="shared" ref="K18:K19" si="12">H18-F18</f>
        <v>17.5</v>
      </c>
      <c r="L18" s="261">
        <f t="shared" ref="L18:L19" si="13">(F18*-0.3)/100</f>
        <v>-0.59699999999999998</v>
      </c>
      <c r="M18" s="262">
        <f t="shared" ref="M18:M19" si="14">(K18+L18)/F18</f>
        <v>8.4939698492462301E-2</v>
      </c>
      <c r="N18" s="247" t="s">
        <v>547</v>
      </c>
      <c r="O18" s="263">
        <v>45446</v>
      </c>
      <c r="P18" s="264"/>
      <c r="Q18" s="228"/>
      <c r="R18" s="54" t="s">
        <v>855</v>
      </c>
    </row>
    <row r="19" spans="1:18" ht="15" customHeight="1">
      <c r="A19" s="314">
        <v>10</v>
      </c>
      <c r="B19" s="315">
        <v>45446</v>
      </c>
      <c r="C19" s="316"/>
      <c r="D19" s="317" t="s">
        <v>121</v>
      </c>
      <c r="E19" s="318" t="s">
        <v>545</v>
      </c>
      <c r="F19" s="308">
        <v>561</v>
      </c>
      <c r="G19" s="309">
        <v>534</v>
      </c>
      <c r="H19" s="308">
        <v>530</v>
      </c>
      <c r="I19" s="308" t="s">
        <v>916</v>
      </c>
      <c r="J19" s="310" t="s">
        <v>937</v>
      </c>
      <c r="K19" s="310">
        <f t="shared" si="12"/>
        <v>-31</v>
      </c>
      <c r="L19" s="319">
        <f t="shared" si="13"/>
        <v>-1.6829999999999998</v>
      </c>
      <c r="M19" s="320">
        <f t="shared" si="14"/>
        <v>-5.8258467023172902E-2</v>
      </c>
      <c r="N19" s="310" t="s">
        <v>557</v>
      </c>
      <c r="O19" s="321">
        <v>45447</v>
      </c>
      <c r="P19" s="313"/>
      <c r="Q19" s="228"/>
      <c r="R19" s="54" t="s">
        <v>854</v>
      </c>
    </row>
    <row r="20" spans="1:18" ht="15" customHeight="1">
      <c r="A20" s="187">
        <v>11</v>
      </c>
      <c r="B20" s="184">
        <v>45447</v>
      </c>
      <c r="C20" s="188"/>
      <c r="D20" s="192" t="s">
        <v>206</v>
      </c>
      <c r="E20" s="189" t="s">
        <v>545</v>
      </c>
      <c r="F20" s="183" t="s">
        <v>928</v>
      </c>
      <c r="G20" s="185">
        <v>2740</v>
      </c>
      <c r="H20" s="183"/>
      <c r="I20" s="183" t="s">
        <v>929</v>
      </c>
      <c r="J20" s="185" t="s">
        <v>546</v>
      </c>
      <c r="K20" s="185"/>
      <c r="L20" s="186"/>
      <c r="M20" s="190"/>
      <c r="N20" s="185"/>
      <c r="O20" s="191"/>
      <c r="P20" s="186">
        <f>VLOOKUP(D20,'MidCap Intra'!$B$11:$C$571,2,0)</f>
        <v>2930.5</v>
      </c>
      <c r="Q20" s="228"/>
      <c r="R20" s="54" t="s">
        <v>854</v>
      </c>
    </row>
    <row r="21" spans="1:18" ht="15" customHeight="1">
      <c r="A21" s="265">
        <v>12</v>
      </c>
      <c r="B21" s="266">
        <v>45447</v>
      </c>
      <c r="C21" s="267"/>
      <c r="D21" s="268" t="s">
        <v>126</v>
      </c>
      <c r="E21" s="269" t="s">
        <v>545</v>
      </c>
      <c r="F21" s="248">
        <v>1520</v>
      </c>
      <c r="G21" s="249">
        <v>1360</v>
      </c>
      <c r="H21" s="248">
        <v>1585</v>
      </c>
      <c r="I21" s="248" t="s">
        <v>935</v>
      </c>
      <c r="J21" s="247" t="s">
        <v>941</v>
      </c>
      <c r="K21" s="247">
        <f t="shared" ref="K21" si="15">H21-F21</f>
        <v>65</v>
      </c>
      <c r="L21" s="261">
        <f t="shared" ref="L21" si="16">(F21*-0.3)/100</f>
        <v>-4.5599999999999996</v>
      </c>
      <c r="M21" s="262">
        <f t="shared" ref="M21" si="17">(K21+L21)/F21</f>
        <v>3.9763157894736841E-2</v>
      </c>
      <c r="N21" s="247" t="s">
        <v>547</v>
      </c>
      <c r="O21" s="263">
        <v>45456</v>
      </c>
      <c r="P21" s="264"/>
      <c r="Q21" s="228"/>
      <c r="R21" s="54" t="s">
        <v>854</v>
      </c>
    </row>
    <row r="22" spans="1:18" ht="15" customHeight="1">
      <c r="A22" s="314">
        <v>13</v>
      </c>
      <c r="B22" s="315">
        <v>45447</v>
      </c>
      <c r="C22" s="316"/>
      <c r="D22" s="317" t="s">
        <v>92</v>
      </c>
      <c r="E22" s="318" t="s">
        <v>545</v>
      </c>
      <c r="F22" s="308">
        <v>467.5</v>
      </c>
      <c r="G22" s="309">
        <v>445</v>
      </c>
      <c r="H22" s="308">
        <v>440</v>
      </c>
      <c r="I22" s="308" t="s">
        <v>938</v>
      </c>
      <c r="J22" s="310" t="s">
        <v>946</v>
      </c>
      <c r="K22" s="310">
        <f t="shared" ref="K22:K23" si="18">H22-F22</f>
        <v>-27.5</v>
      </c>
      <c r="L22" s="319">
        <f t="shared" ref="L22" si="19">(F22*-0.3)/100</f>
        <v>-1.4025000000000001</v>
      </c>
      <c r="M22" s="320">
        <f t="shared" ref="M22:M23" si="20">(K22+L22)/F22</f>
        <v>-6.1823529411764708E-2</v>
      </c>
      <c r="N22" s="310" t="s">
        <v>557</v>
      </c>
      <c r="O22" s="321">
        <v>45447</v>
      </c>
      <c r="P22" s="313"/>
      <c r="Q22" s="228"/>
      <c r="R22" s="54" t="s">
        <v>854</v>
      </c>
    </row>
    <row r="23" spans="1:18" ht="15" customHeight="1">
      <c r="A23" s="265">
        <v>14</v>
      </c>
      <c r="B23" s="266">
        <v>45447</v>
      </c>
      <c r="C23" s="267"/>
      <c r="D23" s="268" t="s">
        <v>151</v>
      </c>
      <c r="E23" s="269" t="s">
        <v>545</v>
      </c>
      <c r="F23" s="248">
        <v>158.25</v>
      </c>
      <c r="G23" s="249">
        <v>150</v>
      </c>
      <c r="H23" s="248">
        <v>164.5</v>
      </c>
      <c r="I23" s="248" t="s">
        <v>948</v>
      </c>
      <c r="J23" s="247" t="s">
        <v>1028</v>
      </c>
      <c r="K23" s="247">
        <f t="shared" si="18"/>
        <v>6.25</v>
      </c>
      <c r="L23" s="261">
        <f>(F23*-0.3)/100</f>
        <v>-0.47475000000000001</v>
      </c>
      <c r="M23" s="262">
        <f t="shared" si="20"/>
        <v>3.6494470774091625E-2</v>
      </c>
      <c r="N23" s="247" t="s">
        <v>547</v>
      </c>
      <c r="O23" s="263">
        <v>45453</v>
      </c>
      <c r="P23" s="264"/>
      <c r="Q23" s="228"/>
      <c r="R23" s="54" t="s">
        <v>854</v>
      </c>
    </row>
    <row r="24" spans="1:18" ht="15" customHeight="1">
      <c r="A24" s="265">
        <v>15</v>
      </c>
      <c r="B24" s="266">
        <v>45448</v>
      </c>
      <c r="C24" s="267"/>
      <c r="D24" s="268" t="s">
        <v>74</v>
      </c>
      <c r="E24" s="269" t="s">
        <v>545</v>
      </c>
      <c r="F24" s="248">
        <v>239.5</v>
      </c>
      <c r="G24" s="249">
        <v>219</v>
      </c>
      <c r="H24" s="248">
        <v>258.5</v>
      </c>
      <c r="I24" s="248" t="s">
        <v>949</v>
      </c>
      <c r="J24" s="247" t="s">
        <v>950</v>
      </c>
      <c r="K24" s="247">
        <f t="shared" ref="K24" si="21">H24-F24</f>
        <v>19</v>
      </c>
      <c r="L24" s="261">
        <f>(F24*-0.03)/100</f>
        <v>-7.1849999999999997E-2</v>
      </c>
      <c r="M24" s="262">
        <f t="shared" ref="M24" si="22">(K24+L24)/F24</f>
        <v>7.9031941544885173E-2</v>
      </c>
      <c r="N24" s="247" t="s">
        <v>547</v>
      </c>
      <c r="O24" s="263">
        <v>45448</v>
      </c>
      <c r="P24" s="264"/>
      <c r="Q24" s="228"/>
      <c r="R24" s="54" t="s">
        <v>854</v>
      </c>
    </row>
    <row r="25" spans="1:18" ht="15" customHeight="1">
      <c r="A25" s="265">
        <v>16</v>
      </c>
      <c r="B25" s="266">
        <v>45448</v>
      </c>
      <c r="C25" s="267"/>
      <c r="D25" s="268" t="s">
        <v>298</v>
      </c>
      <c r="E25" s="269" t="s">
        <v>545</v>
      </c>
      <c r="F25" s="248">
        <v>1425</v>
      </c>
      <c r="G25" s="249">
        <v>1320</v>
      </c>
      <c r="H25" s="248">
        <v>1502.5</v>
      </c>
      <c r="I25" s="248" t="s">
        <v>955</v>
      </c>
      <c r="J25" s="247" t="s">
        <v>959</v>
      </c>
      <c r="K25" s="247">
        <f t="shared" ref="K25" si="23">H25-F25</f>
        <v>77.5</v>
      </c>
      <c r="L25" s="261">
        <f>(F25*-0.03)/100</f>
        <v>-0.42749999999999999</v>
      </c>
      <c r="M25" s="262">
        <f t="shared" ref="M25" si="24">(K25+L25)/F25</f>
        <v>5.4085964912280703E-2</v>
      </c>
      <c r="N25" s="247" t="s">
        <v>547</v>
      </c>
      <c r="O25" s="263">
        <v>45448</v>
      </c>
      <c r="P25" s="264"/>
      <c r="Q25" s="228"/>
      <c r="R25" s="54" t="s">
        <v>854</v>
      </c>
    </row>
    <row r="26" spans="1:18" ht="15" customHeight="1">
      <c r="A26" s="265">
        <v>17</v>
      </c>
      <c r="B26" s="266">
        <v>45448</v>
      </c>
      <c r="C26" s="267"/>
      <c r="D26" s="268" t="s">
        <v>795</v>
      </c>
      <c r="E26" s="269" t="s">
        <v>545</v>
      </c>
      <c r="F26" s="248">
        <v>2490</v>
      </c>
      <c r="G26" s="249">
        <v>2290</v>
      </c>
      <c r="H26" s="248">
        <v>2635</v>
      </c>
      <c r="I26" s="248" t="s">
        <v>964</v>
      </c>
      <c r="J26" s="247" t="s">
        <v>690</v>
      </c>
      <c r="K26" s="247">
        <f t="shared" ref="K26" si="25">H26-F26</f>
        <v>145</v>
      </c>
      <c r="L26" s="261">
        <f>(F26*-0.3)/100</f>
        <v>-7.47</v>
      </c>
      <c r="M26" s="262">
        <f t="shared" ref="M26" si="26">(K26+L26)/F26</f>
        <v>5.523293172690763E-2</v>
      </c>
      <c r="N26" s="247" t="s">
        <v>547</v>
      </c>
      <c r="O26" s="263">
        <v>45450</v>
      </c>
      <c r="P26" s="264"/>
      <c r="Q26" s="228"/>
      <c r="R26" s="54" t="s">
        <v>854</v>
      </c>
    </row>
    <row r="27" spans="1:18" ht="15" customHeight="1">
      <c r="A27" s="265">
        <v>18</v>
      </c>
      <c r="B27" s="266">
        <v>45448</v>
      </c>
      <c r="C27" s="267"/>
      <c r="D27" s="268" t="s">
        <v>805</v>
      </c>
      <c r="E27" s="269" t="s">
        <v>545</v>
      </c>
      <c r="F27" s="248">
        <v>649</v>
      </c>
      <c r="G27" s="249">
        <v>595</v>
      </c>
      <c r="H27" s="248">
        <v>692</v>
      </c>
      <c r="I27" s="248" t="s">
        <v>965</v>
      </c>
      <c r="J27" s="247" t="s">
        <v>1018</v>
      </c>
      <c r="K27" s="247">
        <f t="shared" ref="K27" si="27">H27-F27</f>
        <v>43</v>
      </c>
      <c r="L27" s="261">
        <f>(F27*-0.3)/100</f>
        <v>-1.9469999999999998</v>
      </c>
      <c r="M27" s="262">
        <f t="shared" ref="M27" si="28">(K27+L27)/F27</f>
        <v>6.3255778120184902E-2</v>
      </c>
      <c r="N27" s="247" t="s">
        <v>547</v>
      </c>
      <c r="O27" s="263">
        <v>45450</v>
      </c>
      <c r="P27" s="264"/>
      <c r="Q27" s="228"/>
      <c r="R27" s="54" t="s">
        <v>854</v>
      </c>
    </row>
    <row r="28" spans="1:18" ht="15" customHeight="1">
      <c r="A28" s="265">
        <v>19</v>
      </c>
      <c r="B28" s="266">
        <v>45449</v>
      </c>
      <c r="C28" s="267"/>
      <c r="D28" s="268" t="s">
        <v>74</v>
      </c>
      <c r="E28" s="269" t="s">
        <v>545</v>
      </c>
      <c r="F28" s="248">
        <v>268</v>
      </c>
      <c r="G28" s="249">
        <v>248</v>
      </c>
      <c r="H28" s="248">
        <v>282</v>
      </c>
      <c r="I28" s="248" t="s">
        <v>991</v>
      </c>
      <c r="J28" s="247" t="s">
        <v>1021</v>
      </c>
      <c r="K28" s="247">
        <f t="shared" ref="K28" si="29">H28-F28</f>
        <v>14</v>
      </c>
      <c r="L28" s="261">
        <f>(F28*-0.3)/100</f>
        <v>-0.80399999999999994</v>
      </c>
      <c r="M28" s="262">
        <f t="shared" ref="M28" si="30">(K28+L28)/F28</f>
        <v>4.9238805970149256E-2</v>
      </c>
      <c r="N28" s="247" t="s">
        <v>547</v>
      </c>
      <c r="O28" s="263">
        <v>45450</v>
      </c>
      <c r="P28" s="264"/>
      <c r="Q28" s="228"/>
      <c r="R28" s="54" t="s">
        <v>854</v>
      </c>
    </row>
    <row r="29" spans="1:18" ht="15" customHeight="1">
      <c r="A29" s="334">
        <v>20</v>
      </c>
      <c r="B29" s="184">
        <v>45449</v>
      </c>
      <c r="C29" s="285"/>
      <c r="D29" s="192" t="s">
        <v>220</v>
      </c>
      <c r="E29" s="189" t="s">
        <v>545</v>
      </c>
      <c r="F29" s="183" t="s">
        <v>1026</v>
      </c>
      <c r="G29" s="185">
        <v>1045</v>
      </c>
      <c r="H29" s="183"/>
      <c r="I29" s="183" t="s">
        <v>1027</v>
      </c>
      <c r="J29" s="185" t="s">
        <v>546</v>
      </c>
      <c r="K29" s="285"/>
      <c r="L29" s="285"/>
      <c r="M29" s="285"/>
      <c r="N29" s="285"/>
      <c r="O29" s="285"/>
      <c r="P29" s="186">
        <f>VLOOKUP(D29,'MidCap Intra'!$B$11:$C$571,2,0)</f>
        <v>1114.5999999999999</v>
      </c>
      <c r="Q29" s="333"/>
      <c r="R29" s="54" t="s">
        <v>854</v>
      </c>
    </row>
    <row r="30" spans="1:18" ht="15" customHeight="1">
      <c r="A30" s="187">
        <v>21</v>
      </c>
      <c r="B30" s="184">
        <v>45449</v>
      </c>
      <c r="C30" s="188"/>
      <c r="D30" s="192" t="s">
        <v>416</v>
      </c>
      <c r="E30" s="189" t="s">
        <v>545</v>
      </c>
      <c r="F30" s="183" t="s">
        <v>992</v>
      </c>
      <c r="G30" s="185">
        <v>1340</v>
      </c>
      <c r="H30" s="183"/>
      <c r="I30" s="183" t="s">
        <v>993</v>
      </c>
      <c r="J30" s="185" t="s">
        <v>546</v>
      </c>
      <c r="K30" s="185"/>
      <c r="L30" s="186"/>
      <c r="M30" s="190"/>
      <c r="N30" s="185"/>
      <c r="O30" s="191"/>
      <c r="P30" s="186">
        <f>VLOOKUP(D30,'MidCap Intra'!$B$11:$C$571,2,0)</f>
        <v>1487.4</v>
      </c>
      <c r="Q30" s="228"/>
      <c r="R30" s="54" t="s">
        <v>854</v>
      </c>
    </row>
    <row r="31" spans="1:18" ht="15" customHeight="1">
      <c r="A31" s="342">
        <v>22</v>
      </c>
      <c r="B31" s="266">
        <v>45450</v>
      </c>
      <c r="C31" s="267"/>
      <c r="D31" s="268" t="s">
        <v>213</v>
      </c>
      <c r="E31" s="269" t="s">
        <v>545</v>
      </c>
      <c r="F31" s="248">
        <v>2295</v>
      </c>
      <c r="G31" s="249">
        <v>2090</v>
      </c>
      <c r="H31" s="248">
        <v>2397.5</v>
      </c>
      <c r="I31" s="248" t="s">
        <v>1017</v>
      </c>
      <c r="J31" s="247" t="s">
        <v>1117</v>
      </c>
      <c r="K31" s="247">
        <f t="shared" ref="K31" si="31">H31-F31</f>
        <v>102.5</v>
      </c>
      <c r="L31" s="261">
        <f>(F31*-0.3)/100</f>
        <v>-6.8849999999999998</v>
      </c>
      <c r="M31" s="262">
        <f t="shared" ref="M31" si="32">(K31+L31)/F31</f>
        <v>4.1662309368191722E-2</v>
      </c>
      <c r="N31" s="247" t="s">
        <v>547</v>
      </c>
      <c r="O31" s="263">
        <v>45456</v>
      </c>
      <c r="P31" s="264"/>
      <c r="Q31" s="228"/>
      <c r="R31" s="54" t="s">
        <v>856</v>
      </c>
    </row>
    <row r="32" spans="1:18" ht="15" customHeight="1">
      <c r="A32" s="187">
        <v>23</v>
      </c>
      <c r="B32" s="184">
        <v>45450</v>
      </c>
      <c r="C32" s="188"/>
      <c r="D32" s="192" t="s">
        <v>221</v>
      </c>
      <c r="E32" s="189" t="s">
        <v>545</v>
      </c>
      <c r="F32" s="183" t="s">
        <v>1019</v>
      </c>
      <c r="G32" s="185">
        <v>890</v>
      </c>
      <c r="H32" s="183"/>
      <c r="I32" s="183" t="s">
        <v>1020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985.85</v>
      </c>
      <c r="Q32" s="228"/>
      <c r="R32" s="54" t="s">
        <v>855</v>
      </c>
    </row>
    <row r="33" spans="1:38" ht="15" customHeight="1">
      <c r="A33" s="187">
        <v>24</v>
      </c>
      <c r="B33" s="184">
        <v>45454</v>
      </c>
      <c r="C33" s="188"/>
      <c r="D33" s="192" t="s">
        <v>39</v>
      </c>
      <c r="E33" s="189" t="s">
        <v>545</v>
      </c>
      <c r="F33" s="183" t="s">
        <v>1045</v>
      </c>
      <c r="G33" s="185">
        <v>615</v>
      </c>
      <c r="H33" s="183"/>
      <c r="I33" s="183" t="s">
        <v>1046</v>
      </c>
      <c r="J33" s="185" t="s">
        <v>546</v>
      </c>
      <c r="K33" s="185"/>
      <c r="L33" s="186"/>
      <c r="M33" s="190"/>
      <c r="N33" s="185"/>
      <c r="O33" s="191"/>
      <c r="P33" s="186">
        <f>VLOOKUP(D33,'MidCap Intra'!$B$11:$C$571,2,0)</f>
        <v>675.25</v>
      </c>
      <c r="Q33" s="228"/>
      <c r="R33" s="54" t="s">
        <v>854</v>
      </c>
    </row>
    <row r="34" spans="1:38" ht="15" customHeight="1">
      <c r="A34" s="187">
        <v>25</v>
      </c>
      <c r="B34" s="184">
        <v>45454</v>
      </c>
      <c r="C34" s="188"/>
      <c r="D34" s="192" t="s">
        <v>345</v>
      </c>
      <c r="E34" s="189" t="s">
        <v>545</v>
      </c>
      <c r="F34" s="183" t="s">
        <v>1047</v>
      </c>
      <c r="G34" s="185">
        <v>189</v>
      </c>
      <c r="H34" s="183"/>
      <c r="I34" s="183" t="s">
        <v>1048</v>
      </c>
      <c r="J34" s="185" t="s">
        <v>546</v>
      </c>
      <c r="K34" s="185"/>
      <c r="L34" s="186"/>
      <c r="M34" s="190"/>
      <c r="N34" s="185"/>
      <c r="O34" s="191"/>
      <c r="P34" s="186">
        <f>VLOOKUP(D34,'MidCap Intra'!$B$11:$C$571,2,0)</f>
        <v>202.5</v>
      </c>
      <c r="Q34" s="228"/>
      <c r="R34" s="54" t="s">
        <v>854</v>
      </c>
    </row>
    <row r="35" spans="1:38" ht="15" customHeight="1">
      <c r="A35" s="187">
        <v>26</v>
      </c>
      <c r="B35" s="184">
        <v>45456</v>
      </c>
      <c r="C35" s="188"/>
      <c r="D35" s="192" t="s">
        <v>811</v>
      </c>
      <c r="E35" s="189" t="s">
        <v>545</v>
      </c>
      <c r="F35" s="183" t="s">
        <v>1118</v>
      </c>
      <c r="G35" s="185">
        <v>1290</v>
      </c>
      <c r="H35" s="183"/>
      <c r="I35" s="183" t="s">
        <v>955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1398.1</v>
      </c>
      <c r="Q35" s="228"/>
    </row>
    <row r="36" spans="1:38" ht="15" customHeight="1">
      <c r="A36" s="187"/>
      <c r="B36" s="184"/>
      <c r="C36" s="188"/>
      <c r="D36" s="192"/>
      <c r="E36" s="189"/>
      <c r="F36" s="183"/>
      <c r="G36" s="185"/>
      <c r="H36" s="183"/>
      <c r="I36" s="183"/>
      <c r="J36" s="185"/>
      <c r="K36" s="185"/>
      <c r="L36" s="186"/>
      <c r="M36" s="190"/>
      <c r="N36" s="185"/>
      <c r="O36" s="191"/>
      <c r="P36" s="186"/>
      <c r="Q36" s="228"/>
    </row>
    <row r="37" spans="1:38" ht="15" customHeight="1">
      <c r="A37" s="285"/>
      <c r="B37" s="285"/>
      <c r="C37" s="188"/>
      <c r="D37" s="192"/>
      <c r="E37" s="189"/>
      <c r="F37" s="183"/>
      <c r="G37" s="185"/>
      <c r="H37" s="183"/>
      <c r="I37" s="183"/>
      <c r="J37" s="185"/>
      <c r="K37" s="185"/>
      <c r="L37" s="186"/>
      <c r="M37" s="190"/>
      <c r="N37" s="185"/>
      <c r="O37" s="191"/>
      <c r="P37" s="186"/>
      <c r="Q37" s="228"/>
    </row>
    <row r="38" spans="1:38" ht="15" customHeight="1"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1:38" ht="14.25" customHeight="1">
      <c r="A39" s="96"/>
      <c r="B39" s="97"/>
      <c r="C39" s="98"/>
      <c r="D39" s="99"/>
      <c r="E39" s="100"/>
      <c r="F39" s="100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102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03" t="s">
        <v>548</v>
      </c>
      <c r="B40" s="104"/>
      <c r="C40" s="105"/>
      <c r="E40" s="106"/>
      <c r="F40" s="106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07" t="s">
        <v>549</v>
      </c>
      <c r="B41" s="103"/>
      <c r="C41" s="103"/>
      <c r="D41" s="103"/>
      <c r="E41" s="37"/>
      <c r="F41" s="108" t="s">
        <v>550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03" t="s">
        <v>551</v>
      </c>
      <c r="B42" s="103"/>
      <c r="C42" s="103"/>
      <c r="D42" s="103" t="s">
        <v>552</v>
      </c>
      <c r="E42" s="6"/>
      <c r="F42" s="108" t="s">
        <v>553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03"/>
      <c r="B43" s="103"/>
      <c r="C43" s="103"/>
      <c r="D43" s="103"/>
      <c r="E43" s="6"/>
      <c r="F43" s="6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96"/>
      <c r="B44" s="196"/>
      <c r="C44" s="196"/>
      <c r="D44" s="196"/>
      <c r="E44" s="197"/>
      <c r="F44" s="197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4.25" customHeight="1">
      <c r="A45" s="103"/>
      <c r="B45" s="103"/>
      <c r="C45" s="103"/>
      <c r="D45" s="103"/>
      <c r="E45" s="6"/>
      <c r="F45" s="6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.75" customHeight="1">
      <c r="A46" s="115" t="s">
        <v>558</v>
      </c>
      <c r="B46" s="115"/>
      <c r="C46" s="115"/>
      <c r="D46" s="115"/>
      <c r="E46" s="6"/>
      <c r="F46" s="6"/>
      <c r="G46" s="54"/>
      <c r="H46" s="54"/>
      <c r="I46" s="54"/>
      <c r="J46" s="54"/>
      <c r="K46" s="54"/>
      <c r="L46" s="54"/>
      <c r="M46" s="54"/>
      <c r="N46" s="54"/>
      <c r="O46" s="54"/>
      <c r="P46" s="54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38.25" customHeight="1">
      <c r="A47" s="93" t="s">
        <v>16</v>
      </c>
      <c r="B47" s="93" t="s">
        <v>521</v>
      </c>
      <c r="C47" s="93"/>
      <c r="D47" s="94" t="s">
        <v>532</v>
      </c>
      <c r="E47" s="93" t="s">
        <v>533</v>
      </c>
      <c r="F47" s="93" t="s">
        <v>534</v>
      </c>
      <c r="G47" s="93" t="s">
        <v>554</v>
      </c>
      <c r="H47" s="93" t="s">
        <v>536</v>
      </c>
      <c r="I47" s="193" t="s">
        <v>537</v>
      </c>
      <c r="J47" s="195" t="s">
        <v>538</v>
      </c>
      <c r="K47" s="194" t="s">
        <v>559</v>
      </c>
      <c r="L47" s="95" t="s">
        <v>540</v>
      </c>
      <c r="M47" s="116" t="s">
        <v>560</v>
      </c>
      <c r="N47" s="93" t="s">
        <v>561</v>
      </c>
      <c r="O47" s="92" t="s">
        <v>542</v>
      </c>
      <c r="P47" s="260" t="s">
        <v>543</v>
      </c>
      <c r="Q47" s="230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.75" customHeight="1">
      <c r="A48" s="303">
        <v>1</v>
      </c>
      <c r="B48" s="304">
        <v>45446</v>
      </c>
      <c r="C48" s="305"/>
      <c r="D48" s="305" t="s">
        <v>897</v>
      </c>
      <c r="E48" s="303" t="s">
        <v>556</v>
      </c>
      <c r="F48" s="303">
        <v>12550</v>
      </c>
      <c r="G48" s="303">
        <v>12300</v>
      </c>
      <c r="H48" s="303">
        <v>12300</v>
      </c>
      <c r="I48" s="306" t="s">
        <v>917</v>
      </c>
      <c r="J48" s="297" t="s">
        <v>931</v>
      </c>
      <c r="K48" s="298">
        <f t="shared" ref="K48:K56" si="33">H48-F48</f>
        <v>-250</v>
      </c>
      <c r="L48" s="299">
        <f t="shared" ref="L48" si="34">(H48*N48)*0.03%</f>
        <v>184.49999999999997</v>
      </c>
      <c r="M48" s="300">
        <f t="shared" ref="M48" si="35">(K48*N48)-L48</f>
        <v>-12684.5</v>
      </c>
      <c r="N48" s="298">
        <v>50</v>
      </c>
      <c r="O48" s="301" t="s">
        <v>557</v>
      </c>
      <c r="P48" s="302">
        <v>45447</v>
      </c>
      <c r="Q48" s="226"/>
      <c r="R48" s="54" t="s">
        <v>855</v>
      </c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118"/>
      <c r="AK48" s="118"/>
      <c r="AL48" s="118"/>
    </row>
    <row r="49" spans="1:38" ht="12.75" customHeight="1">
      <c r="A49" s="303">
        <v>2</v>
      </c>
      <c r="B49" s="304">
        <v>45446</v>
      </c>
      <c r="C49" s="305"/>
      <c r="D49" s="305" t="s">
        <v>918</v>
      </c>
      <c r="E49" s="303" t="s">
        <v>556</v>
      </c>
      <c r="F49" s="303">
        <v>2381.5</v>
      </c>
      <c r="G49" s="303">
        <v>2355</v>
      </c>
      <c r="H49" s="303">
        <v>2355</v>
      </c>
      <c r="I49" s="306" t="s">
        <v>919</v>
      </c>
      <c r="J49" s="297" t="s">
        <v>930</v>
      </c>
      <c r="K49" s="298">
        <f t="shared" si="33"/>
        <v>-26.5</v>
      </c>
      <c r="L49" s="299">
        <f t="shared" ref="L49" si="36">(H49*N49)*0.03%</f>
        <v>337.00049999999999</v>
      </c>
      <c r="M49" s="300">
        <f t="shared" ref="M49" si="37">(K49*N49)-L49</f>
        <v>-12977.5005</v>
      </c>
      <c r="N49" s="298">
        <v>477</v>
      </c>
      <c r="O49" s="301" t="s">
        <v>557</v>
      </c>
      <c r="P49" s="302">
        <v>45447</v>
      </c>
      <c r="Q49" s="226"/>
      <c r="R49" s="54" t="s">
        <v>856</v>
      </c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118"/>
      <c r="AK49" s="118"/>
      <c r="AL49" s="118"/>
    </row>
    <row r="50" spans="1:38" ht="12.75" customHeight="1">
      <c r="A50" s="303">
        <v>3</v>
      </c>
      <c r="B50" s="304">
        <v>45446</v>
      </c>
      <c r="C50" s="305"/>
      <c r="D50" s="305" t="s">
        <v>920</v>
      </c>
      <c r="E50" s="303" t="s">
        <v>556</v>
      </c>
      <c r="F50" s="303">
        <v>3879.5</v>
      </c>
      <c r="G50" s="303">
        <v>3810</v>
      </c>
      <c r="H50" s="303">
        <v>3755</v>
      </c>
      <c r="I50" s="306" t="s">
        <v>921</v>
      </c>
      <c r="J50" s="297" t="s">
        <v>939</v>
      </c>
      <c r="K50" s="298">
        <f t="shared" si="33"/>
        <v>-124.5</v>
      </c>
      <c r="L50" s="299">
        <f t="shared" ref="L50" si="38">(H50*N50)*0.03%</f>
        <v>168.97499999999999</v>
      </c>
      <c r="M50" s="300">
        <f t="shared" ref="M50" si="39">(K50*N50)-L50</f>
        <v>-18843.974999999999</v>
      </c>
      <c r="N50" s="298">
        <v>150</v>
      </c>
      <c r="O50" s="301" t="s">
        <v>557</v>
      </c>
      <c r="P50" s="302">
        <v>45447</v>
      </c>
      <c r="Q50" s="226"/>
      <c r="R50" s="54" t="s">
        <v>854</v>
      </c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322">
        <v>4</v>
      </c>
      <c r="B51" s="324">
        <v>45448</v>
      </c>
      <c r="C51" s="296"/>
      <c r="D51" s="296" t="s">
        <v>952</v>
      </c>
      <c r="E51" s="322" t="s">
        <v>556</v>
      </c>
      <c r="F51" s="322">
        <v>3260</v>
      </c>
      <c r="G51" s="322">
        <v>3195</v>
      </c>
      <c r="H51" s="322">
        <v>3322.5</v>
      </c>
      <c r="I51" s="322" t="s">
        <v>953</v>
      </c>
      <c r="J51" s="325" t="s">
        <v>954</v>
      </c>
      <c r="K51" s="326">
        <f t="shared" si="33"/>
        <v>62.5</v>
      </c>
      <c r="L51" s="327">
        <f t="shared" ref="L51" si="40">(H51*N51)*0.03%</f>
        <v>174.43124999999998</v>
      </c>
      <c r="M51" s="328">
        <f t="shared" ref="M51" si="41">(K51*N51)-L51</f>
        <v>10763.06875</v>
      </c>
      <c r="N51" s="326">
        <v>175</v>
      </c>
      <c r="O51" s="329" t="s">
        <v>547</v>
      </c>
      <c r="P51" s="330">
        <v>45448</v>
      </c>
      <c r="Q51" s="226"/>
      <c r="R51" s="54" t="s">
        <v>856</v>
      </c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322">
        <v>5</v>
      </c>
      <c r="B52" s="324">
        <v>45448</v>
      </c>
      <c r="C52" s="296"/>
      <c r="D52" s="296" t="s">
        <v>960</v>
      </c>
      <c r="E52" s="322" t="s">
        <v>556</v>
      </c>
      <c r="F52" s="322">
        <v>5835</v>
      </c>
      <c r="G52" s="322">
        <v>5740</v>
      </c>
      <c r="H52" s="322">
        <v>5915</v>
      </c>
      <c r="I52" s="323" t="s">
        <v>961</v>
      </c>
      <c r="J52" s="325" t="s">
        <v>978</v>
      </c>
      <c r="K52" s="326">
        <f t="shared" si="33"/>
        <v>80</v>
      </c>
      <c r="L52" s="327">
        <f t="shared" ref="L52" si="42">(H52*N52)*0.03%</f>
        <v>221.81249999999997</v>
      </c>
      <c r="M52" s="328">
        <f t="shared" ref="M52" si="43">(K52*N52)-L52</f>
        <v>9778.1875</v>
      </c>
      <c r="N52" s="326">
        <v>125</v>
      </c>
      <c r="O52" s="329" t="s">
        <v>547</v>
      </c>
      <c r="P52" s="330">
        <v>45449</v>
      </c>
      <c r="Q52" s="226"/>
      <c r="R52" s="54" t="s">
        <v>856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22">
        <v>6</v>
      </c>
      <c r="B53" s="324">
        <v>45448</v>
      </c>
      <c r="C53" s="296"/>
      <c r="D53" s="296" t="s">
        <v>962</v>
      </c>
      <c r="E53" s="322" t="s">
        <v>556</v>
      </c>
      <c r="F53" s="322">
        <v>2067.5</v>
      </c>
      <c r="G53" s="322">
        <v>2035</v>
      </c>
      <c r="H53" s="322">
        <v>2093</v>
      </c>
      <c r="I53" s="323" t="s">
        <v>963</v>
      </c>
      <c r="J53" s="325" t="s">
        <v>966</v>
      </c>
      <c r="K53" s="326">
        <f t="shared" si="33"/>
        <v>25.5</v>
      </c>
      <c r="L53" s="327">
        <f t="shared" ref="L53" si="44">(H53*N53)*0.03%</f>
        <v>230.43929999999997</v>
      </c>
      <c r="M53" s="328">
        <f t="shared" ref="M53" si="45">(K53*N53)-L53</f>
        <v>9128.0607</v>
      </c>
      <c r="N53" s="326">
        <v>367</v>
      </c>
      <c r="O53" s="329" t="s">
        <v>547</v>
      </c>
      <c r="P53" s="330">
        <v>45448</v>
      </c>
      <c r="Q53" s="226"/>
      <c r="R53" s="54" t="s">
        <v>856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22">
        <v>7</v>
      </c>
      <c r="B54" s="324">
        <v>45448</v>
      </c>
      <c r="C54" s="296"/>
      <c r="D54" s="296" t="s">
        <v>967</v>
      </c>
      <c r="E54" s="322" t="s">
        <v>556</v>
      </c>
      <c r="F54" s="322">
        <v>1787.5</v>
      </c>
      <c r="G54" s="322">
        <v>1762</v>
      </c>
      <c r="H54" s="322">
        <v>1809.5</v>
      </c>
      <c r="I54" s="323" t="s">
        <v>968</v>
      </c>
      <c r="J54" s="325" t="s">
        <v>969</v>
      </c>
      <c r="K54" s="326">
        <f t="shared" si="33"/>
        <v>22</v>
      </c>
      <c r="L54" s="327">
        <f t="shared" ref="L54" si="46">(H54*N54)*0.03%</f>
        <v>271.42499999999995</v>
      </c>
      <c r="M54" s="328">
        <f t="shared" ref="M54" si="47">(K54*N54)-L54</f>
        <v>10728.575000000001</v>
      </c>
      <c r="N54" s="326">
        <v>500</v>
      </c>
      <c r="O54" s="329" t="s">
        <v>547</v>
      </c>
      <c r="P54" s="330">
        <v>45448</v>
      </c>
      <c r="Q54" s="226"/>
      <c r="R54" s="54" t="s">
        <v>856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22">
        <v>8</v>
      </c>
      <c r="B55" s="324">
        <v>45448</v>
      </c>
      <c r="C55" s="296"/>
      <c r="D55" s="296" t="s">
        <v>970</v>
      </c>
      <c r="E55" s="322" t="s">
        <v>556</v>
      </c>
      <c r="F55" s="322">
        <v>3755</v>
      </c>
      <c r="G55" s="322">
        <v>3690</v>
      </c>
      <c r="H55" s="322">
        <v>3802.5</v>
      </c>
      <c r="I55" s="323" t="s">
        <v>972</v>
      </c>
      <c r="J55" s="325" t="s">
        <v>566</v>
      </c>
      <c r="K55" s="326">
        <f t="shared" si="33"/>
        <v>47.5</v>
      </c>
      <c r="L55" s="327">
        <f t="shared" ref="L55" si="48">(H55*N55)*0.03%</f>
        <v>199.63124999999999</v>
      </c>
      <c r="M55" s="328">
        <f t="shared" ref="M55" si="49">(K55*N55)-L55</f>
        <v>8112.8687499999996</v>
      </c>
      <c r="N55" s="326">
        <v>175</v>
      </c>
      <c r="O55" s="329" t="s">
        <v>547</v>
      </c>
      <c r="P55" s="330">
        <v>45449</v>
      </c>
      <c r="Q55" s="226"/>
      <c r="R55" s="54" t="s">
        <v>856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303">
        <v>9</v>
      </c>
      <c r="B56" s="304">
        <v>45448</v>
      </c>
      <c r="C56" s="305"/>
      <c r="D56" s="305" t="s">
        <v>971</v>
      </c>
      <c r="E56" s="303" t="s">
        <v>556</v>
      </c>
      <c r="F56" s="303">
        <v>5500</v>
      </c>
      <c r="G56" s="303">
        <v>5440</v>
      </c>
      <c r="H56" s="303">
        <v>5440</v>
      </c>
      <c r="I56" s="306" t="s">
        <v>973</v>
      </c>
      <c r="J56" s="297" t="s">
        <v>975</v>
      </c>
      <c r="K56" s="298">
        <f t="shared" si="33"/>
        <v>-60</v>
      </c>
      <c r="L56" s="299">
        <f t="shared" ref="L56:L57" si="50">(H56*N56)*0.03%</f>
        <v>326.39999999999998</v>
      </c>
      <c r="M56" s="300">
        <f t="shared" ref="M56:M57" si="51">(K56*N56)-L56</f>
        <v>-12326.4</v>
      </c>
      <c r="N56" s="298">
        <v>200</v>
      </c>
      <c r="O56" s="301" t="s">
        <v>557</v>
      </c>
      <c r="P56" s="302">
        <v>45449</v>
      </c>
      <c r="Q56" s="226"/>
      <c r="R56" s="54" t="s">
        <v>856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22">
        <v>10</v>
      </c>
      <c r="B57" s="324">
        <v>45449</v>
      </c>
      <c r="C57" s="296"/>
      <c r="D57" s="296" t="s">
        <v>976</v>
      </c>
      <c r="E57" s="322" t="s">
        <v>556</v>
      </c>
      <c r="F57" s="322">
        <v>27200</v>
      </c>
      <c r="G57" s="322">
        <v>26700</v>
      </c>
      <c r="H57" s="322">
        <v>27590</v>
      </c>
      <c r="I57" s="323" t="s">
        <v>977</v>
      </c>
      <c r="J57" s="325" t="s">
        <v>1011</v>
      </c>
      <c r="K57" s="326">
        <f t="shared" ref="K57" si="52">H57-F57</f>
        <v>390</v>
      </c>
      <c r="L57" s="327">
        <f t="shared" si="50"/>
        <v>165.54</v>
      </c>
      <c r="M57" s="328">
        <f t="shared" si="51"/>
        <v>7634.46</v>
      </c>
      <c r="N57" s="326">
        <v>20</v>
      </c>
      <c r="O57" s="329" t="s">
        <v>547</v>
      </c>
      <c r="P57" s="330">
        <v>45450</v>
      </c>
      <c r="Q57" s="226"/>
      <c r="R57" s="54" t="s">
        <v>855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22">
        <v>11</v>
      </c>
      <c r="B58" s="324">
        <v>45449</v>
      </c>
      <c r="C58" s="296"/>
      <c r="D58" s="296" t="s">
        <v>979</v>
      </c>
      <c r="E58" s="322" t="s">
        <v>556</v>
      </c>
      <c r="F58" s="322">
        <v>2795</v>
      </c>
      <c r="G58" s="322">
        <v>2748</v>
      </c>
      <c r="H58" s="322">
        <v>2830</v>
      </c>
      <c r="I58" s="323" t="s">
        <v>980</v>
      </c>
      <c r="J58" s="325" t="s">
        <v>987</v>
      </c>
      <c r="K58" s="326">
        <f t="shared" ref="K58" si="53">H58-F58</f>
        <v>35</v>
      </c>
      <c r="L58" s="327">
        <f t="shared" ref="L58" si="54">(H58*N58)*0.03%</f>
        <v>212.24999999999997</v>
      </c>
      <c r="M58" s="328">
        <f t="shared" ref="M58" si="55">(K58*N58)-L58</f>
        <v>8537.75</v>
      </c>
      <c r="N58" s="326">
        <v>250</v>
      </c>
      <c r="O58" s="329" t="s">
        <v>547</v>
      </c>
      <c r="P58" s="330">
        <v>45450</v>
      </c>
      <c r="Q58" s="226"/>
      <c r="R58" s="54" t="s">
        <v>856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22">
        <v>12</v>
      </c>
      <c r="B59" s="324">
        <v>45449</v>
      </c>
      <c r="C59" s="296"/>
      <c r="D59" s="296" t="s">
        <v>981</v>
      </c>
      <c r="E59" s="322" t="s">
        <v>556</v>
      </c>
      <c r="F59" s="322">
        <v>4665</v>
      </c>
      <c r="G59" s="322">
        <v>4550</v>
      </c>
      <c r="H59" s="322">
        <v>4752.5</v>
      </c>
      <c r="I59" s="323" t="s">
        <v>982</v>
      </c>
      <c r="J59" s="325" t="s">
        <v>1000</v>
      </c>
      <c r="K59" s="326">
        <f t="shared" ref="K59" si="56">H59-F59</f>
        <v>87.5</v>
      </c>
      <c r="L59" s="327">
        <f t="shared" ref="L59" si="57">(H59*N59)*0.03%</f>
        <v>142.57499999999999</v>
      </c>
      <c r="M59" s="328">
        <f t="shared" ref="M59" si="58">(K59*N59)-L59</f>
        <v>8607.4249999999993</v>
      </c>
      <c r="N59" s="326">
        <v>100</v>
      </c>
      <c r="O59" s="329" t="s">
        <v>547</v>
      </c>
      <c r="P59" s="330">
        <v>45450</v>
      </c>
      <c r="Q59" s="226"/>
      <c r="R59" s="54" t="s">
        <v>856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22">
        <v>13</v>
      </c>
      <c r="B60" s="324">
        <v>45450</v>
      </c>
      <c r="C60" s="296"/>
      <c r="D60" s="296" t="s">
        <v>1008</v>
      </c>
      <c r="E60" s="322" t="s">
        <v>818</v>
      </c>
      <c r="F60" s="322">
        <v>2034</v>
      </c>
      <c r="G60" s="322">
        <v>2060</v>
      </c>
      <c r="H60" s="322">
        <v>2014</v>
      </c>
      <c r="I60" s="323" t="s">
        <v>1009</v>
      </c>
      <c r="J60" s="325" t="s">
        <v>1010</v>
      </c>
      <c r="K60" s="326">
        <f>F60-H60</f>
        <v>20</v>
      </c>
      <c r="L60" s="327">
        <f t="shared" ref="L60:L62" si="59">(H60*N60)*0.03%</f>
        <v>241.67999999999998</v>
      </c>
      <c r="M60" s="328">
        <f t="shared" ref="M60:M62" si="60">(K60*N60)-L60</f>
        <v>7758.32</v>
      </c>
      <c r="N60" s="326">
        <v>400</v>
      </c>
      <c r="O60" s="329" t="s">
        <v>547</v>
      </c>
      <c r="P60" s="330">
        <v>45450</v>
      </c>
      <c r="Q60" s="226"/>
      <c r="R60" s="54" t="s">
        <v>855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22">
        <v>14</v>
      </c>
      <c r="B61" s="324">
        <v>45450</v>
      </c>
      <c r="C61" s="296"/>
      <c r="D61" s="296" t="s">
        <v>962</v>
      </c>
      <c r="E61" s="322" t="s">
        <v>556</v>
      </c>
      <c r="F61" s="322">
        <v>2165</v>
      </c>
      <c r="G61" s="322">
        <v>2135</v>
      </c>
      <c r="H61" s="322">
        <v>2175</v>
      </c>
      <c r="I61" s="323" t="s">
        <v>1012</v>
      </c>
      <c r="J61" s="325" t="s">
        <v>1030</v>
      </c>
      <c r="K61" s="326">
        <f t="shared" ref="K61:K62" si="61">H61-F61</f>
        <v>10</v>
      </c>
      <c r="L61" s="327">
        <f t="shared" si="59"/>
        <v>239.46749999999997</v>
      </c>
      <c r="M61" s="328">
        <f t="shared" si="60"/>
        <v>3430.5325000000003</v>
      </c>
      <c r="N61" s="326">
        <v>367</v>
      </c>
      <c r="O61" s="329" t="s">
        <v>547</v>
      </c>
      <c r="P61" s="330">
        <v>45453</v>
      </c>
      <c r="Q61" s="226"/>
      <c r="R61" s="54" t="s">
        <v>856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03">
        <v>15</v>
      </c>
      <c r="B62" s="304">
        <v>45450</v>
      </c>
      <c r="C62" s="305"/>
      <c r="D62" s="305" t="s">
        <v>1013</v>
      </c>
      <c r="E62" s="303" t="s">
        <v>556</v>
      </c>
      <c r="F62" s="303">
        <v>2470</v>
      </c>
      <c r="G62" s="303">
        <v>2430</v>
      </c>
      <c r="H62" s="303">
        <v>2450</v>
      </c>
      <c r="I62" s="306" t="s">
        <v>1014</v>
      </c>
      <c r="J62" s="297" t="s">
        <v>1034</v>
      </c>
      <c r="K62" s="298">
        <f t="shared" si="61"/>
        <v>-20</v>
      </c>
      <c r="L62" s="299">
        <f t="shared" si="59"/>
        <v>202.12499999999997</v>
      </c>
      <c r="M62" s="300">
        <f t="shared" si="60"/>
        <v>-5702.125</v>
      </c>
      <c r="N62" s="298">
        <v>275</v>
      </c>
      <c r="O62" s="301" t="s">
        <v>557</v>
      </c>
      <c r="P62" s="302">
        <v>45453</v>
      </c>
      <c r="Q62" s="226"/>
      <c r="R62" s="54" t="s">
        <v>856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03">
        <v>16</v>
      </c>
      <c r="B63" s="304">
        <v>45450</v>
      </c>
      <c r="C63" s="305"/>
      <c r="D63" s="305" t="s">
        <v>1015</v>
      </c>
      <c r="E63" s="303" t="s">
        <v>556</v>
      </c>
      <c r="F63" s="303">
        <v>484</v>
      </c>
      <c r="G63" s="303">
        <v>477</v>
      </c>
      <c r="H63" s="303">
        <v>477.5</v>
      </c>
      <c r="I63" s="306" t="s">
        <v>1016</v>
      </c>
      <c r="J63" s="297" t="s">
        <v>1031</v>
      </c>
      <c r="K63" s="298">
        <f t="shared" ref="K63:K65" si="62">H63-F63</f>
        <v>-6.5</v>
      </c>
      <c r="L63" s="299">
        <f t="shared" ref="L63:L65" si="63">(H63*N63)*0.03%</f>
        <v>214.87499999999997</v>
      </c>
      <c r="M63" s="300">
        <f t="shared" ref="M63:M65" si="64">(K63*N63)-L63</f>
        <v>-9964.875</v>
      </c>
      <c r="N63" s="298">
        <v>1500</v>
      </c>
      <c r="O63" s="301" t="s">
        <v>557</v>
      </c>
      <c r="P63" s="302">
        <v>45453</v>
      </c>
      <c r="Q63" s="226"/>
      <c r="R63" s="54" t="s">
        <v>854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248">
        <v>17</v>
      </c>
      <c r="B64" s="292">
        <v>45453</v>
      </c>
      <c r="C64" s="295"/>
      <c r="D64" s="295" t="s">
        <v>1032</v>
      </c>
      <c r="E64" s="248" t="s">
        <v>556</v>
      </c>
      <c r="F64" s="248">
        <v>3627.5</v>
      </c>
      <c r="G64" s="248">
        <v>3580</v>
      </c>
      <c r="H64" s="248">
        <v>3662.5</v>
      </c>
      <c r="I64" s="249" t="s">
        <v>1033</v>
      </c>
      <c r="J64" s="335" t="s">
        <v>987</v>
      </c>
      <c r="K64" s="326">
        <f t="shared" si="62"/>
        <v>35</v>
      </c>
      <c r="L64" s="327">
        <f t="shared" si="63"/>
        <v>274.6875</v>
      </c>
      <c r="M64" s="328">
        <f t="shared" si="64"/>
        <v>8475.3125</v>
      </c>
      <c r="N64" s="326">
        <v>250</v>
      </c>
      <c r="O64" s="329" t="s">
        <v>547</v>
      </c>
      <c r="P64" s="330">
        <v>45454</v>
      </c>
      <c r="Q64" s="226"/>
      <c r="R64" s="54" t="s">
        <v>856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248">
        <v>18</v>
      </c>
      <c r="B65" s="292">
        <v>45454</v>
      </c>
      <c r="C65" s="295"/>
      <c r="D65" s="295" t="s">
        <v>1032</v>
      </c>
      <c r="E65" s="248" t="s">
        <v>556</v>
      </c>
      <c r="F65" s="248">
        <v>3615.5</v>
      </c>
      <c r="G65" s="248">
        <v>3568</v>
      </c>
      <c r="H65" s="248">
        <v>3652.5</v>
      </c>
      <c r="I65" s="249" t="s">
        <v>1049</v>
      </c>
      <c r="J65" s="335" t="s">
        <v>1050</v>
      </c>
      <c r="K65" s="326">
        <f t="shared" si="62"/>
        <v>37</v>
      </c>
      <c r="L65" s="327">
        <f t="shared" si="63"/>
        <v>273.9375</v>
      </c>
      <c r="M65" s="328">
        <f t="shared" si="64"/>
        <v>8976.0625</v>
      </c>
      <c r="N65" s="326">
        <v>250</v>
      </c>
      <c r="O65" s="329" t="s">
        <v>547</v>
      </c>
      <c r="P65" s="330">
        <v>45454</v>
      </c>
      <c r="Q65" s="226"/>
      <c r="R65" s="54" t="s">
        <v>856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36">
        <v>19</v>
      </c>
      <c r="B66" s="337">
        <v>45454</v>
      </c>
      <c r="C66" s="305"/>
      <c r="D66" s="305" t="s">
        <v>1051</v>
      </c>
      <c r="E66" s="336" t="s">
        <v>556</v>
      </c>
      <c r="F66" s="336">
        <v>3182.5</v>
      </c>
      <c r="G66" s="336">
        <v>3135</v>
      </c>
      <c r="H66" s="336">
        <v>3135</v>
      </c>
      <c r="I66" s="338" t="s">
        <v>1052</v>
      </c>
      <c r="J66" s="297" t="s">
        <v>1076</v>
      </c>
      <c r="K66" s="298">
        <f t="shared" ref="K66" si="65">H66-F66</f>
        <v>-47.5</v>
      </c>
      <c r="L66" s="299">
        <f t="shared" ref="L66" si="66">(H66*N66)*0.03%</f>
        <v>235.12499999999997</v>
      </c>
      <c r="M66" s="300">
        <f t="shared" ref="M66" si="67">(K66*N66)-L66</f>
        <v>-12110.125</v>
      </c>
      <c r="N66" s="298">
        <v>250</v>
      </c>
      <c r="O66" s="301" t="s">
        <v>557</v>
      </c>
      <c r="P66" s="302">
        <v>45455</v>
      </c>
      <c r="Q66" s="226"/>
      <c r="R66" s="54" t="s">
        <v>856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39">
        <v>20</v>
      </c>
      <c r="B67" s="340">
        <v>45454</v>
      </c>
      <c r="C67" s="305"/>
      <c r="D67" s="305" t="s">
        <v>1053</v>
      </c>
      <c r="E67" s="339" t="s">
        <v>556</v>
      </c>
      <c r="F67" s="339">
        <v>2957.5</v>
      </c>
      <c r="G67" s="339">
        <v>2925</v>
      </c>
      <c r="H67" s="339">
        <v>2925</v>
      </c>
      <c r="I67" s="341" t="s">
        <v>1054</v>
      </c>
      <c r="J67" s="297" t="s">
        <v>1115</v>
      </c>
      <c r="K67" s="298">
        <f t="shared" ref="K67" si="68">H67-F67</f>
        <v>-32.5</v>
      </c>
      <c r="L67" s="299">
        <f t="shared" ref="L67" si="69">(H67*N67)*0.03%</f>
        <v>307.125</v>
      </c>
      <c r="M67" s="300">
        <f t="shared" ref="M67" si="70">(K67*N67)-L67</f>
        <v>-11682.125</v>
      </c>
      <c r="N67" s="298">
        <v>350</v>
      </c>
      <c r="O67" s="301" t="s">
        <v>557</v>
      </c>
      <c r="P67" s="302">
        <v>45456</v>
      </c>
      <c r="Q67" s="226"/>
      <c r="R67" s="54" t="s">
        <v>856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183"/>
      <c r="B68" s="231"/>
      <c r="C68" s="227"/>
      <c r="D68" s="227"/>
      <c r="E68" s="183"/>
      <c r="F68" s="183"/>
      <c r="G68" s="183"/>
      <c r="H68" s="183"/>
      <c r="I68" s="185"/>
      <c r="J68" s="185"/>
      <c r="K68" s="183"/>
      <c r="L68" s="186"/>
      <c r="M68" s="277"/>
      <c r="N68" s="183"/>
      <c r="O68" s="185"/>
      <c r="P68" s="231"/>
      <c r="Q68" s="226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183"/>
      <c r="B69" s="231"/>
      <c r="C69" s="227"/>
      <c r="D69" s="227"/>
      <c r="E69" s="183"/>
      <c r="F69" s="183"/>
      <c r="G69" s="183"/>
      <c r="H69" s="183"/>
      <c r="I69" s="185"/>
      <c r="J69" s="185"/>
      <c r="K69" s="183"/>
      <c r="L69" s="186"/>
      <c r="M69" s="277"/>
      <c r="N69" s="183"/>
      <c r="O69" s="185"/>
      <c r="P69" s="231"/>
      <c r="Q69" s="226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s="272" customFormat="1" ht="12.75" customHeight="1">
      <c r="A70" s="183"/>
      <c r="B70" s="231"/>
      <c r="C70" s="227"/>
      <c r="D70" s="227"/>
      <c r="E70" s="183"/>
      <c r="F70" s="183"/>
      <c r="G70" s="183"/>
      <c r="H70" s="183"/>
      <c r="I70" s="185"/>
      <c r="J70" s="185"/>
      <c r="K70" s="183"/>
      <c r="L70" s="186"/>
      <c r="M70" s="277"/>
      <c r="N70" s="183"/>
      <c r="O70" s="185"/>
      <c r="P70" s="231"/>
      <c r="Q70" s="226"/>
      <c r="R70" s="270"/>
      <c r="S70" s="270"/>
      <c r="T70" s="270"/>
      <c r="U70" s="270"/>
      <c r="V70" s="270"/>
      <c r="W70" s="270"/>
      <c r="X70" s="270"/>
      <c r="Y70" s="270"/>
      <c r="Z70" s="270"/>
      <c r="AA70" s="270"/>
      <c r="AB70" s="270"/>
      <c r="AC70" s="270"/>
      <c r="AD70" s="270"/>
      <c r="AE70" s="270"/>
      <c r="AF70" s="270"/>
      <c r="AG70" s="270"/>
      <c r="AH70" s="270"/>
      <c r="AI70" s="270"/>
      <c r="AJ70" s="271"/>
      <c r="AK70" s="271"/>
      <c r="AL70" s="271"/>
    </row>
    <row r="71" spans="1:38" s="272" customFormat="1" ht="15" customHeight="1">
      <c r="A71" s="271"/>
      <c r="B71" s="226"/>
      <c r="C71" s="273"/>
      <c r="D71" s="273"/>
      <c r="E71" s="271"/>
      <c r="F71" s="271"/>
      <c r="G71" s="271"/>
      <c r="H71" s="271"/>
      <c r="I71" s="274"/>
      <c r="J71" s="274"/>
      <c r="K71" s="271"/>
      <c r="L71" s="275"/>
      <c r="M71" s="276"/>
      <c r="N71" s="271"/>
      <c r="O71" s="274"/>
      <c r="P71" s="226"/>
      <c r="R71" s="270"/>
      <c r="S71" s="270"/>
      <c r="T71" s="270"/>
      <c r="U71" s="270"/>
      <c r="V71" s="270"/>
      <c r="W71" s="270"/>
      <c r="X71" s="270"/>
      <c r="Y71" s="270"/>
      <c r="Z71" s="270"/>
      <c r="AA71" s="270"/>
      <c r="AB71" s="270"/>
      <c r="AC71" s="270"/>
      <c r="AD71" s="270"/>
      <c r="AE71" s="270"/>
      <c r="AF71" s="270"/>
      <c r="AG71" s="270"/>
      <c r="AH71" s="270"/>
      <c r="AI71" s="270"/>
    </row>
    <row r="72" spans="1:38" ht="12.75" customHeight="1">
      <c r="A72" s="118"/>
      <c r="B72" s="120"/>
      <c r="C72" s="117"/>
      <c r="D72" s="117"/>
      <c r="E72" s="118"/>
      <c r="F72" s="118"/>
      <c r="G72" s="118"/>
      <c r="H72" s="121"/>
      <c r="I72" s="121"/>
      <c r="J72" s="121"/>
      <c r="K72" s="117"/>
      <c r="L72" s="118"/>
      <c r="M72" s="118"/>
      <c r="N72" s="118"/>
      <c r="O72" s="121"/>
      <c r="P72" s="121"/>
      <c r="Q72" s="121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3.8">
      <c r="A73" s="122" t="s">
        <v>562</v>
      </c>
      <c r="B73" s="122"/>
      <c r="C73" s="122"/>
      <c r="D73" s="122"/>
      <c r="E73" s="123"/>
      <c r="F73" s="101"/>
      <c r="G73" s="101"/>
      <c r="H73" s="101"/>
      <c r="I73" s="101"/>
      <c r="J73" s="1"/>
      <c r="K73" s="6"/>
      <c r="L73" s="6"/>
      <c r="M73" s="6"/>
      <c r="N73" s="1"/>
      <c r="O73" s="1"/>
      <c r="P73" s="37"/>
      <c r="Q73" s="37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37"/>
      <c r="AK73" s="37"/>
      <c r="AL73" s="37"/>
    </row>
    <row r="74" spans="1:38" ht="39.6">
      <c r="A74" s="93" t="s">
        <v>16</v>
      </c>
      <c r="B74" s="93" t="s">
        <v>521</v>
      </c>
      <c r="C74" s="93"/>
      <c r="D74" s="94" t="s">
        <v>532</v>
      </c>
      <c r="E74" s="93" t="s">
        <v>533</v>
      </c>
      <c r="F74" s="93" t="s">
        <v>534</v>
      </c>
      <c r="G74" s="93" t="s">
        <v>554</v>
      </c>
      <c r="H74" s="93" t="s">
        <v>536</v>
      </c>
      <c r="I74" s="93" t="s">
        <v>537</v>
      </c>
      <c r="J74" s="92" t="s">
        <v>538</v>
      </c>
      <c r="K74" s="92" t="s">
        <v>563</v>
      </c>
      <c r="L74" s="95" t="s">
        <v>540</v>
      </c>
      <c r="M74" s="116" t="s">
        <v>560</v>
      </c>
      <c r="N74" s="93" t="s">
        <v>561</v>
      </c>
      <c r="O74" s="93" t="s">
        <v>542</v>
      </c>
      <c r="P74" s="94" t="s">
        <v>543</v>
      </c>
      <c r="Q74" s="229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37"/>
      <c r="AK74" s="37"/>
      <c r="AL74" s="37"/>
    </row>
    <row r="75" spans="1:38" ht="12.75" customHeight="1">
      <c r="A75" s="355">
        <v>1</v>
      </c>
      <c r="B75" s="357">
        <v>45443</v>
      </c>
      <c r="C75" s="295"/>
      <c r="D75" s="296" t="s">
        <v>902</v>
      </c>
      <c r="E75" s="248" t="s">
        <v>556</v>
      </c>
      <c r="F75" s="248">
        <v>335</v>
      </c>
      <c r="G75" s="248"/>
      <c r="H75" s="248">
        <v>535</v>
      </c>
      <c r="I75" s="249"/>
      <c r="J75" s="371" t="s">
        <v>941</v>
      </c>
      <c r="K75" s="248">
        <f>H75-F75</f>
        <v>200</v>
      </c>
      <c r="L75" s="264">
        <v>50</v>
      </c>
      <c r="M75" s="378">
        <f>(65*25)-100</f>
        <v>1525</v>
      </c>
      <c r="N75" s="355">
        <v>25</v>
      </c>
      <c r="O75" s="371" t="s">
        <v>547</v>
      </c>
      <c r="P75" s="357">
        <v>45447</v>
      </c>
      <c r="Q75" s="226"/>
      <c r="R75" s="54" t="s">
        <v>854</v>
      </c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356"/>
      <c r="B76" s="358"/>
      <c r="C76" s="295"/>
      <c r="D76" s="296" t="s">
        <v>903</v>
      </c>
      <c r="E76" s="248" t="s">
        <v>818</v>
      </c>
      <c r="F76" s="248">
        <v>180</v>
      </c>
      <c r="G76" s="248"/>
      <c r="H76" s="248">
        <v>315</v>
      </c>
      <c r="I76" s="249"/>
      <c r="J76" s="372"/>
      <c r="K76" s="248">
        <f>F76-H76</f>
        <v>-135</v>
      </c>
      <c r="L76" s="264">
        <v>50</v>
      </c>
      <c r="M76" s="379"/>
      <c r="N76" s="356"/>
      <c r="O76" s="372"/>
      <c r="P76" s="358"/>
      <c r="Q76" s="226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365">
        <v>2</v>
      </c>
      <c r="B77" s="367">
        <v>45443</v>
      </c>
      <c r="C77" s="307"/>
      <c r="D77" s="305" t="s">
        <v>904</v>
      </c>
      <c r="E77" s="308" t="s">
        <v>818</v>
      </c>
      <c r="F77" s="308">
        <v>325</v>
      </c>
      <c r="G77" s="308"/>
      <c r="H77" s="308">
        <v>205</v>
      </c>
      <c r="I77" s="309"/>
      <c r="J77" s="363" t="s">
        <v>932</v>
      </c>
      <c r="K77" s="310">
        <f>F77-H77</f>
        <v>120</v>
      </c>
      <c r="L77" s="311">
        <v>50</v>
      </c>
      <c r="M77" s="383">
        <v>-500</v>
      </c>
      <c r="N77" s="380">
        <v>40</v>
      </c>
      <c r="O77" s="363" t="s">
        <v>557</v>
      </c>
      <c r="P77" s="367">
        <v>45447</v>
      </c>
      <c r="Q77" s="226"/>
      <c r="R77" s="54" t="s">
        <v>856</v>
      </c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375"/>
      <c r="B78" s="376"/>
      <c r="C78" s="307"/>
      <c r="D78" s="305" t="s">
        <v>906</v>
      </c>
      <c r="E78" s="308" t="s">
        <v>818</v>
      </c>
      <c r="F78" s="308">
        <v>360</v>
      </c>
      <c r="G78" s="308"/>
      <c r="H78" s="308">
        <v>500</v>
      </c>
      <c r="I78" s="309"/>
      <c r="J78" s="377"/>
      <c r="K78" s="310">
        <f>F78-H78</f>
        <v>-140</v>
      </c>
      <c r="L78" s="311">
        <v>50</v>
      </c>
      <c r="M78" s="384"/>
      <c r="N78" s="381"/>
      <c r="O78" s="377"/>
      <c r="P78" s="376"/>
      <c r="Q78" s="226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375"/>
      <c r="B79" s="376"/>
      <c r="C79" s="307"/>
      <c r="D79" s="305" t="s">
        <v>905</v>
      </c>
      <c r="E79" s="308" t="s">
        <v>556</v>
      </c>
      <c r="F79" s="308">
        <v>202.5</v>
      </c>
      <c r="G79" s="308"/>
      <c r="H79" s="308">
        <v>125</v>
      </c>
      <c r="I79" s="309"/>
      <c r="J79" s="377"/>
      <c r="K79" s="310">
        <f>H79-F79</f>
        <v>-77.5</v>
      </c>
      <c r="L79" s="311">
        <v>50</v>
      </c>
      <c r="M79" s="384"/>
      <c r="N79" s="381"/>
      <c r="O79" s="377"/>
      <c r="P79" s="376"/>
      <c r="Q79" s="226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366"/>
      <c r="B80" s="368"/>
      <c r="C80" s="307"/>
      <c r="D80" s="305" t="s">
        <v>907</v>
      </c>
      <c r="E80" s="308" t="s">
        <v>556</v>
      </c>
      <c r="F80" s="308">
        <v>232.5</v>
      </c>
      <c r="G80" s="308"/>
      <c r="H80" s="308">
        <v>322.5</v>
      </c>
      <c r="I80" s="309"/>
      <c r="J80" s="364"/>
      <c r="K80" s="310">
        <f>H80-F80</f>
        <v>90</v>
      </c>
      <c r="L80" s="311">
        <v>50</v>
      </c>
      <c r="M80" s="385"/>
      <c r="N80" s="382"/>
      <c r="O80" s="364"/>
      <c r="P80" s="368"/>
      <c r="Q80" s="226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355">
        <v>3</v>
      </c>
      <c r="B81" s="357">
        <v>45443</v>
      </c>
      <c r="C81" s="295"/>
      <c r="D81" s="296" t="s">
        <v>908</v>
      </c>
      <c r="E81" s="248" t="s">
        <v>556</v>
      </c>
      <c r="F81" s="248">
        <v>29.5</v>
      </c>
      <c r="G81" s="248"/>
      <c r="H81" s="248">
        <v>31.5</v>
      </c>
      <c r="I81" s="249"/>
      <c r="J81" s="371" t="s">
        <v>940</v>
      </c>
      <c r="K81" s="248">
        <f>H81-F81</f>
        <v>2</v>
      </c>
      <c r="L81" s="264">
        <v>50</v>
      </c>
      <c r="M81" s="378">
        <f>(2.25*450)-100</f>
        <v>912.5</v>
      </c>
      <c r="N81" s="355">
        <v>450</v>
      </c>
      <c r="O81" s="371" t="s">
        <v>547</v>
      </c>
      <c r="P81" s="357">
        <v>45447</v>
      </c>
      <c r="Q81" s="226"/>
      <c r="R81" s="54" t="s">
        <v>854</v>
      </c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356"/>
      <c r="B82" s="358"/>
      <c r="C82" s="295"/>
      <c r="D82" s="296" t="s">
        <v>909</v>
      </c>
      <c r="E82" s="248" t="s">
        <v>818</v>
      </c>
      <c r="F82" s="248">
        <v>15.25</v>
      </c>
      <c r="G82" s="248"/>
      <c r="H82" s="248">
        <v>15</v>
      </c>
      <c r="I82" s="249"/>
      <c r="J82" s="372"/>
      <c r="K82" s="248">
        <f>F82-H82</f>
        <v>0.25</v>
      </c>
      <c r="L82" s="264">
        <v>50</v>
      </c>
      <c r="M82" s="379"/>
      <c r="N82" s="356"/>
      <c r="O82" s="372"/>
      <c r="P82" s="358"/>
      <c r="Q82" s="226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365">
        <v>4</v>
      </c>
      <c r="B83" s="367">
        <v>45443</v>
      </c>
      <c r="C83" s="307"/>
      <c r="D83" s="305" t="s">
        <v>910</v>
      </c>
      <c r="E83" s="308" t="s">
        <v>556</v>
      </c>
      <c r="F83" s="308">
        <v>147.5</v>
      </c>
      <c r="G83" s="308"/>
      <c r="H83" s="308">
        <v>0</v>
      </c>
      <c r="I83" s="309"/>
      <c r="J83" s="369" t="s">
        <v>933</v>
      </c>
      <c r="K83" s="308">
        <f>H83-F83</f>
        <v>-147.5</v>
      </c>
      <c r="L83" s="313">
        <v>50</v>
      </c>
      <c r="M83" s="373">
        <f>-(45*75)-100</f>
        <v>-3475</v>
      </c>
      <c r="N83" s="365">
        <v>75</v>
      </c>
      <c r="O83" s="369" t="s">
        <v>557</v>
      </c>
      <c r="P83" s="367">
        <v>45446</v>
      </c>
      <c r="Q83" s="226"/>
      <c r="R83" s="54" t="s">
        <v>856</v>
      </c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366"/>
      <c r="B84" s="368"/>
      <c r="C84" s="307"/>
      <c r="D84" s="305" t="s">
        <v>911</v>
      </c>
      <c r="E84" s="308" t="s">
        <v>818</v>
      </c>
      <c r="F84" s="308">
        <v>102.5</v>
      </c>
      <c r="G84" s="308"/>
      <c r="H84" s="308">
        <v>0</v>
      </c>
      <c r="I84" s="309"/>
      <c r="J84" s="370"/>
      <c r="K84" s="308">
        <f>F84-H84</f>
        <v>102.5</v>
      </c>
      <c r="L84" s="313">
        <v>50</v>
      </c>
      <c r="M84" s="374"/>
      <c r="N84" s="366"/>
      <c r="O84" s="370"/>
      <c r="P84" s="368"/>
      <c r="Q84" s="226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365">
        <v>5</v>
      </c>
      <c r="B85" s="367">
        <v>45446</v>
      </c>
      <c r="C85" s="307"/>
      <c r="D85" s="305" t="s">
        <v>922</v>
      </c>
      <c r="E85" s="308" t="s">
        <v>556</v>
      </c>
      <c r="F85" s="308">
        <v>96</v>
      </c>
      <c r="G85" s="308"/>
      <c r="H85" s="308">
        <v>21</v>
      </c>
      <c r="I85" s="309"/>
      <c r="J85" s="363" t="s">
        <v>1002</v>
      </c>
      <c r="K85" s="310">
        <f>H85-F85</f>
        <v>-75</v>
      </c>
      <c r="L85" s="311">
        <v>50</v>
      </c>
      <c r="M85" s="383">
        <v>-7600</v>
      </c>
      <c r="N85" s="310">
        <v>250</v>
      </c>
      <c r="O85" s="369" t="s">
        <v>557</v>
      </c>
      <c r="P85" s="367">
        <v>45450</v>
      </c>
      <c r="Q85" s="226"/>
      <c r="R85" s="54" t="s">
        <v>854</v>
      </c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366"/>
      <c r="B86" s="368"/>
      <c r="C86" s="307"/>
      <c r="D86" s="305" t="s">
        <v>923</v>
      </c>
      <c r="E86" s="308" t="s">
        <v>818</v>
      </c>
      <c r="F86" s="308">
        <v>64</v>
      </c>
      <c r="G86" s="308"/>
      <c r="H86" s="308">
        <v>19</v>
      </c>
      <c r="I86" s="309"/>
      <c r="J86" s="364"/>
      <c r="K86" s="310">
        <f>F86-H86</f>
        <v>45</v>
      </c>
      <c r="L86" s="311">
        <v>50</v>
      </c>
      <c r="M86" s="385"/>
      <c r="N86" s="310">
        <v>250</v>
      </c>
      <c r="O86" s="370"/>
      <c r="P86" s="368"/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93">
        <v>6</v>
      </c>
      <c r="B87" s="294">
        <v>45446</v>
      </c>
      <c r="C87" s="295"/>
      <c r="D87" s="296" t="s">
        <v>924</v>
      </c>
      <c r="E87" s="248" t="s">
        <v>818</v>
      </c>
      <c r="F87" s="248">
        <v>165</v>
      </c>
      <c r="G87" s="248">
        <v>265</v>
      </c>
      <c r="H87" s="248">
        <v>55</v>
      </c>
      <c r="I87" s="249" t="s">
        <v>925</v>
      </c>
      <c r="J87" s="289" t="s">
        <v>927</v>
      </c>
      <c r="K87" s="247">
        <f>F87-H87</f>
        <v>110</v>
      </c>
      <c r="L87" s="290">
        <v>50</v>
      </c>
      <c r="M87" s="291">
        <f>(K87*N87)-L87</f>
        <v>2700</v>
      </c>
      <c r="N87" s="247">
        <v>25</v>
      </c>
      <c r="O87" s="289" t="s">
        <v>547</v>
      </c>
      <c r="P87" s="292">
        <v>45447</v>
      </c>
      <c r="Q87" s="226"/>
      <c r="R87" s="54" t="s">
        <v>854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365">
        <v>7</v>
      </c>
      <c r="B88" s="367">
        <v>45447</v>
      </c>
      <c r="C88" s="307"/>
      <c r="D88" s="305" t="s">
        <v>942</v>
      </c>
      <c r="E88" s="308" t="s">
        <v>556</v>
      </c>
      <c r="F88" s="308">
        <v>285</v>
      </c>
      <c r="G88" s="308"/>
      <c r="H88" s="308">
        <v>0</v>
      </c>
      <c r="I88" s="309"/>
      <c r="J88" s="369" t="s">
        <v>944</v>
      </c>
      <c r="K88" s="308">
        <v>-285</v>
      </c>
      <c r="L88" s="313">
        <v>25</v>
      </c>
      <c r="M88" s="383">
        <v>-6375</v>
      </c>
      <c r="N88" s="310">
        <v>40</v>
      </c>
      <c r="O88" s="369" t="s">
        <v>557</v>
      </c>
      <c r="P88" s="367">
        <v>45447</v>
      </c>
      <c r="Q88" s="226"/>
      <c r="R88" s="54" t="s">
        <v>856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366"/>
      <c r="B89" s="368"/>
      <c r="C89" s="307"/>
      <c r="D89" s="307" t="s">
        <v>943</v>
      </c>
      <c r="E89" s="308" t="s">
        <v>818</v>
      </c>
      <c r="F89" s="308">
        <v>140</v>
      </c>
      <c r="G89" s="308"/>
      <c r="H89" s="308">
        <v>12.5</v>
      </c>
      <c r="I89" s="309"/>
      <c r="J89" s="370"/>
      <c r="K89" s="310">
        <f>F89-H89</f>
        <v>127.5</v>
      </c>
      <c r="L89" s="311">
        <v>50</v>
      </c>
      <c r="M89" s="385"/>
      <c r="N89" s="310">
        <v>40</v>
      </c>
      <c r="O89" s="370"/>
      <c r="P89" s="368"/>
      <c r="Q89" s="226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355">
        <v>8</v>
      </c>
      <c r="B90" s="357">
        <v>45417</v>
      </c>
      <c r="C90" s="295"/>
      <c r="D90" s="295" t="s">
        <v>956</v>
      </c>
      <c r="E90" s="248" t="s">
        <v>556</v>
      </c>
      <c r="F90" s="248">
        <v>270</v>
      </c>
      <c r="G90" s="248"/>
      <c r="H90" s="248">
        <v>332.5</v>
      </c>
      <c r="I90" s="249"/>
      <c r="J90" s="359" t="s">
        <v>1001</v>
      </c>
      <c r="K90" s="247">
        <f>H90-F90</f>
        <v>62.5</v>
      </c>
      <c r="L90" s="290">
        <v>50</v>
      </c>
      <c r="M90" s="361">
        <v>2525</v>
      </c>
      <c r="N90" s="247">
        <v>50</v>
      </c>
      <c r="O90" s="359" t="s">
        <v>547</v>
      </c>
      <c r="P90" s="357">
        <v>45450</v>
      </c>
      <c r="Q90" s="226"/>
      <c r="R90" s="54" t="s">
        <v>854</v>
      </c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356"/>
      <c r="B91" s="358"/>
      <c r="C91" s="295"/>
      <c r="D91" s="295" t="s">
        <v>957</v>
      </c>
      <c r="E91" s="248" t="s">
        <v>818</v>
      </c>
      <c r="F91" s="248">
        <v>130</v>
      </c>
      <c r="G91" s="248"/>
      <c r="H91" s="248">
        <v>140</v>
      </c>
      <c r="I91" s="249"/>
      <c r="J91" s="360"/>
      <c r="K91" s="247">
        <f>F91-H91</f>
        <v>-10</v>
      </c>
      <c r="L91" s="290">
        <v>50</v>
      </c>
      <c r="M91" s="362"/>
      <c r="N91" s="247">
        <v>50</v>
      </c>
      <c r="O91" s="360"/>
      <c r="P91" s="358"/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355">
        <v>9</v>
      </c>
      <c r="B92" s="357">
        <v>45449</v>
      </c>
      <c r="C92" s="295"/>
      <c r="D92" s="295" t="s">
        <v>983</v>
      </c>
      <c r="E92" s="248" t="s">
        <v>556</v>
      </c>
      <c r="F92" s="248">
        <v>255</v>
      </c>
      <c r="G92" s="248"/>
      <c r="H92" s="248">
        <v>262.5</v>
      </c>
      <c r="I92" s="249"/>
      <c r="J92" s="359" t="s">
        <v>990</v>
      </c>
      <c r="K92" s="247">
        <f>H92-F92</f>
        <v>7.5</v>
      </c>
      <c r="L92" s="290">
        <v>50</v>
      </c>
      <c r="M92" s="361">
        <v>1085</v>
      </c>
      <c r="N92" s="247">
        <v>25</v>
      </c>
      <c r="O92" s="359" t="s">
        <v>547</v>
      </c>
      <c r="P92" s="357">
        <v>45449</v>
      </c>
      <c r="Q92" s="226"/>
      <c r="R92" s="54" t="s">
        <v>854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356"/>
      <c r="B93" s="358"/>
      <c r="C93" s="295"/>
      <c r="D93" s="295" t="s">
        <v>984</v>
      </c>
      <c r="E93" s="248" t="s">
        <v>818</v>
      </c>
      <c r="F93" s="248">
        <v>40</v>
      </c>
      <c r="G93" s="248"/>
      <c r="H93" s="248">
        <v>0.1</v>
      </c>
      <c r="I93" s="249"/>
      <c r="J93" s="360"/>
      <c r="K93" s="247">
        <f>F93-H93</f>
        <v>39.9</v>
      </c>
      <c r="L93" s="290">
        <v>50</v>
      </c>
      <c r="M93" s="362"/>
      <c r="N93" s="247">
        <v>25</v>
      </c>
      <c r="O93" s="360"/>
      <c r="P93" s="358"/>
      <c r="Q93" s="226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248">
        <v>10</v>
      </c>
      <c r="B94" s="292">
        <v>45449</v>
      </c>
      <c r="C94" s="295"/>
      <c r="D94" s="295" t="s">
        <v>985</v>
      </c>
      <c r="E94" s="248" t="s">
        <v>556</v>
      </c>
      <c r="F94" s="248">
        <v>47.5</v>
      </c>
      <c r="G94" s="248">
        <v>0</v>
      </c>
      <c r="H94" s="248">
        <v>82.5</v>
      </c>
      <c r="I94" s="249" t="s">
        <v>986</v>
      </c>
      <c r="J94" s="289" t="s">
        <v>987</v>
      </c>
      <c r="K94" s="247">
        <f>H94-F94</f>
        <v>35</v>
      </c>
      <c r="L94" s="290">
        <v>50</v>
      </c>
      <c r="M94" s="291">
        <f>(K94*N94)-L94</f>
        <v>825</v>
      </c>
      <c r="N94" s="247">
        <v>25</v>
      </c>
      <c r="O94" s="289" t="s">
        <v>547</v>
      </c>
      <c r="P94" s="292">
        <v>45449</v>
      </c>
      <c r="Q94" s="226"/>
      <c r="R94" s="54" t="s">
        <v>856</v>
      </c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248">
        <v>11</v>
      </c>
      <c r="B95" s="292">
        <v>45449</v>
      </c>
      <c r="C95" s="295"/>
      <c r="D95" s="295" t="s">
        <v>985</v>
      </c>
      <c r="E95" s="248" t="s">
        <v>556</v>
      </c>
      <c r="F95" s="248">
        <v>32</v>
      </c>
      <c r="G95" s="248">
        <v>0</v>
      </c>
      <c r="H95" s="248">
        <v>56</v>
      </c>
      <c r="I95" s="249" t="s">
        <v>988</v>
      </c>
      <c r="J95" s="289" t="s">
        <v>989</v>
      </c>
      <c r="K95" s="247">
        <f>H95-F95</f>
        <v>24</v>
      </c>
      <c r="L95" s="290">
        <v>50</v>
      </c>
      <c r="M95" s="291">
        <f>(K95*N95)-L95</f>
        <v>550</v>
      </c>
      <c r="N95" s="247">
        <v>25</v>
      </c>
      <c r="O95" s="289" t="s">
        <v>547</v>
      </c>
      <c r="P95" s="292">
        <v>45449</v>
      </c>
      <c r="Q95" s="226"/>
      <c r="R95" s="54" t="s">
        <v>856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386">
        <v>12</v>
      </c>
      <c r="B96" s="388">
        <v>45450</v>
      </c>
      <c r="C96" s="227"/>
      <c r="D96" s="227" t="s">
        <v>1003</v>
      </c>
      <c r="E96" s="183" t="s">
        <v>556</v>
      </c>
      <c r="F96" s="183">
        <v>332.5</v>
      </c>
      <c r="G96" s="183"/>
      <c r="H96" s="183"/>
      <c r="I96" s="185"/>
      <c r="J96" s="390" t="s">
        <v>546</v>
      </c>
      <c r="K96" s="183"/>
      <c r="L96" s="186"/>
      <c r="M96" s="277"/>
      <c r="N96" s="183"/>
      <c r="O96" s="185"/>
      <c r="P96" s="231"/>
      <c r="Q96" s="226"/>
      <c r="R96" s="54" t="s">
        <v>854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387"/>
      <c r="B97" s="389"/>
      <c r="C97" s="227"/>
      <c r="D97" s="227" t="s">
        <v>1004</v>
      </c>
      <c r="E97" s="183" t="s">
        <v>818</v>
      </c>
      <c r="F97" s="183">
        <v>170</v>
      </c>
      <c r="G97" s="183"/>
      <c r="H97" s="183"/>
      <c r="I97" s="185"/>
      <c r="J97" s="391"/>
      <c r="K97" s="183"/>
      <c r="L97" s="186"/>
      <c r="M97" s="277"/>
      <c r="N97" s="183"/>
      <c r="O97" s="185"/>
      <c r="P97" s="231"/>
      <c r="Q97" s="226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308">
        <v>13</v>
      </c>
      <c r="B98" s="331">
        <v>45450</v>
      </c>
      <c r="C98" s="307"/>
      <c r="D98" s="307" t="s">
        <v>1005</v>
      </c>
      <c r="E98" s="308" t="s">
        <v>556</v>
      </c>
      <c r="F98" s="308">
        <v>222.5</v>
      </c>
      <c r="G98" s="308">
        <v>120</v>
      </c>
      <c r="H98" s="308">
        <v>172.5</v>
      </c>
      <c r="I98" s="309" t="s">
        <v>1006</v>
      </c>
      <c r="J98" s="332" t="s">
        <v>1007</v>
      </c>
      <c r="K98" s="310">
        <f>H98-F98</f>
        <v>-50</v>
      </c>
      <c r="L98" s="311">
        <v>50</v>
      </c>
      <c r="M98" s="312">
        <f>(K98*N98)-L98</f>
        <v>-1300</v>
      </c>
      <c r="N98" s="310">
        <v>25</v>
      </c>
      <c r="O98" s="332" t="s">
        <v>557</v>
      </c>
      <c r="P98" s="331">
        <v>45450</v>
      </c>
      <c r="Q98" s="226"/>
      <c r="R98" s="54" t="s">
        <v>856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355">
        <v>14</v>
      </c>
      <c r="B99" s="357">
        <v>45453</v>
      </c>
      <c r="C99" s="295"/>
      <c r="D99" s="295" t="s">
        <v>1035</v>
      </c>
      <c r="E99" s="248" t="s">
        <v>556</v>
      </c>
      <c r="F99" s="248">
        <v>440</v>
      </c>
      <c r="G99" s="248"/>
      <c r="H99" s="248">
        <v>495</v>
      </c>
      <c r="I99" s="249"/>
      <c r="J99" s="359" t="s">
        <v>978</v>
      </c>
      <c r="K99" s="247">
        <f>H99-F99</f>
        <v>55</v>
      </c>
      <c r="L99" s="290">
        <v>50</v>
      </c>
      <c r="M99" s="361">
        <f>(80*15)-100</f>
        <v>1100</v>
      </c>
      <c r="N99" s="247">
        <v>15</v>
      </c>
      <c r="O99" s="359" t="s">
        <v>547</v>
      </c>
      <c r="P99" s="357">
        <v>45453</v>
      </c>
      <c r="Q99" s="226"/>
      <c r="R99" s="54" t="s">
        <v>854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356"/>
      <c r="B100" s="358"/>
      <c r="C100" s="295"/>
      <c r="D100" s="295" t="s">
        <v>1036</v>
      </c>
      <c r="E100" s="248" t="s">
        <v>818</v>
      </c>
      <c r="F100" s="248">
        <v>80</v>
      </c>
      <c r="G100" s="248"/>
      <c r="H100" s="248">
        <v>55</v>
      </c>
      <c r="I100" s="249"/>
      <c r="J100" s="360"/>
      <c r="K100" s="247">
        <f>F100-H100</f>
        <v>25</v>
      </c>
      <c r="L100" s="290">
        <v>50</v>
      </c>
      <c r="M100" s="362"/>
      <c r="N100" s="247">
        <v>15</v>
      </c>
      <c r="O100" s="360"/>
      <c r="P100" s="358"/>
      <c r="Q100" s="226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248">
        <v>15</v>
      </c>
      <c r="B101" s="292">
        <v>45456</v>
      </c>
      <c r="C101" s="295"/>
      <c r="D101" s="295" t="s">
        <v>1116</v>
      </c>
      <c r="E101" s="248" t="s">
        <v>556</v>
      </c>
      <c r="F101" s="248">
        <v>50</v>
      </c>
      <c r="G101" s="248">
        <v>0</v>
      </c>
      <c r="H101" s="248">
        <v>72.5</v>
      </c>
      <c r="I101" s="249" t="s">
        <v>986</v>
      </c>
      <c r="J101" s="289" t="s">
        <v>1122</v>
      </c>
      <c r="K101" s="247">
        <f>H101-F101</f>
        <v>22.5</v>
      </c>
      <c r="L101" s="290">
        <v>50</v>
      </c>
      <c r="M101" s="291">
        <f>(K101*N101)-L101</f>
        <v>512.5</v>
      </c>
      <c r="N101" s="247">
        <v>25</v>
      </c>
      <c r="O101" s="289" t="s">
        <v>547</v>
      </c>
      <c r="P101" s="292">
        <v>45456</v>
      </c>
      <c r="Q101" s="226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248">
        <v>16</v>
      </c>
      <c r="B102" s="292">
        <v>45456</v>
      </c>
      <c r="C102" s="295"/>
      <c r="D102" s="295" t="s">
        <v>1035</v>
      </c>
      <c r="E102" s="248" t="s">
        <v>556</v>
      </c>
      <c r="F102" s="248">
        <v>200</v>
      </c>
      <c r="G102" s="248">
        <v>80</v>
      </c>
      <c r="H102" s="248">
        <v>237.5</v>
      </c>
      <c r="I102" s="249" t="s">
        <v>1119</v>
      </c>
      <c r="J102" s="289" t="s">
        <v>1121</v>
      </c>
      <c r="K102" s="247">
        <f>H102-F102</f>
        <v>37.5</v>
      </c>
      <c r="L102" s="290">
        <v>50</v>
      </c>
      <c r="M102" s="291">
        <f>(K102*N102)-L102</f>
        <v>512.5</v>
      </c>
      <c r="N102" s="247">
        <v>15</v>
      </c>
      <c r="O102" s="289" t="s">
        <v>547</v>
      </c>
      <c r="P102" s="292">
        <v>45456</v>
      </c>
      <c r="Q102" s="226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308">
        <v>17</v>
      </c>
      <c r="B103" s="331">
        <v>45456</v>
      </c>
      <c r="C103" s="307"/>
      <c r="D103" s="307" t="s">
        <v>1116</v>
      </c>
      <c r="E103" s="308" t="s">
        <v>556</v>
      </c>
      <c r="F103" s="308">
        <v>28</v>
      </c>
      <c r="G103" s="308">
        <v>0</v>
      </c>
      <c r="H103" s="308">
        <v>10</v>
      </c>
      <c r="I103" s="309" t="s">
        <v>988</v>
      </c>
      <c r="J103" s="332" t="s">
        <v>1120</v>
      </c>
      <c r="K103" s="310">
        <f>H103-F103</f>
        <v>-18</v>
      </c>
      <c r="L103" s="311">
        <v>50</v>
      </c>
      <c r="M103" s="312">
        <f>(K103*N103)-L103</f>
        <v>-500</v>
      </c>
      <c r="N103" s="310">
        <v>25</v>
      </c>
      <c r="O103" s="332" t="s">
        <v>557</v>
      </c>
      <c r="P103" s="331">
        <v>45456</v>
      </c>
      <c r="Q103" s="226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s="243" customFormat="1" ht="12.75" customHeight="1">
      <c r="A104" s="285"/>
      <c r="B104" s="285"/>
      <c r="C104" s="285"/>
      <c r="D104" s="285"/>
      <c r="E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39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242"/>
      <c r="AH104" s="240"/>
      <c r="AI104" s="240"/>
      <c r="AJ104" s="241"/>
      <c r="AK104" s="241"/>
      <c r="AL104" s="241"/>
    </row>
    <row r="105" spans="1:38" ht="38.25" customHeight="1">
      <c r="A105" s="91" t="s">
        <v>568</v>
      </c>
      <c r="B105" s="124"/>
      <c r="C105" s="124"/>
      <c r="D105" s="125"/>
      <c r="E105" s="109"/>
      <c r="F105" s="6"/>
      <c r="G105" s="6"/>
      <c r="H105" s="110"/>
      <c r="I105" s="126"/>
      <c r="J105" s="1"/>
      <c r="K105" s="6"/>
      <c r="L105" s="6"/>
      <c r="M105" s="6"/>
      <c r="N105" s="1"/>
      <c r="O105" s="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"/>
      <c r="AH105" s="1"/>
      <c r="AI105" s="1"/>
      <c r="AJ105" s="6"/>
      <c r="AK105" s="1"/>
    </row>
    <row r="106" spans="1:38" ht="39.6">
      <c r="A106" s="92" t="s">
        <v>16</v>
      </c>
      <c r="B106" s="93" t="s">
        <v>521</v>
      </c>
      <c r="C106" s="93"/>
      <c r="D106" s="94" t="s">
        <v>532</v>
      </c>
      <c r="E106" s="93" t="s">
        <v>533</v>
      </c>
      <c r="F106" s="93" t="s">
        <v>534</v>
      </c>
      <c r="G106" s="93" t="s">
        <v>535</v>
      </c>
      <c r="H106" s="93" t="s">
        <v>536</v>
      </c>
      <c r="I106" s="93" t="s">
        <v>537</v>
      </c>
      <c r="J106" s="92" t="s">
        <v>538</v>
      </c>
      <c r="K106" s="113" t="s">
        <v>555</v>
      </c>
      <c r="L106" s="114" t="s">
        <v>540</v>
      </c>
      <c r="M106" s="95" t="s">
        <v>541</v>
      </c>
      <c r="N106" s="93" t="s">
        <v>542</v>
      </c>
      <c r="O106" s="94" t="s">
        <v>543</v>
      </c>
      <c r="P106" s="193" t="s">
        <v>544</v>
      </c>
      <c r="Q106" s="195" t="s">
        <v>812</v>
      </c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37"/>
      <c r="AH106" s="37"/>
      <c r="AI106" s="37"/>
      <c r="AJ106" s="37"/>
      <c r="AK106" s="37"/>
      <c r="AL106" s="37"/>
    </row>
    <row r="107" spans="1:38" ht="12.75" customHeight="1">
      <c r="A107" s="183">
        <v>1</v>
      </c>
      <c r="B107" s="184">
        <v>45356</v>
      </c>
      <c r="C107" s="227"/>
      <c r="D107" s="227" t="s">
        <v>295</v>
      </c>
      <c r="E107" s="183" t="s">
        <v>850</v>
      </c>
      <c r="F107" s="288">
        <v>38.94</v>
      </c>
      <c r="G107" s="183">
        <v>34.64</v>
      </c>
      <c r="H107" s="183"/>
      <c r="I107" s="183" t="s">
        <v>898</v>
      </c>
      <c r="J107" s="183" t="s">
        <v>546</v>
      </c>
      <c r="K107" s="183"/>
      <c r="L107" s="245"/>
      <c r="M107" s="246"/>
      <c r="N107" s="183"/>
      <c r="O107" s="231"/>
      <c r="P107" s="186">
        <f>VLOOKUP(D107,'MidCap Intra'!$B$11:$C$571,2,0)</f>
        <v>40.03</v>
      </c>
      <c r="Q107" s="244"/>
      <c r="R107" s="54" t="s">
        <v>854</v>
      </c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</row>
    <row r="108" spans="1:38" ht="12.75" customHeight="1">
      <c r="A108" s="308">
        <v>2</v>
      </c>
      <c r="B108" s="315">
        <v>45390</v>
      </c>
      <c r="C108" s="307"/>
      <c r="D108" s="307" t="s">
        <v>843</v>
      </c>
      <c r="E108" s="308" t="s">
        <v>545</v>
      </c>
      <c r="F108" s="308">
        <v>1880</v>
      </c>
      <c r="G108" s="308">
        <v>1770</v>
      </c>
      <c r="H108" s="308">
        <v>1770</v>
      </c>
      <c r="I108" s="308" t="s">
        <v>841</v>
      </c>
      <c r="J108" s="310" t="s">
        <v>951</v>
      </c>
      <c r="K108" s="310">
        <f t="shared" ref="K108" si="71">H108-F108</f>
        <v>-110</v>
      </c>
      <c r="L108" s="319">
        <f t="shared" ref="L108" si="72">(F108*-0.3)/100</f>
        <v>-5.64</v>
      </c>
      <c r="M108" s="320">
        <f t="shared" ref="M108" si="73">(K108+L108)/F108</f>
        <v>-6.1510638297872337E-2</v>
      </c>
      <c r="N108" s="310" t="s">
        <v>557</v>
      </c>
      <c r="O108" s="321">
        <v>45448</v>
      </c>
      <c r="P108" s="313"/>
      <c r="Q108" s="244"/>
      <c r="R108" s="54" t="s">
        <v>854</v>
      </c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</row>
    <row r="109" spans="1:38" ht="12.75" customHeight="1">
      <c r="A109" s="183">
        <v>3</v>
      </c>
      <c r="B109" s="184">
        <v>45436</v>
      </c>
      <c r="C109" s="227"/>
      <c r="D109" s="227" t="s">
        <v>148</v>
      </c>
      <c r="E109" s="183" t="s">
        <v>545</v>
      </c>
      <c r="F109" s="183" t="s">
        <v>934</v>
      </c>
      <c r="G109" s="183">
        <v>290</v>
      </c>
      <c r="H109" s="183"/>
      <c r="I109" s="183" t="s">
        <v>896</v>
      </c>
      <c r="J109" s="183" t="s">
        <v>546</v>
      </c>
      <c r="K109" s="183"/>
      <c r="L109" s="245"/>
      <c r="M109" s="246"/>
      <c r="N109" s="183"/>
      <c r="O109" s="231"/>
      <c r="P109" s="186">
        <f>VLOOKUP(D109,'MidCap Intra'!$B$11:$C$571,2,0)</f>
        <v>339.5</v>
      </c>
      <c r="Q109" s="244"/>
      <c r="R109" s="54" t="s">
        <v>854</v>
      </c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</row>
    <row r="110" spans="1:38" ht="12.75" customHeight="1">
      <c r="A110" s="183"/>
      <c r="B110" s="184"/>
      <c r="C110" s="227"/>
      <c r="D110" s="227"/>
      <c r="E110" s="183"/>
      <c r="F110" s="183"/>
      <c r="G110" s="183"/>
      <c r="H110" s="183"/>
      <c r="I110" s="183"/>
      <c r="J110" s="183"/>
      <c r="K110" s="183"/>
      <c r="L110" s="245"/>
      <c r="M110" s="246"/>
      <c r="N110" s="183"/>
      <c r="O110" s="231"/>
      <c r="P110" s="186"/>
      <c r="Q110" s="244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</row>
    <row r="111" spans="1:38" ht="12.75" customHeight="1">
      <c r="A111" s="183"/>
      <c r="B111" s="184"/>
      <c r="C111" s="227"/>
      <c r="D111" s="227"/>
      <c r="E111" s="183"/>
      <c r="F111" s="183"/>
      <c r="G111" s="183"/>
      <c r="H111" s="183"/>
      <c r="I111" s="183"/>
      <c r="J111" s="183"/>
      <c r="K111" s="183"/>
      <c r="L111" s="245"/>
      <c r="M111" s="246"/>
      <c r="N111" s="183"/>
      <c r="O111" s="231"/>
      <c r="P111" s="184"/>
      <c r="Q111" s="244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</row>
    <row r="112" spans="1:38" ht="12.75" customHeight="1">
      <c r="A112" s="103" t="s">
        <v>548</v>
      </c>
      <c r="B112" s="103"/>
      <c r="C112" s="103"/>
      <c r="D112" s="54"/>
      <c r="E112" s="37"/>
      <c r="F112" s="108" t="s">
        <v>550</v>
      </c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</row>
    <row r="113" spans="1:32" ht="12.75" customHeight="1">
      <c r="A113" s="107" t="s">
        <v>549</v>
      </c>
      <c r="B113" s="103"/>
      <c r="C113" s="103"/>
      <c r="D113" s="54"/>
      <c r="E113" s="37"/>
      <c r="F113" s="108" t="s">
        <v>553</v>
      </c>
      <c r="G113" s="54"/>
      <c r="H113" s="54" t="s">
        <v>570</v>
      </c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</row>
    <row r="114" spans="1:32" ht="12.75" customHeight="1">
      <c r="A114" s="54"/>
      <c r="B114" s="54"/>
      <c r="C114" s="103"/>
      <c r="D114" s="54"/>
      <c r="E114" s="37"/>
      <c r="F114" s="108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</row>
    <row r="115" spans="1:32" ht="12.75" customHeight="1">
      <c r="A115" s="54"/>
      <c r="B115" s="54"/>
      <c r="C115" s="103"/>
      <c r="D115" s="54"/>
      <c r="E115" s="37"/>
      <c r="F115" s="108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2" ht="12.75" customHeight="1">
      <c r="A116" s="54"/>
      <c r="B116" s="54"/>
      <c r="C116" s="103"/>
      <c r="D116" s="54"/>
      <c r="E116" s="37"/>
      <c r="F116" s="108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2" ht="12.75" customHeight="1">
      <c r="A117" s="54"/>
      <c r="B117" s="54"/>
      <c r="C117" s="103"/>
      <c r="D117" s="54"/>
      <c r="E117" s="37"/>
      <c r="F117" s="108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2" ht="12.75" customHeight="1">
      <c r="A118" s="54"/>
      <c r="B118" s="54"/>
      <c r="C118" s="103"/>
      <c r="D118" s="54"/>
      <c r="E118" s="37"/>
      <c r="F118" s="108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2" ht="12.75" customHeight="1">
      <c r="A119" s="54"/>
      <c r="B119" s="54"/>
      <c r="C119" s="103"/>
      <c r="D119" s="54"/>
      <c r="E119" s="37"/>
      <c r="F119" s="108"/>
      <c r="G119" s="54"/>
      <c r="H119" s="37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2" ht="12.75" customHeight="1">
      <c r="A120" s="54"/>
      <c r="B120" s="54"/>
      <c r="C120" s="103"/>
      <c r="D120" s="54"/>
      <c r="E120" s="37"/>
      <c r="F120" s="108"/>
      <c r="G120" s="54"/>
      <c r="H120" s="37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2" ht="12.75" customHeight="1">
      <c r="A121" s="54"/>
      <c r="B121" s="54"/>
      <c r="C121" s="97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2" ht="38.25" customHeight="1">
      <c r="A122" s="37"/>
      <c r="B122" s="127" t="s">
        <v>571</v>
      </c>
      <c r="C122" s="127"/>
      <c r="D122" s="54"/>
      <c r="E122" s="127"/>
      <c r="F122" s="6"/>
      <c r="G122" s="6"/>
      <c r="H122" s="111"/>
      <c r="I122" s="6"/>
      <c r="J122" s="111"/>
      <c r="K122" s="112"/>
      <c r="L122" s="6"/>
      <c r="M122" s="6"/>
      <c r="N122" s="1"/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2" ht="12.75" customHeight="1">
      <c r="A123" s="92" t="s">
        <v>16</v>
      </c>
      <c r="B123" s="93" t="s">
        <v>521</v>
      </c>
      <c r="C123" s="93"/>
      <c r="D123" s="94" t="s">
        <v>532</v>
      </c>
      <c r="E123" s="93" t="s">
        <v>533</v>
      </c>
      <c r="F123" s="93" t="s">
        <v>534</v>
      </c>
      <c r="G123" s="93" t="s">
        <v>572</v>
      </c>
      <c r="H123" s="93" t="s">
        <v>573</v>
      </c>
      <c r="I123" s="93" t="s">
        <v>537</v>
      </c>
      <c r="J123" s="128" t="s">
        <v>538</v>
      </c>
      <c r="K123" s="93" t="s">
        <v>539</v>
      </c>
      <c r="L123" s="93" t="s">
        <v>574</v>
      </c>
      <c r="M123" s="93" t="s">
        <v>542</v>
      </c>
      <c r="N123" s="94" t="s">
        <v>543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2" ht="12.75" customHeight="1">
      <c r="A124" s="129">
        <v>1</v>
      </c>
      <c r="B124" s="130">
        <v>41579</v>
      </c>
      <c r="C124" s="130"/>
      <c r="D124" s="131" t="s">
        <v>575</v>
      </c>
      <c r="E124" s="132" t="s">
        <v>545</v>
      </c>
      <c r="F124" s="133">
        <v>82</v>
      </c>
      <c r="G124" s="132" t="s">
        <v>576</v>
      </c>
      <c r="H124" s="132">
        <v>100</v>
      </c>
      <c r="I124" s="134">
        <v>100</v>
      </c>
      <c r="J124" s="135" t="s">
        <v>577</v>
      </c>
      <c r="K124" s="136">
        <f t="shared" ref="K124:K155" si="74">H124-F124</f>
        <v>18</v>
      </c>
      <c r="L124" s="137">
        <f t="shared" ref="L124:L155" si="75">K124/F124</f>
        <v>0.21951219512195122</v>
      </c>
      <c r="M124" s="132" t="s">
        <v>547</v>
      </c>
      <c r="N124" s="138">
        <v>42657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2" ht="12.75" customHeight="1">
      <c r="A125" s="129">
        <v>2</v>
      </c>
      <c r="B125" s="130">
        <v>41794</v>
      </c>
      <c r="C125" s="130"/>
      <c r="D125" s="131" t="s">
        <v>578</v>
      </c>
      <c r="E125" s="132" t="s">
        <v>556</v>
      </c>
      <c r="F125" s="133">
        <v>257</v>
      </c>
      <c r="G125" s="132" t="s">
        <v>576</v>
      </c>
      <c r="H125" s="132">
        <v>300</v>
      </c>
      <c r="I125" s="134">
        <v>300</v>
      </c>
      <c r="J125" s="135" t="s">
        <v>577</v>
      </c>
      <c r="K125" s="136">
        <f t="shared" si="74"/>
        <v>43</v>
      </c>
      <c r="L125" s="137">
        <f t="shared" si="75"/>
        <v>0.16731517509727625</v>
      </c>
      <c r="M125" s="132" t="s">
        <v>547</v>
      </c>
      <c r="N125" s="138">
        <v>41822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2" ht="12.75" customHeight="1">
      <c r="A126" s="129">
        <v>3</v>
      </c>
      <c r="B126" s="130">
        <v>41828</v>
      </c>
      <c r="C126" s="130"/>
      <c r="D126" s="131" t="s">
        <v>579</v>
      </c>
      <c r="E126" s="132" t="s">
        <v>556</v>
      </c>
      <c r="F126" s="133">
        <v>393</v>
      </c>
      <c r="G126" s="132" t="s">
        <v>576</v>
      </c>
      <c r="H126" s="132">
        <v>468</v>
      </c>
      <c r="I126" s="134">
        <v>468</v>
      </c>
      <c r="J126" s="135" t="s">
        <v>577</v>
      </c>
      <c r="K126" s="136">
        <f t="shared" si="74"/>
        <v>75</v>
      </c>
      <c r="L126" s="137">
        <f t="shared" si="75"/>
        <v>0.19083969465648856</v>
      </c>
      <c r="M126" s="132" t="s">
        <v>547</v>
      </c>
      <c r="N126" s="138">
        <v>41863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2" ht="12.75" customHeight="1">
      <c r="A127" s="129">
        <v>4</v>
      </c>
      <c r="B127" s="130">
        <v>41857</v>
      </c>
      <c r="C127" s="130"/>
      <c r="D127" s="131" t="s">
        <v>580</v>
      </c>
      <c r="E127" s="132" t="s">
        <v>556</v>
      </c>
      <c r="F127" s="133">
        <v>205</v>
      </c>
      <c r="G127" s="132" t="s">
        <v>576</v>
      </c>
      <c r="H127" s="132">
        <v>275</v>
      </c>
      <c r="I127" s="134">
        <v>250</v>
      </c>
      <c r="J127" s="135" t="s">
        <v>577</v>
      </c>
      <c r="K127" s="136">
        <f t="shared" si="74"/>
        <v>70</v>
      </c>
      <c r="L127" s="137">
        <f t="shared" si="75"/>
        <v>0.34146341463414637</v>
      </c>
      <c r="M127" s="132" t="s">
        <v>547</v>
      </c>
      <c r="N127" s="138">
        <v>41962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2" ht="12.75" customHeight="1">
      <c r="A128" s="129">
        <v>5</v>
      </c>
      <c r="B128" s="130">
        <v>41886</v>
      </c>
      <c r="C128" s="130"/>
      <c r="D128" s="131" t="s">
        <v>581</v>
      </c>
      <c r="E128" s="132" t="s">
        <v>556</v>
      </c>
      <c r="F128" s="133">
        <v>162</v>
      </c>
      <c r="G128" s="132" t="s">
        <v>576</v>
      </c>
      <c r="H128" s="132">
        <v>190</v>
      </c>
      <c r="I128" s="134">
        <v>190</v>
      </c>
      <c r="J128" s="135" t="s">
        <v>577</v>
      </c>
      <c r="K128" s="136">
        <f t="shared" si="74"/>
        <v>28</v>
      </c>
      <c r="L128" s="137">
        <f t="shared" si="75"/>
        <v>0.1728395061728395</v>
      </c>
      <c r="M128" s="132" t="s">
        <v>547</v>
      </c>
      <c r="N128" s="138">
        <v>42006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6</v>
      </c>
      <c r="B129" s="130">
        <v>41886</v>
      </c>
      <c r="C129" s="130"/>
      <c r="D129" s="131" t="s">
        <v>582</v>
      </c>
      <c r="E129" s="132" t="s">
        <v>556</v>
      </c>
      <c r="F129" s="133">
        <v>75</v>
      </c>
      <c r="G129" s="132" t="s">
        <v>576</v>
      </c>
      <c r="H129" s="132">
        <v>91.5</v>
      </c>
      <c r="I129" s="134" t="s">
        <v>569</v>
      </c>
      <c r="J129" s="135" t="s">
        <v>583</v>
      </c>
      <c r="K129" s="136">
        <f t="shared" si="74"/>
        <v>16.5</v>
      </c>
      <c r="L129" s="137">
        <f t="shared" si="75"/>
        <v>0.22</v>
      </c>
      <c r="M129" s="132" t="s">
        <v>547</v>
      </c>
      <c r="N129" s="138">
        <v>41954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7</v>
      </c>
      <c r="B130" s="130">
        <v>41913</v>
      </c>
      <c r="C130" s="130"/>
      <c r="D130" s="131" t="s">
        <v>584</v>
      </c>
      <c r="E130" s="132" t="s">
        <v>556</v>
      </c>
      <c r="F130" s="133">
        <v>850</v>
      </c>
      <c r="G130" s="132" t="s">
        <v>576</v>
      </c>
      <c r="H130" s="132">
        <v>982.5</v>
      </c>
      <c r="I130" s="134">
        <v>1050</v>
      </c>
      <c r="J130" s="135" t="s">
        <v>585</v>
      </c>
      <c r="K130" s="136">
        <f t="shared" si="74"/>
        <v>132.5</v>
      </c>
      <c r="L130" s="137">
        <f t="shared" si="75"/>
        <v>0.15588235294117647</v>
      </c>
      <c r="M130" s="132" t="s">
        <v>547</v>
      </c>
      <c r="N130" s="138">
        <v>42039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8</v>
      </c>
      <c r="B131" s="130">
        <v>41913</v>
      </c>
      <c r="C131" s="130"/>
      <c r="D131" s="131" t="s">
        <v>586</v>
      </c>
      <c r="E131" s="132" t="s">
        <v>556</v>
      </c>
      <c r="F131" s="133">
        <v>475</v>
      </c>
      <c r="G131" s="132" t="s">
        <v>576</v>
      </c>
      <c r="H131" s="132">
        <v>515</v>
      </c>
      <c r="I131" s="134">
        <v>600</v>
      </c>
      <c r="J131" s="135" t="s">
        <v>587</v>
      </c>
      <c r="K131" s="136">
        <f t="shared" si="74"/>
        <v>40</v>
      </c>
      <c r="L131" s="137">
        <f t="shared" si="75"/>
        <v>8.4210526315789472E-2</v>
      </c>
      <c r="M131" s="132" t="s">
        <v>547</v>
      </c>
      <c r="N131" s="138">
        <v>41939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9</v>
      </c>
      <c r="B132" s="130">
        <v>41913</v>
      </c>
      <c r="C132" s="130"/>
      <c r="D132" s="131" t="s">
        <v>588</v>
      </c>
      <c r="E132" s="132" t="s">
        <v>556</v>
      </c>
      <c r="F132" s="133">
        <v>86</v>
      </c>
      <c r="G132" s="132" t="s">
        <v>576</v>
      </c>
      <c r="H132" s="132">
        <v>99</v>
      </c>
      <c r="I132" s="134">
        <v>140</v>
      </c>
      <c r="J132" s="135" t="s">
        <v>589</v>
      </c>
      <c r="K132" s="136">
        <f t="shared" si="74"/>
        <v>13</v>
      </c>
      <c r="L132" s="137">
        <f t="shared" si="75"/>
        <v>0.15116279069767441</v>
      </c>
      <c r="M132" s="132" t="s">
        <v>547</v>
      </c>
      <c r="N132" s="138">
        <v>41939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10</v>
      </c>
      <c r="B133" s="130">
        <v>41926</v>
      </c>
      <c r="C133" s="130"/>
      <c r="D133" s="131" t="s">
        <v>590</v>
      </c>
      <c r="E133" s="132" t="s">
        <v>556</v>
      </c>
      <c r="F133" s="133">
        <v>496.6</v>
      </c>
      <c r="G133" s="132" t="s">
        <v>576</v>
      </c>
      <c r="H133" s="132">
        <v>621</v>
      </c>
      <c r="I133" s="134">
        <v>580</v>
      </c>
      <c r="J133" s="135" t="s">
        <v>577</v>
      </c>
      <c r="K133" s="136">
        <f t="shared" si="74"/>
        <v>124.39999999999998</v>
      </c>
      <c r="L133" s="137">
        <f t="shared" si="75"/>
        <v>0.25050342327829234</v>
      </c>
      <c r="M133" s="132" t="s">
        <v>547</v>
      </c>
      <c r="N133" s="138">
        <v>42605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11</v>
      </c>
      <c r="B134" s="130">
        <v>41926</v>
      </c>
      <c r="C134" s="130"/>
      <c r="D134" s="131" t="s">
        <v>591</v>
      </c>
      <c r="E134" s="132" t="s">
        <v>556</v>
      </c>
      <c r="F134" s="133">
        <v>2481.9</v>
      </c>
      <c r="G134" s="132" t="s">
        <v>576</v>
      </c>
      <c r="H134" s="132">
        <v>2840</v>
      </c>
      <c r="I134" s="134">
        <v>2870</v>
      </c>
      <c r="J134" s="135" t="s">
        <v>592</v>
      </c>
      <c r="K134" s="136">
        <f t="shared" si="74"/>
        <v>358.09999999999991</v>
      </c>
      <c r="L134" s="137">
        <f t="shared" si="75"/>
        <v>0.14428462065353154</v>
      </c>
      <c r="M134" s="132" t="s">
        <v>547</v>
      </c>
      <c r="N134" s="138">
        <v>42017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12</v>
      </c>
      <c r="B135" s="130">
        <v>41928</v>
      </c>
      <c r="C135" s="130"/>
      <c r="D135" s="131" t="s">
        <v>593</v>
      </c>
      <c r="E135" s="132" t="s">
        <v>556</v>
      </c>
      <c r="F135" s="133">
        <v>84.5</v>
      </c>
      <c r="G135" s="132" t="s">
        <v>576</v>
      </c>
      <c r="H135" s="132">
        <v>93</v>
      </c>
      <c r="I135" s="134">
        <v>110</v>
      </c>
      <c r="J135" s="135" t="s">
        <v>594</v>
      </c>
      <c r="K135" s="136">
        <f t="shared" si="74"/>
        <v>8.5</v>
      </c>
      <c r="L135" s="137">
        <f t="shared" si="75"/>
        <v>0.10059171597633136</v>
      </c>
      <c r="M135" s="132" t="s">
        <v>547</v>
      </c>
      <c r="N135" s="138">
        <v>41939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13</v>
      </c>
      <c r="B136" s="130">
        <v>41928</v>
      </c>
      <c r="C136" s="130"/>
      <c r="D136" s="131" t="s">
        <v>595</v>
      </c>
      <c r="E136" s="132" t="s">
        <v>556</v>
      </c>
      <c r="F136" s="133">
        <v>401</v>
      </c>
      <c r="G136" s="132" t="s">
        <v>576</v>
      </c>
      <c r="H136" s="132">
        <v>428</v>
      </c>
      <c r="I136" s="134">
        <v>450</v>
      </c>
      <c r="J136" s="135" t="s">
        <v>596</v>
      </c>
      <c r="K136" s="136">
        <f t="shared" si="74"/>
        <v>27</v>
      </c>
      <c r="L136" s="137">
        <f t="shared" si="75"/>
        <v>6.7331670822942641E-2</v>
      </c>
      <c r="M136" s="132" t="s">
        <v>547</v>
      </c>
      <c r="N136" s="138">
        <v>42020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14</v>
      </c>
      <c r="B137" s="130">
        <v>41928</v>
      </c>
      <c r="C137" s="130"/>
      <c r="D137" s="131" t="s">
        <v>597</v>
      </c>
      <c r="E137" s="132" t="s">
        <v>556</v>
      </c>
      <c r="F137" s="133">
        <v>101</v>
      </c>
      <c r="G137" s="132" t="s">
        <v>576</v>
      </c>
      <c r="H137" s="132">
        <v>112</v>
      </c>
      <c r="I137" s="134">
        <v>120</v>
      </c>
      <c r="J137" s="135" t="s">
        <v>598</v>
      </c>
      <c r="K137" s="136">
        <f t="shared" si="74"/>
        <v>11</v>
      </c>
      <c r="L137" s="137">
        <f t="shared" si="75"/>
        <v>0.10891089108910891</v>
      </c>
      <c r="M137" s="132" t="s">
        <v>547</v>
      </c>
      <c r="N137" s="138">
        <v>41939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15</v>
      </c>
      <c r="B138" s="130">
        <v>41954</v>
      </c>
      <c r="C138" s="130"/>
      <c r="D138" s="131" t="s">
        <v>599</v>
      </c>
      <c r="E138" s="132" t="s">
        <v>556</v>
      </c>
      <c r="F138" s="133">
        <v>59</v>
      </c>
      <c r="G138" s="132" t="s">
        <v>576</v>
      </c>
      <c r="H138" s="132">
        <v>76</v>
      </c>
      <c r="I138" s="134">
        <v>76</v>
      </c>
      <c r="J138" s="135" t="s">
        <v>577</v>
      </c>
      <c r="K138" s="136">
        <f t="shared" si="74"/>
        <v>17</v>
      </c>
      <c r="L138" s="137">
        <f t="shared" si="75"/>
        <v>0.28813559322033899</v>
      </c>
      <c r="M138" s="132" t="s">
        <v>547</v>
      </c>
      <c r="N138" s="138">
        <v>43032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16</v>
      </c>
      <c r="B139" s="130">
        <v>41954</v>
      </c>
      <c r="C139" s="130"/>
      <c r="D139" s="131" t="s">
        <v>588</v>
      </c>
      <c r="E139" s="132" t="s">
        <v>556</v>
      </c>
      <c r="F139" s="133">
        <v>99</v>
      </c>
      <c r="G139" s="132" t="s">
        <v>576</v>
      </c>
      <c r="H139" s="132">
        <v>120</v>
      </c>
      <c r="I139" s="134">
        <v>120</v>
      </c>
      <c r="J139" s="135" t="s">
        <v>565</v>
      </c>
      <c r="K139" s="136">
        <f t="shared" si="74"/>
        <v>21</v>
      </c>
      <c r="L139" s="137">
        <f t="shared" si="75"/>
        <v>0.21212121212121213</v>
      </c>
      <c r="M139" s="132" t="s">
        <v>547</v>
      </c>
      <c r="N139" s="138">
        <v>41960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17</v>
      </c>
      <c r="B140" s="130">
        <v>41956</v>
      </c>
      <c r="C140" s="130"/>
      <c r="D140" s="131" t="s">
        <v>600</v>
      </c>
      <c r="E140" s="132" t="s">
        <v>556</v>
      </c>
      <c r="F140" s="133">
        <v>22</v>
      </c>
      <c r="G140" s="132" t="s">
        <v>576</v>
      </c>
      <c r="H140" s="132">
        <v>33.549999999999997</v>
      </c>
      <c r="I140" s="134">
        <v>32</v>
      </c>
      <c r="J140" s="135" t="s">
        <v>601</v>
      </c>
      <c r="K140" s="136">
        <f t="shared" si="74"/>
        <v>11.549999999999997</v>
      </c>
      <c r="L140" s="137">
        <f t="shared" si="75"/>
        <v>0.52499999999999991</v>
      </c>
      <c r="M140" s="132" t="s">
        <v>547</v>
      </c>
      <c r="N140" s="138">
        <v>42188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18</v>
      </c>
      <c r="B141" s="130">
        <v>41976</v>
      </c>
      <c r="C141" s="130"/>
      <c r="D141" s="131" t="s">
        <v>602</v>
      </c>
      <c r="E141" s="132" t="s">
        <v>556</v>
      </c>
      <c r="F141" s="133">
        <v>440</v>
      </c>
      <c r="G141" s="132" t="s">
        <v>576</v>
      </c>
      <c r="H141" s="132">
        <v>520</v>
      </c>
      <c r="I141" s="134">
        <v>520</v>
      </c>
      <c r="J141" s="135" t="s">
        <v>603</v>
      </c>
      <c r="K141" s="136">
        <f t="shared" si="74"/>
        <v>80</v>
      </c>
      <c r="L141" s="137">
        <f t="shared" si="75"/>
        <v>0.18181818181818182</v>
      </c>
      <c r="M141" s="132" t="s">
        <v>547</v>
      </c>
      <c r="N141" s="138">
        <v>42208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19</v>
      </c>
      <c r="B142" s="130">
        <v>41976</v>
      </c>
      <c r="C142" s="130"/>
      <c r="D142" s="131" t="s">
        <v>604</v>
      </c>
      <c r="E142" s="132" t="s">
        <v>556</v>
      </c>
      <c r="F142" s="133">
        <v>360</v>
      </c>
      <c r="G142" s="132" t="s">
        <v>576</v>
      </c>
      <c r="H142" s="132">
        <v>427</v>
      </c>
      <c r="I142" s="134">
        <v>425</v>
      </c>
      <c r="J142" s="135" t="s">
        <v>605</v>
      </c>
      <c r="K142" s="136">
        <f t="shared" si="74"/>
        <v>67</v>
      </c>
      <c r="L142" s="137">
        <f t="shared" si="75"/>
        <v>0.18611111111111112</v>
      </c>
      <c r="M142" s="132" t="s">
        <v>547</v>
      </c>
      <c r="N142" s="138">
        <v>42058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20</v>
      </c>
      <c r="B143" s="130">
        <v>42012</v>
      </c>
      <c r="C143" s="130"/>
      <c r="D143" s="131" t="s">
        <v>606</v>
      </c>
      <c r="E143" s="132" t="s">
        <v>556</v>
      </c>
      <c r="F143" s="133">
        <v>360</v>
      </c>
      <c r="G143" s="132" t="s">
        <v>576</v>
      </c>
      <c r="H143" s="132">
        <v>455</v>
      </c>
      <c r="I143" s="134">
        <v>420</v>
      </c>
      <c r="J143" s="135" t="s">
        <v>607</v>
      </c>
      <c r="K143" s="136">
        <f t="shared" si="74"/>
        <v>95</v>
      </c>
      <c r="L143" s="137">
        <f t="shared" si="75"/>
        <v>0.2638888888888889</v>
      </c>
      <c r="M143" s="132" t="s">
        <v>547</v>
      </c>
      <c r="N143" s="138">
        <v>42024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21</v>
      </c>
      <c r="B144" s="130">
        <v>42012</v>
      </c>
      <c r="C144" s="130"/>
      <c r="D144" s="131" t="s">
        <v>608</v>
      </c>
      <c r="E144" s="132" t="s">
        <v>556</v>
      </c>
      <c r="F144" s="133">
        <v>130</v>
      </c>
      <c r="G144" s="132"/>
      <c r="H144" s="132">
        <v>175.5</v>
      </c>
      <c r="I144" s="134">
        <v>165</v>
      </c>
      <c r="J144" s="135" t="s">
        <v>609</v>
      </c>
      <c r="K144" s="136">
        <f t="shared" si="74"/>
        <v>45.5</v>
      </c>
      <c r="L144" s="137">
        <f t="shared" si="75"/>
        <v>0.35</v>
      </c>
      <c r="M144" s="132" t="s">
        <v>547</v>
      </c>
      <c r="N144" s="138">
        <v>43088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22</v>
      </c>
      <c r="B145" s="130">
        <v>42040</v>
      </c>
      <c r="C145" s="130"/>
      <c r="D145" s="131" t="s">
        <v>387</v>
      </c>
      <c r="E145" s="132" t="s">
        <v>545</v>
      </c>
      <c r="F145" s="133">
        <v>98</v>
      </c>
      <c r="G145" s="132"/>
      <c r="H145" s="132">
        <v>120</v>
      </c>
      <c r="I145" s="134">
        <v>120</v>
      </c>
      <c r="J145" s="135" t="s">
        <v>577</v>
      </c>
      <c r="K145" s="136">
        <f t="shared" si="74"/>
        <v>22</v>
      </c>
      <c r="L145" s="137">
        <f t="shared" si="75"/>
        <v>0.22448979591836735</v>
      </c>
      <c r="M145" s="132" t="s">
        <v>547</v>
      </c>
      <c r="N145" s="138">
        <v>42753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23</v>
      </c>
      <c r="B146" s="130">
        <v>42040</v>
      </c>
      <c r="C146" s="130"/>
      <c r="D146" s="131" t="s">
        <v>610</v>
      </c>
      <c r="E146" s="132" t="s">
        <v>545</v>
      </c>
      <c r="F146" s="133">
        <v>196</v>
      </c>
      <c r="G146" s="132"/>
      <c r="H146" s="132">
        <v>262</v>
      </c>
      <c r="I146" s="134">
        <v>255</v>
      </c>
      <c r="J146" s="135" t="s">
        <v>577</v>
      </c>
      <c r="K146" s="136">
        <f t="shared" si="74"/>
        <v>66</v>
      </c>
      <c r="L146" s="137">
        <f t="shared" si="75"/>
        <v>0.33673469387755101</v>
      </c>
      <c r="M146" s="132" t="s">
        <v>547</v>
      </c>
      <c r="N146" s="138">
        <v>42599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39">
        <v>24</v>
      </c>
      <c r="B147" s="140">
        <v>42067</v>
      </c>
      <c r="C147" s="140"/>
      <c r="D147" s="141" t="s">
        <v>386</v>
      </c>
      <c r="E147" s="142" t="s">
        <v>545</v>
      </c>
      <c r="F147" s="143">
        <v>235</v>
      </c>
      <c r="G147" s="143"/>
      <c r="H147" s="144">
        <v>77</v>
      </c>
      <c r="I147" s="144" t="s">
        <v>611</v>
      </c>
      <c r="J147" s="145" t="s">
        <v>612</v>
      </c>
      <c r="K147" s="146">
        <f t="shared" si="74"/>
        <v>-158</v>
      </c>
      <c r="L147" s="147">
        <f t="shared" si="75"/>
        <v>-0.67234042553191486</v>
      </c>
      <c r="M147" s="143" t="s">
        <v>557</v>
      </c>
      <c r="N147" s="140">
        <v>43522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25</v>
      </c>
      <c r="B148" s="130">
        <v>42067</v>
      </c>
      <c r="C148" s="130"/>
      <c r="D148" s="131" t="s">
        <v>613</v>
      </c>
      <c r="E148" s="132" t="s">
        <v>545</v>
      </c>
      <c r="F148" s="133">
        <v>185</v>
      </c>
      <c r="G148" s="132"/>
      <c r="H148" s="132">
        <v>224</v>
      </c>
      <c r="I148" s="134" t="s">
        <v>614</v>
      </c>
      <c r="J148" s="135" t="s">
        <v>577</v>
      </c>
      <c r="K148" s="136">
        <f t="shared" si="74"/>
        <v>39</v>
      </c>
      <c r="L148" s="137">
        <f t="shared" si="75"/>
        <v>0.21081081081081082</v>
      </c>
      <c r="M148" s="132" t="s">
        <v>547</v>
      </c>
      <c r="N148" s="138">
        <v>42647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39">
        <v>26</v>
      </c>
      <c r="B149" s="140">
        <v>42090</v>
      </c>
      <c r="C149" s="140"/>
      <c r="D149" s="148" t="s">
        <v>615</v>
      </c>
      <c r="E149" s="143" t="s">
        <v>545</v>
      </c>
      <c r="F149" s="143">
        <v>49.5</v>
      </c>
      <c r="G149" s="144"/>
      <c r="H149" s="144">
        <v>15.85</v>
      </c>
      <c r="I149" s="144">
        <v>67</v>
      </c>
      <c r="J149" s="145" t="s">
        <v>616</v>
      </c>
      <c r="K149" s="144">
        <f t="shared" si="74"/>
        <v>-33.65</v>
      </c>
      <c r="L149" s="149">
        <f t="shared" si="75"/>
        <v>-0.67979797979797973</v>
      </c>
      <c r="M149" s="143" t="s">
        <v>557</v>
      </c>
      <c r="N149" s="150">
        <v>43627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27</v>
      </c>
      <c r="B150" s="130">
        <v>42093</v>
      </c>
      <c r="C150" s="130"/>
      <c r="D150" s="131" t="s">
        <v>617</v>
      </c>
      <c r="E150" s="132" t="s">
        <v>545</v>
      </c>
      <c r="F150" s="133">
        <v>183.5</v>
      </c>
      <c r="G150" s="132"/>
      <c r="H150" s="132">
        <v>219</v>
      </c>
      <c r="I150" s="134">
        <v>218</v>
      </c>
      <c r="J150" s="135" t="s">
        <v>618</v>
      </c>
      <c r="K150" s="136">
        <f t="shared" si="74"/>
        <v>35.5</v>
      </c>
      <c r="L150" s="137">
        <f t="shared" si="75"/>
        <v>0.19346049046321526</v>
      </c>
      <c r="M150" s="132" t="s">
        <v>547</v>
      </c>
      <c r="N150" s="138">
        <v>42103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28</v>
      </c>
      <c r="B151" s="130">
        <v>42114</v>
      </c>
      <c r="C151" s="130"/>
      <c r="D151" s="131" t="s">
        <v>619</v>
      </c>
      <c r="E151" s="132" t="s">
        <v>545</v>
      </c>
      <c r="F151" s="133">
        <f>(227+237)/2</f>
        <v>232</v>
      </c>
      <c r="G151" s="132"/>
      <c r="H151" s="132">
        <v>298</v>
      </c>
      <c r="I151" s="134">
        <v>298</v>
      </c>
      <c r="J151" s="135" t="s">
        <v>577</v>
      </c>
      <c r="K151" s="136">
        <f t="shared" si="74"/>
        <v>66</v>
      </c>
      <c r="L151" s="137">
        <f t="shared" si="75"/>
        <v>0.28448275862068967</v>
      </c>
      <c r="M151" s="132" t="s">
        <v>547</v>
      </c>
      <c r="N151" s="138">
        <v>42823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29</v>
      </c>
      <c r="B152" s="130">
        <v>42128</v>
      </c>
      <c r="C152" s="130"/>
      <c r="D152" s="131" t="s">
        <v>620</v>
      </c>
      <c r="E152" s="132" t="s">
        <v>556</v>
      </c>
      <c r="F152" s="133">
        <v>385</v>
      </c>
      <c r="G152" s="132"/>
      <c r="H152" s="132">
        <f>212.5+331</f>
        <v>543.5</v>
      </c>
      <c r="I152" s="134">
        <v>510</v>
      </c>
      <c r="J152" s="135" t="s">
        <v>621</v>
      </c>
      <c r="K152" s="136">
        <f t="shared" si="74"/>
        <v>158.5</v>
      </c>
      <c r="L152" s="137">
        <f t="shared" si="75"/>
        <v>0.41168831168831171</v>
      </c>
      <c r="M152" s="132" t="s">
        <v>547</v>
      </c>
      <c r="N152" s="138">
        <v>42235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30</v>
      </c>
      <c r="B153" s="130">
        <v>42128</v>
      </c>
      <c r="C153" s="130"/>
      <c r="D153" s="131" t="s">
        <v>622</v>
      </c>
      <c r="E153" s="132" t="s">
        <v>556</v>
      </c>
      <c r="F153" s="133">
        <v>115.5</v>
      </c>
      <c r="G153" s="132"/>
      <c r="H153" s="132">
        <v>146</v>
      </c>
      <c r="I153" s="134">
        <v>142</v>
      </c>
      <c r="J153" s="135" t="s">
        <v>623</v>
      </c>
      <c r="K153" s="136">
        <f t="shared" si="74"/>
        <v>30.5</v>
      </c>
      <c r="L153" s="137">
        <f t="shared" si="75"/>
        <v>0.26406926406926406</v>
      </c>
      <c r="M153" s="132" t="s">
        <v>547</v>
      </c>
      <c r="N153" s="138">
        <v>42202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31</v>
      </c>
      <c r="B154" s="130">
        <v>42151</v>
      </c>
      <c r="C154" s="130"/>
      <c r="D154" s="131" t="s">
        <v>501</v>
      </c>
      <c r="E154" s="132" t="s">
        <v>556</v>
      </c>
      <c r="F154" s="133">
        <v>237.5</v>
      </c>
      <c r="G154" s="132"/>
      <c r="H154" s="132">
        <v>279.5</v>
      </c>
      <c r="I154" s="134">
        <v>278</v>
      </c>
      <c r="J154" s="135" t="s">
        <v>577</v>
      </c>
      <c r="K154" s="136">
        <f t="shared" si="74"/>
        <v>42</v>
      </c>
      <c r="L154" s="137">
        <f t="shared" si="75"/>
        <v>0.17684210526315788</v>
      </c>
      <c r="M154" s="132" t="s">
        <v>547</v>
      </c>
      <c r="N154" s="138">
        <v>42222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32</v>
      </c>
      <c r="B155" s="130">
        <v>42174</v>
      </c>
      <c r="C155" s="130"/>
      <c r="D155" s="131" t="s">
        <v>595</v>
      </c>
      <c r="E155" s="132" t="s">
        <v>545</v>
      </c>
      <c r="F155" s="133">
        <v>340</v>
      </c>
      <c r="G155" s="132"/>
      <c r="H155" s="132">
        <v>448</v>
      </c>
      <c r="I155" s="134">
        <v>448</v>
      </c>
      <c r="J155" s="135" t="s">
        <v>577</v>
      </c>
      <c r="K155" s="136">
        <f t="shared" si="74"/>
        <v>108</v>
      </c>
      <c r="L155" s="137">
        <f t="shared" si="75"/>
        <v>0.31764705882352939</v>
      </c>
      <c r="M155" s="132" t="s">
        <v>547</v>
      </c>
      <c r="N155" s="138">
        <v>43018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33</v>
      </c>
      <c r="B156" s="130">
        <v>42191</v>
      </c>
      <c r="C156" s="130"/>
      <c r="D156" s="131" t="s">
        <v>624</v>
      </c>
      <c r="E156" s="132" t="s">
        <v>545</v>
      </c>
      <c r="F156" s="133">
        <v>390</v>
      </c>
      <c r="G156" s="132"/>
      <c r="H156" s="132">
        <v>460</v>
      </c>
      <c r="I156" s="134">
        <v>460</v>
      </c>
      <c r="J156" s="135" t="s">
        <v>577</v>
      </c>
      <c r="K156" s="136">
        <f t="shared" ref="K156:K176" si="76">H156-F156</f>
        <v>70</v>
      </c>
      <c r="L156" s="137">
        <f t="shared" ref="L156:L176" si="77">K156/F156</f>
        <v>0.17948717948717949</v>
      </c>
      <c r="M156" s="132" t="s">
        <v>547</v>
      </c>
      <c r="N156" s="138">
        <v>42478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39">
        <v>34</v>
      </c>
      <c r="B157" s="140">
        <v>42195</v>
      </c>
      <c r="C157" s="140"/>
      <c r="D157" s="141" t="s">
        <v>625</v>
      </c>
      <c r="E157" s="142" t="s">
        <v>545</v>
      </c>
      <c r="F157" s="143">
        <v>122.5</v>
      </c>
      <c r="G157" s="143"/>
      <c r="H157" s="144">
        <v>61</v>
      </c>
      <c r="I157" s="144">
        <v>172</v>
      </c>
      <c r="J157" s="145" t="s">
        <v>626</v>
      </c>
      <c r="K157" s="146">
        <f t="shared" si="76"/>
        <v>-61.5</v>
      </c>
      <c r="L157" s="147">
        <f t="shared" si="77"/>
        <v>-0.50204081632653064</v>
      </c>
      <c r="M157" s="143" t="s">
        <v>557</v>
      </c>
      <c r="N157" s="140">
        <v>43333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35</v>
      </c>
      <c r="B158" s="130">
        <v>42219</v>
      </c>
      <c r="C158" s="130"/>
      <c r="D158" s="131" t="s">
        <v>627</v>
      </c>
      <c r="E158" s="132" t="s">
        <v>545</v>
      </c>
      <c r="F158" s="133">
        <v>297.5</v>
      </c>
      <c r="G158" s="132"/>
      <c r="H158" s="132">
        <v>350</v>
      </c>
      <c r="I158" s="134">
        <v>360</v>
      </c>
      <c r="J158" s="135" t="s">
        <v>628</v>
      </c>
      <c r="K158" s="136">
        <f t="shared" si="76"/>
        <v>52.5</v>
      </c>
      <c r="L158" s="137">
        <f t="shared" si="77"/>
        <v>0.17647058823529413</v>
      </c>
      <c r="M158" s="132" t="s">
        <v>547</v>
      </c>
      <c r="N158" s="138">
        <v>42232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36</v>
      </c>
      <c r="B159" s="130">
        <v>42219</v>
      </c>
      <c r="C159" s="130"/>
      <c r="D159" s="131" t="s">
        <v>629</v>
      </c>
      <c r="E159" s="132" t="s">
        <v>545</v>
      </c>
      <c r="F159" s="133">
        <v>115.5</v>
      </c>
      <c r="G159" s="132"/>
      <c r="H159" s="132">
        <v>149</v>
      </c>
      <c r="I159" s="134">
        <v>140</v>
      </c>
      <c r="J159" s="135" t="s">
        <v>630</v>
      </c>
      <c r="K159" s="136">
        <f t="shared" si="76"/>
        <v>33.5</v>
      </c>
      <c r="L159" s="137">
        <f t="shared" si="77"/>
        <v>0.29004329004329005</v>
      </c>
      <c r="M159" s="132" t="s">
        <v>547</v>
      </c>
      <c r="N159" s="138">
        <v>42740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37</v>
      </c>
      <c r="B160" s="130">
        <v>42251</v>
      </c>
      <c r="C160" s="130"/>
      <c r="D160" s="131" t="s">
        <v>501</v>
      </c>
      <c r="E160" s="132" t="s">
        <v>545</v>
      </c>
      <c r="F160" s="133">
        <v>226</v>
      </c>
      <c r="G160" s="132"/>
      <c r="H160" s="132">
        <v>292</v>
      </c>
      <c r="I160" s="134">
        <v>292</v>
      </c>
      <c r="J160" s="135" t="s">
        <v>631</v>
      </c>
      <c r="K160" s="136">
        <f t="shared" si="76"/>
        <v>66</v>
      </c>
      <c r="L160" s="137">
        <f t="shared" si="77"/>
        <v>0.29203539823008851</v>
      </c>
      <c r="M160" s="132" t="s">
        <v>547</v>
      </c>
      <c r="N160" s="138">
        <v>42286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38</v>
      </c>
      <c r="B161" s="130">
        <v>42254</v>
      </c>
      <c r="C161" s="130"/>
      <c r="D161" s="131" t="s">
        <v>619</v>
      </c>
      <c r="E161" s="132" t="s">
        <v>545</v>
      </c>
      <c r="F161" s="133">
        <v>232.5</v>
      </c>
      <c r="G161" s="132"/>
      <c r="H161" s="132">
        <v>312.5</v>
      </c>
      <c r="I161" s="134">
        <v>310</v>
      </c>
      <c r="J161" s="135" t="s">
        <v>577</v>
      </c>
      <c r="K161" s="136">
        <f t="shared" si="76"/>
        <v>80</v>
      </c>
      <c r="L161" s="137">
        <f t="shared" si="77"/>
        <v>0.34408602150537637</v>
      </c>
      <c r="M161" s="132" t="s">
        <v>547</v>
      </c>
      <c r="N161" s="138">
        <v>42823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39</v>
      </c>
      <c r="B162" s="130">
        <v>42268</v>
      </c>
      <c r="C162" s="130"/>
      <c r="D162" s="131" t="s">
        <v>632</v>
      </c>
      <c r="E162" s="132" t="s">
        <v>545</v>
      </c>
      <c r="F162" s="133">
        <v>196.5</v>
      </c>
      <c r="G162" s="132"/>
      <c r="H162" s="132">
        <v>238</v>
      </c>
      <c r="I162" s="134">
        <v>238</v>
      </c>
      <c r="J162" s="135" t="s">
        <v>631</v>
      </c>
      <c r="K162" s="136">
        <f t="shared" si="76"/>
        <v>41.5</v>
      </c>
      <c r="L162" s="137">
        <f t="shared" si="77"/>
        <v>0.21119592875318066</v>
      </c>
      <c r="M162" s="132" t="s">
        <v>547</v>
      </c>
      <c r="N162" s="138">
        <v>42291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40</v>
      </c>
      <c r="B163" s="130">
        <v>42271</v>
      </c>
      <c r="C163" s="130"/>
      <c r="D163" s="131" t="s">
        <v>575</v>
      </c>
      <c r="E163" s="132" t="s">
        <v>545</v>
      </c>
      <c r="F163" s="133">
        <v>65</v>
      </c>
      <c r="G163" s="132"/>
      <c r="H163" s="132">
        <v>82</v>
      </c>
      <c r="I163" s="134">
        <v>82</v>
      </c>
      <c r="J163" s="135" t="s">
        <v>631</v>
      </c>
      <c r="K163" s="136">
        <f t="shared" si="76"/>
        <v>17</v>
      </c>
      <c r="L163" s="137">
        <f t="shared" si="77"/>
        <v>0.26153846153846155</v>
      </c>
      <c r="M163" s="132" t="s">
        <v>547</v>
      </c>
      <c r="N163" s="138">
        <v>42578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41</v>
      </c>
      <c r="B164" s="130">
        <v>42291</v>
      </c>
      <c r="C164" s="130"/>
      <c r="D164" s="131" t="s">
        <v>633</v>
      </c>
      <c r="E164" s="132" t="s">
        <v>545</v>
      </c>
      <c r="F164" s="133">
        <v>144</v>
      </c>
      <c r="G164" s="132"/>
      <c r="H164" s="132">
        <v>182.5</v>
      </c>
      <c r="I164" s="134">
        <v>181</v>
      </c>
      <c r="J164" s="135" t="s">
        <v>631</v>
      </c>
      <c r="K164" s="136">
        <f t="shared" si="76"/>
        <v>38.5</v>
      </c>
      <c r="L164" s="137">
        <f t="shared" si="77"/>
        <v>0.2673611111111111</v>
      </c>
      <c r="M164" s="132" t="s">
        <v>547</v>
      </c>
      <c r="N164" s="138">
        <v>42817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42</v>
      </c>
      <c r="B165" s="130">
        <v>42291</v>
      </c>
      <c r="C165" s="130"/>
      <c r="D165" s="131" t="s">
        <v>634</v>
      </c>
      <c r="E165" s="132" t="s">
        <v>545</v>
      </c>
      <c r="F165" s="133">
        <v>264</v>
      </c>
      <c r="G165" s="132"/>
      <c r="H165" s="132">
        <v>311</v>
      </c>
      <c r="I165" s="134">
        <v>311</v>
      </c>
      <c r="J165" s="135" t="s">
        <v>631</v>
      </c>
      <c r="K165" s="136">
        <f t="shared" si="76"/>
        <v>47</v>
      </c>
      <c r="L165" s="137">
        <f t="shared" si="77"/>
        <v>0.17803030303030304</v>
      </c>
      <c r="M165" s="132" t="s">
        <v>547</v>
      </c>
      <c r="N165" s="138">
        <v>42604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43</v>
      </c>
      <c r="B166" s="130">
        <v>42318</v>
      </c>
      <c r="C166" s="130"/>
      <c r="D166" s="131" t="s">
        <v>635</v>
      </c>
      <c r="E166" s="132" t="s">
        <v>556</v>
      </c>
      <c r="F166" s="133">
        <v>549.5</v>
      </c>
      <c r="G166" s="132"/>
      <c r="H166" s="132">
        <v>630</v>
      </c>
      <c r="I166" s="134">
        <v>630</v>
      </c>
      <c r="J166" s="135" t="s">
        <v>631</v>
      </c>
      <c r="K166" s="136">
        <f t="shared" si="76"/>
        <v>80.5</v>
      </c>
      <c r="L166" s="137">
        <f t="shared" si="77"/>
        <v>0.1464968152866242</v>
      </c>
      <c r="M166" s="132" t="s">
        <v>547</v>
      </c>
      <c r="N166" s="138">
        <v>42419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44</v>
      </c>
      <c r="B167" s="130">
        <v>42342</v>
      </c>
      <c r="C167" s="130"/>
      <c r="D167" s="131" t="s">
        <v>636</v>
      </c>
      <c r="E167" s="132" t="s">
        <v>545</v>
      </c>
      <c r="F167" s="133">
        <v>1027.5</v>
      </c>
      <c r="G167" s="132"/>
      <c r="H167" s="132">
        <v>1315</v>
      </c>
      <c r="I167" s="134">
        <v>1250</v>
      </c>
      <c r="J167" s="135" t="s">
        <v>631</v>
      </c>
      <c r="K167" s="136">
        <f t="shared" si="76"/>
        <v>287.5</v>
      </c>
      <c r="L167" s="137">
        <f t="shared" si="77"/>
        <v>0.27980535279805352</v>
      </c>
      <c r="M167" s="132" t="s">
        <v>547</v>
      </c>
      <c r="N167" s="138">
        <v>43244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45</v>
      </c>
      <c r="B168" s="130">
        <v>42367</v>
      </c>
      <c r="C168" s="130"/>
      <c r="D168" s="131" t="s">
        <v>637</v>
      </c>
      <c r="E168" s="132" t="s">
        <v>545</v>
      </c>
      <c r="F168" s="133">
        <v>465</v>
      </c>
      <c r="G168" s="132"/>
      <c r="H168" s="132">
        <v>540</v>
      </c>
      <c r="I168" s="134">
        <v>540</v>
      </c>
      <c r="J168" s="135" t="s">
        <v>631</v>
      </c>
      <c r="K168" s="136">
        <f t="shared" si="76"/>
        <v>75</v>
      </c>
      <c r="L168" s="137">
        <f t="shared" si="77"/>
        <v>0.16129032258064516</v>
      </c>
      <c r="M168" s="132" t="s">
        <v>547</v>
      </c>
      <c r="N168" s="138">
        <v>42530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46</v>
      </c>
      <c r="B169" s="130">
        <v>42380</v>
      </c>
      <c r="C169" s="130"/>
      <c r="D169" s="131" t="s">
        <v>387</v>
      </c>
      <c r="E169" s="132" t="s">
        <v>556</v>
      </c>
      <c r="F169" s="133">
        <v>81</v>
      </c>
      <c r="G169" s="132"/>
      <c r="H169" s="132">
        <v>110</v>
      </c>
      <c r="I169" s="134">
        <v>110</v>
      </c>
      <c r="J169" s="135" t="s">
        <v>631</v>
      </c>
      <c r="K169" s="136">
        <f t="shared" si="76"/>
        <v>29</v>
      </c>
      <c r="L169" s="137">
        <f t="shared" si="77"/>
        <v>0.35802469135802467</v>
      </c>
      <c r="M169" s="132" t="s">
        <v>547</v>
      </c>
      <c r="N169" s="138">
        <v>42745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47</v>
      </c>
      <c r="B170" s="130">
        <v>42382</v>
      </c>
      <c r="C170" s="130"/>
      <c r="D170" s="131" t="s">
        <v>638</v>
      </c>
      <c r="E170" s="132" t="s">
        <v>556</v>
      </c>
      <c r="F170" s="133">
        <v>417.5</v>
      </c>
      <c r="G170" s="132"/>
      <c r="H170" s="132">
        <v>547</v>
      </c>
      <c r="I170" s="134">
        <v>535</v>
      </c>
      <c r="J170" s="135" t="s">
        <v>631</v>
      </c>
      <c r="K170" s="136">
        <f t="shared" si="76"/>
        <v>129.5</v>
      </c>
      <c r="L170" s="137">
        <f t="shared" si="77"/>
        <v>0.31017964071856285</v>
      </c>
      <c r="M170" s="132" t="s">
        <v>547</v>
      </c>
      <c r="N170" s="138">
        <v>42578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48</v>
      </c>
      <c r="B171" s="130">
        <v>42408</v>
      </c>
      <c r="C171" s="130"/>
      <c r="D171" s="131" t="s">
        <v>639</v>
      </c>
      <c r="E171" s="132" t="s">
        <v>545</v>
      </c>
      <c r="F171" s="133">
        <v>650</v>
      </c>
      <c r="G171" s="132"/>
      <c r="H171" s="132">
        <v>800</v>
      </c>
      <c r="I171" s="134">
        <v>800</v>
      </c>
      <c r="J171" s="135" t="s">
        <v>631</v>
      </c>
      <c r="K171" s="136">
        <f t="shared" si="76"/>
        <v>150</v>
      </c>
      <c r="L171" s="137">
        <f t="shared" si="77"/>
        <v>0.23076923076923078</v>
      </c>
      <c r="M171" s="132" t="s">
        <v>547</v>
      </c>
      <c r="N171" s="138">
        <v>43154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49</v>
      </c>
      <c r="B172" s="130">
        <v>42433</v>
      </c>
      <c r="C172" s="130"/>
      <c r="D172" s="131" t="s">
        <v>232</v>
      </c>
      <c r="E172" s="132" t="s">
        <v>545</v>
      </c>
      <c r="F172" s="133">
        <v>437.5</v>
      </c>
      <c r="G172" s="132"/>
      <c r="H172" s="132">
        <v>504.5</v>
      </c>
      <c r="I172" s="134">
        <v>522</v>
      </c>
      <c r="J172" s="135" t="s">
        <v>640</v>
      </c>
      <c r="K172" s="136">
        <f t="shared" si="76"/>
        <v>67</v>
      </c>
      <c r="L172" s="137">
        <f t="shared" si="77"/>
        <v>0.15314285714285714</v>
      </c>
      <c r="M172" s="132" t="s">
        <v>547</v>
      </c>
      <c r="N172" s="138">
        <v>42480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50</v>
      </c>
      <c r="B173" s="130">
        <v>42438</v>
      </c>
      <c r="C173" s="130"/>
      <c r="D173" s="131" t="s">
        <v>641</v>
      </c>
      <c r="E173" s="132" t="s">
        <v>545</v>
      </c>
      <c r="F173" s="133">
        <v>189.5</v>
      </c>
      <c r="G173" s="132"/>
      <c r="H173" s="132">
        <v>218</v>
      </c>
      <c r="I173" s="134">
        <v>218</v>
      </c>
      <c r="J173" s="135" t="s">
        <v>631</v>
      </c>
      <c r="K173" s="136">
        <f t="shared" si="76"/>
        <v>28.5</v>
      </c>
      <c r="L173" s="137">
        <f t="shared" si="77"/>
        <v>0.15039577836411611</v>
      </c>
      <c r="M173" s="132" t="s">
        <v>547</v>
      </c>
      <c r="N173" s="138">
        <v>43034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39">
        <v>51</v>
      </c>
      <c r="B174" s="140">
        <v>42471</v>
      </c>
      <c r="C174" s="140"/>
      <c r="D174" s="148" t="s">
        <v>642</v>
      </c>
      <c r="E174" s="143" t="s">
        <v>545</v>
      </c>
      <c r="F174" s="143">
        <v>36.5</v>
      </c>
      <c r="G174" s="144"/>
      <c r="H174" s="144">
        <v>15.85</v>
      </c>
      <c r="I174" s="144">
        <v>60</v>
      </c>
      <c r="J174" s="145" t="s">
        <v>643</v>
      </c>
      <c r="K174" s="146">
        <f t="shared" si="76"/>
        <v>-20.65</v>
      </c>
      <c r="L174" s="147">
        <f t="shared" si="77"/>
        <v>-0.5657534246575342</v>
      </c>
      <c r="M174" s="143" t="s">
        <v>557</v>
      </c>
      <c r="N174" s="151">
        <v>43627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52</v>
      </c>
      <c r="B175" s="130">
        <v>42472</v>
      </c>
      <c r="C175" s="130"/>
      <c r="D175" s="131" t="s">
        <v>644</v>
      </c>
      <c r="E175" s="132" t="s">
        <v>545</v>
      </c>
      <c r="F175" s="133">
        <v>93</v>
      </c>
      <c r="G175" s="132"/>
      <c r="H175" s="132">
        <v>149</v>
      </c>
      <c r="I175" s="134">
        <v>140</v>
      </c>
      <c r="J175" s="135" t="s">
        <v>645</v>
      </c>
      <c r="K175" s="136">
        <f t="shared" si="76"/>
        <v>56</v>
      </c>
      <c r="L175" s="137">
        <f t="shared" si="77"/>
        <v>0.60215053763440862</v>
      </c>
      <c r="M175" s="132" t="s">
        <v>547</v>
      </c>
      <c r="N175" s="138">
        <v>42740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53</v>
      </c>
      <c r="B176" s="130">
        <v>42472</v>
      </c>
      <c r="C176" s="130"/>
      <c r="D176" s="131" t="s">
        <v>646</v>
      </c>
      <c r="E176" s="132" t="s">
        <v>545</v>
      </c>
      <c r="F176" s="133">
        <v>130</v>
      </c>
      <c r="G176" s="132"/>
      <c r="H176" s="132">
        <v>150</v>
      </c>
      <c r="I176" s="134" t="s">
        <v>647</v>
      </c>
      <c r="J176" s="135" t="s">
        <v>631</v>
      </c>
      <c r="K176" s="136">
        <f t="shared" si="76"/>
        <v>20</v>
      </c>
      <c r="L176" s="137">
        <f t="shared" si="77"/>
        <v>0.15384615384615385</v>
      </c>
      <c r="M176" s="132" t="s">
        <v>547</v>
      </c>
      <c r="N176" s="138">
        <v>42564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54</v>
      </c>
      <c r="B177" s="130">
        <v>42473</v>
      </c>
      <c r="C177" s="130"/>
      <c r="D177" s="131" t="s">
        <v>648</v>
      </c>
      <c r="E177" s="132" t="s">
        <v>545</v>
      </c>
      <c r="F177" s="133">
        <v>196</v>
      </c>
      <c r="G177" s="132"/>
      <c r="H177" s="132">
        <v>299</v>
      </c>
      <c r="I177" s="134">
        <v>299</v>
      </c>
      <c r="J177" s="135" t="s">
        <v>631</v>
      </c>
      <c r="K177" s="136">
        <v>103</v>
      </c>
      <c r="L177" s="137">
        <v>0.52551020408163296</v>
      </c>
      <c r="M177" s="132" t="s">
        <v>547</v>
      </c>
      <c r="N177" s="138">
        <v>42620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55</v>
      </c>
      <c r="B178" s="130">
        <v>42473</v>
      </c>
      <c r="C178" s="130"/>
      <c r="D178" s="131" t="s">
        <v>649</v>
      </c>
      <c r="E178" s="132" t="s">
        <v>545</v>
      </c>
      <c r="F178" s="133">
        <v>88</v>
      </c>
      <c r="G178" s="132"/>
      <c r="H178" s="132">
        <v>103</v>
      </c>
      <c r="I178" s="134">
        <v>103</v>
      </c>
      <c r="J178" s="135" t="s">
        <v>631</v>
      </c>
      <c r="K178" s="136">
        <v>15</v>
      </c>
      <c r="L178" s="137">
        <v>0.170454545454545</v>
      </c>
      <c r="M178" s="132" t="s">
        <v>547</v>
      </c>
      <c r="N178" s="138">
        <v>42530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56</v>
      </c>
      <c r="B179" s="130">
        <v>42492</v>
      </c>
      <c r="C179" s="130"/>
      <c r="D179" s="131" t="s">
        <v>650</v>
      </c>
      <c r="E179" s="132" t="s">
        <v>545</v>
      </c>
      <c r="F179" s="133">
        <v>127.5</v>
      </c>
      <c r="G179" s="132"/>
      <c r="H179" s="132">
        <v>148</v>
      </c>
      <c r="I179" s="134" t="s">
        <v>651</v>
      </c>
      <c r="J179" s="135" t="s">
        <v>631</v>
      </c>
      <c r="K179" s="136">
        <f>H179-F179</f>
        <v>20.5</v>
      </c>
      <c r="L179" s="137">
        <f>K179/F179</f>
        <v>0.16078431372549021</v>
      </c>
      <c r="M179" s="132" t="s">
        <v>547</v>
      </c>
      <c r="N179" s="138">
        <v>42564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57</v>
      </c>
      <c r="B180" s="130">
        <v>42493</v>
      </c>
      <c r="C180" s="130"/>
      <c r="D180" s="131" t="s">
        <v>652</v>
      </c>
      <c r="E180" s="132" t="s">
        <v>545</v>
      </c>
      <c r="F180" s="133">
        <v>675</v>
      </c>
      <c r="G180" s="132"/>
      <c r="H180" s="132">
        <v>815</v>
      </c>
      <c r="I180" s="134" t="s">
        <v>653</v>
      </c>
      <c r="J180" s="135" t="s">
        <v>631</v>
      </c>
      <c r="K180" s="136">
        <f>H180-F180</f>
        <v>140</v>
      </c>
      <c r="L180" s="137">
        <f>K180/F180</f>
        <v>0.2074074074074074</v>
      </c>
      <c r="M180" s="132" t="s">
        <v>547</v>
      </c>
      <c r="N180" s="138">
        <v>43154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39">
        <v>58</v>
      </c>
      <c r="B181" s="140">
        <v>42522</v>
      </c>
      <c r="C181" s="140"/>
      <c r="D181" s="141" t="s">
        <v>654</v>
      </c>
      <c r="E181" s="142" t="s">
        <v>545</v>
      </c>
      <c r="F181" s="143">
        <v>500</v>
      </c>
      <c r="G181" s="143"/>
      <c r="H181" s="144">
        <v>232.5</v>
      </c>
      <c r="I181" s="144" t="s">
        <v>655</v>
      </c>
      <c r="J181" s="145" t="s">
        <v>656</v>
      </c>
      <c r="K181" s="146">
        <f>H181-F181</f>
        <v>-267.5</v>
      </c>
      <c r="L181" s="147">
        <f>K181/F181</f>
        <v>-0.53500000000000003</v>
      </c>
      <c r="M181" s="143" t="s">
        <v>557</v>
      </c>
      <c r="N181" s="140">
        <v>43735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59</v>
      </c>
      <c r="B182" s="130">
        <v>42527</v>
      </c>
      <c r="C182" s="130"/>
      <c r="D182" s="131" t="s">
        <v>503</v>
      </c>
      <c r="E182" s="132" t="s">
        <v>545</v>
      </c>
      <c r="F182" s="133">
        <v>110</v>
      </c>
      <c r="G182" s="132"/>
      <c r="H182" s="132">
        <v>126.5</v>
      </c>
      <c r="I182" s="134">
        <v>125</v>
      </c>
      <c r="J182" s="135" t="s">
        <v>583</v>
      </c>
      <c r="K182" s="136">
        <f>H182-F182</f>
        <v>16.5</v>
      </c>
      <c r="L182" s="137">
        <f>K182/F182</f>
        <v>0.15</v>
      </c>
      <c r="M182" s="132" t="s">
        <v>547</v>
      </c>
      <c r="N182" s="138">
        <v>42552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60</v>
      </c>
      <c r="B183" s="130">
        <v>42538</v>
      </c>
      <c r="C183" s="130"/>
      <c r="D183" s="131" t="s">
        <v>657</v>
      </c>
      <c r="E183" s="132" t="s">
        <v>545</v>
      </c>
      <c r="F183" s="133">
        <v>44</v>
      </c>
      <c r="G183" s="132"/>
      <c r="H183" s="132">
        <v>69.5</v>
      </c>
      <c r="I183" s="134">
        <v>69.5</v>
      </c>
      <c r="J183" s="135" t="s">
        <v>658</v>
      </c>
      <c r="K183" s="136">
        <f>H183-F183</f>
        <v>25.5</v>
      </c>
      <c r="L183" s="137">
        <f>K183/F183</f>
        <v>0.57954545454545459</v>
      </c>
      <c r="M183" s="132" t="s">
        <v>547</v>
      </c>
      <c r="N183" s="138">
        <v>42977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61</v>
      </c>
      <c r="B184" s="130">
        <v>42549</v>
      </c>
      <c r="C184" s="130"/>
      <c r="D184" s="131" t="s">
        <v>659</v>
      </c>
      <c r="E184" s="132" t="s">
        <v>545</v>
      </c>
      <c r="F184" s="133">
        <v>262.5</v>
      </c>
      <c r="G184" s="132"/>
      <c r="H184" s="132">
        <v>340</v>
      </c>
      <c r="I184" s="134">
        <v>333</v>
      </c>
      <c r="J184" s="135" t="s">
        <v>660</v>
      </c>
      <c r="K184" s="136">
        <v>77.5</v>
      </c>
      <c r="L184" s="137">
        <v>0.29523809523809502</v>
      </c>
      <c r="M184" s="132" t="s">
        <v>547</v>
      </c>
      <c r="N184" s="138">
        <v>43017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62</v>
      </c>
      <c r="B185" s="130">
        <v>42549</v>
      </c>
      <c r="C185" s="130"/>
      <c r="D185" s="131" t="s">
        <v>661</v>
      </c>
      <c r="E185" s="132" t="s">
        <v>545</v>
      </c>
      <c r="F185" s="133">
        <v>840</v>
      </c>
      <c r="G185" s="132"/>
      <c r="H185" s="132">
        <v>1230</v>
      </c>
      <c r="I185" s="134">
        <v>1230</v>
      </c>
      <c r="J185" s="135" t="s">
        <v>631</v>
      </c>
      <c r="K185" s="136">
        <v>390</v>
      </c>
      <c r="L185" s="137">
        <v>0.46428571428571402</v>
      </c>
      <c r="M185" s="132" t="s">
        <v>547</v>
      </c>
      <c r="N185" s="138">
        <v>42649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52">
        <v>63</v>
      </c>
      <c r="B186" s="153">
        <v>42556</v>
      </c>
      <c r="C186" s="153"/>
      <c r="D186" s="154" t="s">
        <v>662</v>
      </c>
      <c r="E186" s="155" t="s">
        <v>545</v>
      </c>
      <c r="F186" s="155">
        <v>395</v>
      </c>
      <c r="G186" s="156"/>
      <c r="H186" s="156">
        <f>(468.5+342.5)/2</f>
        <v>405.5</v>
      </c>
      <c r="I186" s="156">
        <v>510</v>
      </c>
      <c r="J186" s="157" t="s">
        <v>663</v>
      </c>
      <c r="K186" s="158">
        <f t="shared" ref="K186:K192" si="78">H186-F186</f>
        <v>10.5</v>
      </c>
      <c r="L186" s="159">
        <f t="shared" ref="L186:L192" si="79">K186/F186</f>
        <v>2.6582278481012658E-2</v>
      </c>
      <c r="M186" s="155" t="s">
        <v>564</v>
      </c>
      <c r="N186" s="153">
        <v>43606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39">
        <v>64</v>
      </c>
      <c r="B187" s="140">
        <v>42584</v>
      </c>
      <c r="C187" s="140"/>
      <c r="D187" s="141" t="s">
        <v>664</v>
      </c>
      <c r="E187" s="142" t="s">
        <v>556</v>
      </c>
      <c r="F187" s="143">
        <f>169.5-12.8</f>
        <v>156.69999999999999</v>
      </c>
      <c r="G187" s="143"/>
      <c r="H187" s="144">
        <v>77</v>
      </c>
      <c r="I187" s="144" t="s">
        <v>665</v>
      </c>
      <c r="J187" s="145" t="s">
        <v>666</v>
      </c>
      <c r="K187" s="146">
        <f t="shared" si="78"/>
        <v>-79.699999999999989</v>
      </c>
      <c r="L187" s="147">
        <f t="shared" si="79"/>
        <v>-0.50861518825781749</v>
      </c>
      <c r="M187" s="143" t="s">
        <v>557</v>
      </c>
      <c r="N187" s="140">
        <v>43522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39">
        <v>65</v>
      </c>
      <c r="B188" s="140">
        <v>42586</v>
      </c>
      <c r="C188" s="140"/>
      <c r="D188" s="141" t="s">
        <v>667</v>
      </c>
      <c r="E188" s="142" t="s">
        <v>545</v>
      </c>
      <c r="F188" s="143">
        <v>400</v>
      </c>
      <c r="G188" s="143"/>
      <c r="H188" s="144">
        <v>305</v>
      </c>
      <c r="I188" s="144">
        <v>475</v>
      </c>
      <c r="J188" s="145" t="s">
        <v>668</v>
      </c>
      <c r="K188" s="146">
        <f t="shared" si="78"/>
        <v>-95</v>
      </c>
      <c r="L188" s="147">
        <f t="shared" si="79"/>
        <v>-0.23749999999999999</v>
      </c>
      <c r="M188" s="143" t="s">
        <v>557</v>
      </c>
      <c r="N188" s="140">
        <v>43606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66</v>
      </c>
      <c r="B189" s="130">
        <v>42593</v>
      </c>
      <c r="C189" s="130"/>
      <c r="D189" s="131" t="s">
        <v>669</v>
      </c>
      <c r="E189" s="132" t="s">
        <v>545</v>
      </c>
      <c r="F189" s="133">
        <v>86.5</v>
      </c>
      <c r="G189" s="132"/>
      <c r="H189" s="132">
        <v>130</v>
      </c>
      <c r="I189" s="134">
        <v>130</v>
      </c>
      <c r="J189" s="135" t="s">
        <v>670</v>
      </c>
      <c r="K189" s="136">
        <f t="shared" si="78"/>
        <v>43.5</v>
      </c>
      <c r="L189" s="137">
        <f t="shared" si="79"/>
        <v>0.50289017341040465</v>
      </c>
      <c r="M189" s="132" t="s">
        <v>547</v>
      </c>
      <c r="N189" s="138">
        <v>43091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39">
        <v>67</v>
      </c>
      <c r="B190" s="140">
        <v>42600</v>
      </c>
      <c r="C190" s="140"/>
      <c r="D190" s="141" t="s">
        <v>119</v>
      </c>
      <c r="E190" s="142" t="s">
        <v>545</v>
      </c>
      <c r="F190" s="143">
        <v>133.5</v>
      </c>
      <c r="G190" s="143"/>
      <c r="H190" s="144">
        <v>126.5</v>
      </c>
      <c r="I190" s="144">
        <v>178</v>
      </c>
      <c r="J190" s="145" t="s">
        <v>671</v>
      </c>
      <c r="K190" s="146">
        <f t="shared" si="78"/>
        <v>-7</v>
      </c>
      <c r="L190" s="147">
        <f t="shared" si="79"/>
        <v>-5.2434456928838954E-2</v>
      </c>
      <c r="M190" s="143" t="s">
        <v>557</v>
      </c>
      <c r="N190" s="140">
        <v>42615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68</v>
      </c>
      <c r="B191" s="130">
        <v>42613</v>
      </c>
      <c r="C191" s="130"/>
      <c r="D191" s="131" t="s">
        <v>672</v>
      </c>
      <c r="E191" s="132" t="s">
        <v>545</v>
      </c>
      <c r="F191" s="133">
        <v>560</v>
      </c>
      <c r="G191" s="132"/>
      <c r="H191" s="132">
        <v>725</v>
      </c>
      <c r="I191" s="134">
        <v>725</v>
      </c>
      <c r="J191" s="135" t="s">
        <v>577</v>
      </c>
      <c r="K191" s="136">
        <f t="shared" si="78"/>
        <v>165</v>
      </c>
      <c r="L191" s="137">
        <f t="shared" si="79"/>
        <v>0.29464285714285715</v>
      </c>
      <c r="M191" s="132" t="s">
        <v>547</v>
      </c>
      <c r="N191" s="138">
        <v>42456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69</v>
      </c>
      <c r="B192" s="130">
        <v>42614</v>
      </c>
      <c r="C192" s="130"/>
      <c r="D192" s="131" t="s">
        <v>673</v>
      </c>
      <c r="E192" s="132" t="s">
        <v>545</v>
      </c>
      <c r="F192" s="133">
        <v>160.5</v>
      </c>
      <c r="G192" s="132"/>
      <c r="H192" s="132">
        <v>210</v>
      </c>
      <c r="I192" s="134">
        <v>210</v>
      </c>
      <c r="J192" s="135" t="s">
        <v>577</v>
      </c>
      <c r="K192" s="136">
        <f t="shared" si="78"/>
        <v>49.5</v>
      </c>
      <c r="L192" s="137">
        <f t="shared" si="79"/>
        <v>0.30841121495327101</v>
      </c>
      <c r="M192" s="132" t="s">
        <v>547</v>
      </c>
      <c r="N192" s="138">
        <v>42871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70</v>
      </c>
      <c r="B193" s="130">
        <v>42646</v>
      </c>
      <c r="C193" s="130"/>
      <c r="D193" s="131" t="s">
        <v>396</v>
      </c>
      <c r="E193" s="132" t="s">
        <v>545</v>
      </c>
      <c r="F193" s="133">
        <v>430</v>
      </c>
      <c r="G193" s="132"/>
      <c r="H193" s="132">
        <v>596</v>
      </c>
      <c r="I193" s="134">
        <v>575</v>
      </c>
      <c r="J193" s="135" t="s">
        <v>674</v>
      </c>
      <c r="K193" s="136">
        <v>166</v>
      </c>
      <c r="L193" s="137">
        <v>0.38604651162790699</v>
      </c>
      <c r="M193" s="132" t="s">
        <v>547</v>
      </c>
      <c r="N193" s="138">
        <v>42769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71</v>
      </c>
      <c r="B194" s="130">
        <v>42657</v>
      </c>
      <c r="C194" s="130"/>
      <c r="D194" s="131" t="s">
        <v>675</v>
      </c>
      <c r="E194" s="132" t="s">
        <v>545</v>
      </c>
      <c r="F194" s="133">
        <v>280</v>
      </c>
      <c r="G194" s="132"/>
      <c r="H194" s="132">
        <v>345</v>
      </c>
      <c r="I194" s="134">
        <v>345</v>
      </c>
      <c r="J194" s="135" t="s">
        <v>577</v>
      </c>
      <c r="K194" s="136">
        <f t="shared" ref="K194:K199" si="80">H194-F194</f>
        <v>65</v>
      </c>
      <c r="L194" s="137">
        <f>K194/F194</f>
        <v>0.23214285714285715</v>
      </c>
      <c r="M194" s="132" t="s">
        <v>547</v>
      </c>
      <c r="N194" s="138">
        <v>42814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72</v>
      </c>
      <c r="B195" s="130">
        <v>42657</v>
      </c>
      <c r="C195" s="130"/>
      <c r="D195" s="131" t="s">
        <v>676</v>
      </c>
      <c r="E195" s="132" t="s">
        <v>545</v>
      </c>
      <c r="F195" s="133">
        <v>245</v>
      </c>
      <c r="G195" s="132"/>
      <c r="H195" s="132">
        <v>325.5</v>
      </c>
      <c r="I195" s="134">
        <v>330</v>
      </c>
      <c r="J195" s="135" t="s">
        <v>677</v>
      </c>
      <c r="K195" s="136">
        <f t="shared" si="80"/>
        <v>80.5</v>
      </c>
      <c r="L195" s="137">
        <f>K195/F195</f>
        <v>0.32857142857142857</v>
      </c>
      <c r="M195" s="132" t="s">
        <v>547</v>
      </c>
      <c r="N195" s="138">
        <v>42769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73</v>
      </c>
      <c r="B196" s="130">
        <v>42660</v>
      </c>
      <c r="C196" s="130"/>
      <c r="D196" s="131" t="s">
        <v>678</v>
      </c>
      <c r="E196" s="132" t="s">
        <v>545</v>
      </c>
      <c r="F196" s="133">
        <v>125</v>
      </c>
      <c r="G196" s="132"/>
      <c r="H196" s="132">
        <v>160</v>
      </c>
      <c r="I196" s="134">
        <v>160</v>
      </c>
      <c r="J196" s="135" t="s">
        <v>631</v>
      </c>
      <c r="K196" s="136">
        <f t="shared" si="80"/>
        <v>35</v>
      </c>
      <c r="L196" s="137">
        <v>0.28000000000000003</v>
      </c>
      <c r="M196" s="132" t="s">
        <v>547</v>
      </c>
      <c r="N196" s="138">
        <v>42803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74</v>
      </c>
      <c r="B197" s="130">
        <v>42660</v>
      </c>
      <c r="C197" s="130"/>
      <c r="D197" s="131" t="s">
        <v>679</v>
      </c>
      <c r="E197" s="132" t="s">
        <v>545</v>
      </c>
      <c r="F197" s="133">
        <v>114</v>
      </c>
      <c r="G197" s="132"/>
      <c r="H197" s="132">
        <v>145</v>
      </c>
      <c r="I197" s="134">
        <v>145</v>
      </c>
      <c r="J197" s="135" t="s">
        <v>631</v>
      </c>
      <c r="K197" s="136">
        <f t="shared" si="80"/>
        <v>31</v>
      </c>
      <c r="L197" s="137">
        <f>K197/F197</f>
        <v>0.27192982456140352</v>
      </c>
      <c r="M197" s="132" t="s">
        <v>547</v>
      </c>
      <c r="N197" s="138">
        <v>42859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75</v>
      </c>
      <c r="B198" s="130">
        <v>42660</v>
      </c>
      <c r="C198" s="130"/>
      <c r="D198" s="131" t="s">
        <v>680</v>
      </c>
      <c r="E198" s="132" t="s">
        <v>545</v>
      </c>
      <c r="F198" s="133">
        <v>212</v>
      </c>
      <c r="G198" s="132"/>
      <c r="H198" s="132">
        <v>280</v>
      </c>
      <c r="I198" s="134">
        <v>276</v>
      </c>
      <c r="J198" s="135" t="s">
        <v>681</v>
      </c>
      <c r="K198" s="136">
        <f t="shared" si="80"/>
        <v>68</v>
      </c>
      <c r="L198" s="137">
        <f>K198/F198</f>
        <v>0.32075471698113206</v>
      </c>
      <c r="M198" s="132" t="s">
        <v>547</v>
      </c>
      <c r="N198" s="138">
        <v>42858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76</v>
      </c>
      <c r="B199" s="130">
        <v>42678</v>
      </c>
      <c r="C199" s="130"/>
      <c r="D199" s="131" t="s">
        <v>439</v>
      </c>
      <c r="E199" s="132" t="s">
        <v>545</v>
      </c>
      <c r="F199" s="133">
        <v>155</v>
      </c>
      <c r="G199" s="132"/>
      <c r="H199" s="132">
        <v>210</v>
      </c>
      <c r="I199" s="134">
        <v>210</v>
      </c>
      <c r="J199" s="135" t="s">
        <v>682</v>
      </c>
      <c r="K199" s="136">
        <f t="shared" si="80"/>
        <v>55</v>
      </c>
      <c r="L199" s="137">
        <f>K199/F199</f>
        <v>0.35483870967741937</v>
      </c>
      <c r="M199" s="132" t="s">
        <v>547</v>
      </c>
      <c r="N199" s="138">
        <v>42944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39">
        <v>77</v>
      </c>
      <c r="B200" s="140">
        <v>42710</v>
      </c>
      <c r="C200" s="140"/>
      <c r="D200" s="141" t="s">
        <v>683</v>
      </c>
      <c r="E200" s="142" t="s">
        <v>545</v>
      </c>
      <c r="F200" s="143">
        <v>150.5</v>
      </c>
      <c r="G200" s="143"/>
      <c r="H200" s="144">
        <v>72.5</v>
      </c>
      <c r="I200" s="144">
        <v>174</v>
      </c>
      <c r="J200" s="145" t="s">
        <v>684</v>
      </c>
      <c r="K200" s="146">
        <v>-78</v>
      </c>
      <c r="L200" s="147">
        <v>-0.51827242524916906</v>
      </c>
      <c r="M200" s="143" t="s">
        <v>557</v>
      </c>
      <c r="N200" s="140">
        <v>43333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78</v>
      </c>
      <c r="B201" s="130">
        <v>42712</v>
      </c>
      <c r="C201" s="130"/>
      <c r="D201" s="131" t="s">
        <v>685</v>
      </c>
      <c r="E201" s="132" t="s">
        <v>545</v>
      </c>
      <c r="F201" s="133">
        <v>380</v>
      </c>
      <c r="G201" s="132"/>
      <c r="H201" s="132">
        <v>478</v>
      </c>
      <c r="I201" s="134">
        <v>468</v>
      </c>
      <c r="J201" s="135" t="s">
        <v>631</v>
      </c>
      <c r="K201" s="136">
        <f>H201-F201</f>
        <v>98</v>
      </c>
      <c r="L201" s="137">
        <f>K201/F201</f>
        <v>0.25789473684210529</v>
      </c>
      <c r="M201" s="132" t="s">
        <v>547</v>
      </c>
      <c r="N201" s="138">
        <v>43025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79</v>
      </c>
      <c r="B202" s="130">
        <v>42734</v>
      </c>
      <c r="C202" s="130"/>
      <c r="D202" s="131" t="s">
        <v>118</v>
      </c>
      <c r="E202" s="132" t="s">
        <v>545</v>
      </c>
      <c r="F202" s="133">
        <v>305</v>
      </c>
      <c r="G202" s="132"/>
      <c r="H202" s="132">
        <v>375</v>
      </c>
      <c r="I202" s="134">
        <v>375</v>
      </c>
      <c r="J202" s="135" t="s">
        <v>631</v>
      </c>
      <c r="K202" s="136">
        <f>H202-F202</f>
        <v>70</v>
      </c>
      <c r="L202" s="137">
        <f>K202/F202</f>
        <v>0.22950819672131148</v>
      </c>
      <c r="M202" s="132" t="s">
        <v>547</v>
      </c>
      <c r="N202" s="138">
        <v>42768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80</v>
      </c>
      <c r="B203" s="130">
        <v>42739</v>
      </c>
      <c r="C203" s="130"/>
      <c r="D203" s="131" t="s">
        <v>102</v>
      </c>
      <c r="E203" s="132" t="s">
        <v>545</v>
      </c>
      <c r="F203" s="133">
        <v>99.5</v>
      </c>
      <c r="G203" s="132"/>
      <c r="H203" s="132">
        <v>158</v>
      </c>
      <c r="I203" s="134">
        <v>158</v>
      </c>
      <c r="J203" s="135" t="s">
        <v>631</v>
      </c>
      <c r="K203" s="136">
        <f>H203-F203</f>
        <v>58.5</v>
      </c>
      <c r="L203" s="137">
        <f>K203/F203</f>
        <v>0.5879396984924623</v>
      </c>
      <c r="M203" s="132" t="s">
        <v>547</v>
      </c>
      <c r="N203" s="138">
        <v>42898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81</v>
      </c>
      <c r="B204" s="130">
        <v>42739</v>
      </c>
      <c r="C204" s="130"/>
      <c r="D204" s="131" t="s">
        <v>102</v>
      </c>
      <c r="E204" s="132" t="s">
        <v>545</v>
      </c>
      <c r="F204" s="133">
        <v>99.5</v>
      </c>
      <c r="G204" s="132"/>
      <c r="H204" s="132">
        <v>158</v>
      </c>
      <c r="I204" s="134">
        <v>158</v>
      </c>
      <c r="J204" s="135" t="s">
        <v>631</v>
      </c>
      <c r="K204" s="136">
        <v>58.5</v>
      </c>
      <c r="L204" s="137">
        <v>0.58793969849246197</v>
      </c>
      <c r="M204" s="132" t="s">
        <v>547</v>
      </c>
      <c r="N204" s="138">
        <v>42898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82</v>
      </c>
      <c r="B205" s="130">
        <v>42786</v>
      </c>
      <c r="C205" s="130"/>
      <c r="D205" s="131" t="s">
        <v>205</v>
      </c>
      <c r="E205" s="132" t="s">
        <v>545</v>
      </c>
      <c r="F205" s="133">
        <v>140.5</v>
      </c>
      <c r="G205" s="132"/>
      <c r="H205" s="132">
        <v>220</v>
      </c>
      <c r="I205" s="134">
        <v>220</v>
      </c>
      <c r="J205" s="135" t="s">
        <v>631</v>
      </c>
      <c r="K205" s="136">
        <f>H205-F205</f>
        <v>79.5</v>
      </c>
      <c r="L205" s="137">
        <f>K205/F205</f>
        <v>0.5658362989323843</v>
      </c>
      <c r="M205" s="132" t="s">
        <v>547</v>
      </c>
      <c r="N205" s="138">
        <v>42864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83</v>
      </c>
      <c r="B206" s="130">
        <v>42786</v>
      </c>
      <c r="C206" s="130"/>
      <c r="D206" s="131" t="s">
        <v>686</v>
      </c>
      <c r="E206" s="132" t="s">
        <v>545</v>
      </c>
      <c r="F206" s="133">
        <v>202.5</v>
      </c>
      <c r="G206" s="132"/>
      <c r="H206" s="132">
        <v>234</v>
      </c>
      <c r="I206" s="134">
        <v>234</v>
      </c>
      <c r="J206" s="135" t="s">
        <v>631</v>
      </c>
      <c r="K206" s="136">
        <v>31.5</v>
      </c>
      <c r="L206" s="137">
        <v>0.155555555555556</v>
      </c>
      <c r="M206" s="132" t="s">
        <v>547</v>
      </c>
      <c r="N206" s="138">
        <v>42836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84</v>
      </c>
      <c r="B207" s="130">
        <v>42818</v>
      </c>
      <c r="C207" s="130"/>
      <c r="D207" s="131" t="s">
        <v>687</v>
      </c>
      <c r="E207" s="132" t="s">
        <v>545</v>
      </c>
      <c r="F207" s="133">
        <v>300.5</v>
      </c>
      <c r="G207" s="132"/>
      <c r="H207" s="132">
        <v>417.5</v>
      </c>
      <c r="I207" s="134">
        <v>420</v>
      </c>
      <c r="J207" s="135" t="s">
        <v>688</v>
      </c>
      <c r="K207" s="136">
        <f>H207-F207</f>
        <v>117</v>
      </c>
      <c r="L207" s="137">
        <f>K207/F207</f>
        <v>0.38935108153078202</v>
      </c>
      <c r="M207" s="132" t="s">
        <v>547</v>
      </c>
      <c r="N207" s="138">
        <v>43070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85</v>
      </c>
      <c r="B208" s="130">
        <v>42818</v>
      </c>
      <c r="C208" s="130"/>
      <c r="D208" s="131" t="s">
        <v>661</v>
      </c>
      <c r="E208" s="132" t="s">
        <v>545</v>
      </c>
      <c r="F208" s="133">
        <v>850</v>
      </c>
      <c r="G208" s="132"/>
      <c r="H208" s="132">
        <v>1042.5</v>
      </c>
      <c r="I208" s="134">
        <v>1023</v>
      </c>
      <c r="J208" s="135" t="s">
        <v>689</v>
      </c>
      <c r="K208" s="136">
        <v>192.5</v>
      </c>
      <c r="L208" s="137">
        <v>0.22647058823529401</v>
      </c>
      <c r="M208" s="132" t="s">
        <v>547</v>
      </c>
      <c r="N208" s="138">
        <v>42830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86</v>
      </c>
      <c r="B209" s="130">
        <v>42830</v>
      </c>
      <c r="C209" s="130"/>
      <c r="D209" s="131" t="s">
        <v>465</v>
      </c>
      <c r="E209" s="132" t="s">
        <v>545</v>
      </c>
      <c r="F209" s="133">
        <v>785</v>
      </c>
      <c r="G209" s="132"/>
      <c r="H209" s="132">
        <v>930</v>
      </c>
      <c r="I209" s="134">
        <v>920</v>
      </c>
      <c r="J209" s="135" t="s">
        <v>690</v>
      </c>
      <c r="K209" s="136">
        <f>H209-F209</f>
        <v>145</v>
      </c>
      <c r="L209" s="137">
        <f>K209/F209</f>
        <v>0.18471337579617833</v>
      </c>
      <c r="M209" s="132" t="s">
        <v>547</v>
      </c>
      <c r="N209" s="138">
        <v>42976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39">
        <v>87</v>
      </c>
      <c r="B210" s="140">
        <v>42831</v>
      </c>
      <c r="C210" s="140"/>
      <c r="D210" s="141" t="s">
        <v>691</v>
      </c>
      <c r="E210" s="142" t="s">
        <v>545</v>
      </c>
      <c r="F210" s="143">
        <v>40</v>
      </c>
      <c r="G210" s="143"/>
      <c r="H210" s="144">
        <v>13.1</v>
      </c>
      <c r="I210" s="144">
        <v>60</v>
      </c>
      <c r="J210" s="145" t="s">
        <v>692</v>
      </c>
      <c r="K210" s="146">
        <v>-26.9</v>
      </c>
      <c r="L210" s="147">
        <v>-0.67249999999999999</v>
      </c>
      <c r="M210" s="143" t="s">
        <v>557</v>
      </c>
      <c r="N210" s="140">
        <v>43138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88</v>
      </c>
      <c r="B211" s="130">
        <v>42837</v>
      </c>
      <c r="C211" s="130"/>
      <c r="D211" s="131" t="s">
        <v>100</v>
      </c>
      <c r="E211" s="132" t="s">
        <v>545</v>
      </c>
      <c r="F211" s="133">
        <v>289.5</v>
      </c>
      <c r="G211" s="132"/>
      <c r="H211" s="132">
        <v>354</v>
      </c>
      <c r="I211" s="134">
        <v>360</v>
      </c>
      <c r="J211" s="135" t="s">
        <v>693</v>
      </c>
      <c r="K211" s="136">
        <f t="shared" ref="K211:K219" si="81">H211-F211</f>
        <v>64.5</v>
      </c>
      <c r="L211" s="137">
        <f t="shared" ref="L211:L219" si="82">K211/F211</f>
        <v>0.22279792746113988</v>
      </c>
      <c r="M211" s="132" t="s">
        <v>547</v>
      </c>
      <c r="N211" s="138">
        <v>43040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89</v>
      </c>
      <c r="B212" s="130">
        <v>42845</v>
      </c>
      <c r="C212" s="130"/>
      <c r="D212" s="131" t="s">
        <v>413</v>
      </c>
      <c r="E212" s="132" t="s">
        <v>545</v>
      </c>
      <c r="F212" s="133">
        <v>700</v>
      </c>
      <c r="G212" s="132"/>
      <c r="H212" s="132">
        <v>840</v>
      </c>
      <c r="I212" s="134">
        <v>840</v>
      </c>
      <c r="J212" s="135" t="s">
        <v>694</v>
      </c>
      <c r="K212" s="136">
        <f t="shared" si="81"/>
        <v>140</v>
      </c>
      <c r="L212" s="137">
        <f t="shared" si="82"/>
        <v>0.2</v>
      </c>
      <c r="M212" s="132" t="s">
        <v>547</v>
      </c>
      <c r="N212" s="138">
        <v>42893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90</v>
      </c>
      <c r="B213" s="130">
        <v>42887</v>
      </c>
      <c r="C213" s="130"/>
      <c r="D213" s="131" t="s">
        <v>695</v>
      </c>
      <c r="E213" s="132" t="s">
        <v>545</v>
      </c>
      <c r="F213" s="133">
        <v>130</v>
      </c>
      <c r="G213" s="132"/>
      <c r="H213" s="132">
        <v>144.25</v>
      </c>
      <c r="I213" s="134">
        <v>170</v>
      </c>
      <c r="J213" s="135" t="s">
        <v>696</v>
      </c>
      <c r="K213" s="136">
        <f t="shared" si="81"/>
        <v>14.25</v>
      </c>
      <c r="L213" s="137">
        <f t="shared" si="82"/>
        <v>0.10961538461538461</v>
      </c>
      <c r="M213" s="132" t="s">
        <v>547</v>
      </c>
      <c r="N213" s="138">
        <v>43675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91</v>
      </c>
      <c r="B214" s="130">
        <v>42901</v>
      </c>
      <c r="C214" s="130"/>
      <c r="D214" s="131" t="s">
        <v>697</v>
      </c>
      <c r="E214" s="132" t="s">
        <v>545</v>
      </c>
      <c r="F214" s="133">
        <v>214.5</v>
      </c>
      <c r="G214" s="132"/>
      <c r="H214" s="132">
        <v>262</v>
      </c>
      <c r="I214" s="134">
        <v>262</v>
      </c>
      <c r="J214" s="135" t="s">
        <v>566</v>
      </c>
      <c r="K214" s="136">
        <f t="shared" si="81"/>
        <v>47.5</v>
      </c>
      <c r="L214" s="137">
        <f t="shared" si="82"/>
        <v>0.22144522144522144</v>
      </c>
      <c r="M214" s="132" t="s">
        <v>547</v>
      </c>
      <c r="N214" s="138">
        <v>42977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92</v>
      </c>
      <c r="B215" s="161">
        <v>42933</v>
      </c>
      <c r="C215" s="161"/>
      <c r="D215" s="162" t="s">
        <v>698</v>
      </c>
      <c r="E215" s="163" t="s">
        <v>545</v>
      </c>
      <c r="F215" s="164">
        <v>370</v>
      </c>
      <c r="G215" s="163"/>
      <c r="H215" s="163">
        <v>447.5</v>
      </c>
      <c r="I215" s="165">
        <v>450</v>
      </c>
      <c r="J215" s="166" t="s">
        <v>631</v>
      </c>
      <c r="K215" s="136">
        <f t="shared" si="81"/>
        <v>77.5</v>
      </c>
      <c r="L215" s="167">
        <f t="shared" si="82"/>
        <v>0.20945945945945946</v>
      </c>
      <c r="M215" s="163" t="s">
        <v>547</v>
      </c>
      <c r="N215" s="168">
        <v>43035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93</v>
      </c>
      <c r="B216" s="161">
        <v>42943</v>
      </c>
      <c r="C216" s="161"/>
      <c r="D216" s="162" t="s">
        <v>203</v>
      </c>
      <c r="E216" s="163" t="s">
        <v>545</v>
      </c>
      <c r="F216" s="164">
        <v>657.5</v>
      </c>
      <c r="G216" s="163"/>
      <c r="H216" s="163">
        <v>825</v>
      </c>
      <c r="I216" s="165">
        <v>820</v>
      </c>
      <c r="J216" s="166" t="s">
        <v>631</v>
      </c>
      <c r="K216" s="136">
        <f t="shared" si="81"/>
        <v>167.5</v>
      </c>
      <c r="L216" s="167">
        <f t="shared" si="82"/>
        <v>0.25475285171102663</v>
      </c>
      <c r="M216" s="163" t="s">
        <v>547</v>
      </c>
      <c r="N216" s="168">
        <v>43090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94</v>
      </c>
      <c r="B217" s="130">
        <v>42964</v>
      </c>
      <c r="C217" s="130"/>
      <c r="D217" s="131" t="s">
        <v>374</v>
      </c>
      <c r="E217" s="132" t="s">
        <v>545</v>
      </c>
      <c r="F217" s="133">
        <v>605</v>
      </c>
      <c r="G217" s="132"/>
      <c r="H217" s="132">
        <v>750</v>
      </c>
      <c r="I217" s="134">
        <v>750</v>
      </c>
      <c r="J217" s="135" t="s">
        <v>690</v>
      </c>
      <c r="K217" s="136">
        <f t="shared" si="81"/>
        <v>145</v>
      </c>
      <c r="L217" s="137">
        <f t="shared" si="82"/>
        <v>0.23966942148760331</v>
      </c>
      <c r="M217" s="132" t="s">
        <v>547</v>
      </c>
      <c r="N217" s="138">
        <v>43027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39">
        <v>95</v>
      </c>
      <c r="B218" s="140">
        <v>42979</v>
      </c>
      <c r="C218" s="140"/>
      <c r="D218" s="148" t="s">
        <v>699</v>
      </c>
      <c r="E218" s="143" t="s">
        <v>545</v>
      </c>
      <c r="F218" s="143">
        <v>255</v>
      </c>
      <c r="G218" s="144"/>
      <c r="H218" s="144">
        <v>217.25</v>
      </c>
      <c r="I218" s="144">
        <v>320</v>
      </c>
      <c r="J218" s="145" t="s">
        <v>700</v>
      </c>
      <c r="K218" s="146">
        <f t="shared" si="81"/>
        <v>-37.75</v>
      </c>
      <c r="L218" s="149">
        <f t="shared" si="82"/>
        <v>-0.14803921568627451</v>
      </c>
      <c r="M218" s="143" t="s">
        <v>557</v>
      </c>
      <c r="N218" s="140">
        <v>43661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96</v>
      </c>
      <c r="B219" s="130">
        <v>42997</v>
      </c>
      <c r="C219" s="130"/>
      <c r="D219" s="131" t="s">
        <v>701</v>
      </c>
      <c r="E219" s="132" t="s">
        <v>545</v>
      </c>
      <c r="F219" s="133">
        <v>215</v>
      </c>
      <c r="G219" s="132"/>
      <c r="H219" s="132">
        <v>258</v>
      </c>
      <c r="I219" s="134">
        <v>258</v>
      </c>
      <c r="J219" s="135" t="s">
        <v>631</v>
      </c>
      <c r="K219" s="136">
        <f t="shared" si="81"/>
        <v>43</v>
      </c>
      <c r="L219" s="137">
        <f t="shared" si="82"/>
        <v>0.2</v>
      </c>
      <c r="M219" s="132" t="s">
        <v>547</v>
      </c>
      <c r="N219" s="138">
        <v>43040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97</v>
      </c>
      <c r="B220" s="130">
        <v>42997</v>
      </c>
      <c r="C220" s="130"/>
      <c r="D220" s="131" t="s">
        <v>701</v>
      </c>
      <c r="E220" s="132" t="s">
        <v>545</v>
      </c>
      <c r="F220" s="133">
        <v>215</v>
      </c>
      <c r="G220" s="132"/>
      <c r="H220" s="132">
        <v>258</v>
      </c>
      <c r="I220" s="134">
        <v>258</v>
      </c>
      <c r="J220" s="166" t="s">
        <v>631</v>
      </c>
      <c r="K220" s="136">
        <v>43</v>
      </c>
      <c r="L220" s="137">
        <v>0.2</v>
      </c>
      <c r="M220" s="132" t="s">
        <v>547</v>
      </c>
      <c r="N220" s="138">
        <v>43040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98</v>
      </c>
      <c r="B221" s="161">
        <v>42998</v>
      </c>
      <c r="C221" s="161"/>
      <c r="D221" s="162" t="s">
        <v>702</v>
      </c>
      <c r="E221" s="163" t="s">
        <v>545</v>
      </c>
      <c r="F221" s="133">
        <v>75</v>
      </c>
      <c r="G221" s="163"/>
      <c r="H221" s="163">
        <v>90</v>
      </c>
      <c r="I221" s="165">
        <v>90</v>
      </c>
      <c r="J221" s="135" t="s">
        <v>703</v>
      </c>
      <c r="K221" s="136">
        <f t="shared" ref="K221:K226" si="83">H221-F221</f>
        <v>15</v>
      </c>
      <c r="L221" s="137">
        <f t="shared" ref="L221:L226" si="84">K221/F221</f>
        <v>0.2</v>
      </c>
      <c r="M221" s="132" t="s">
        <v>547</v>
      </c>
      <c r="N221" s="138">
        <v>43019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99</v>
      </c>
      <c r="B222" s="161">
        <v>43011</v>
      </c>
      <c r="C222" s="161"/>
      <c r="D222" s="162" t="s">
        <v>704</v>
      </c>
      <c r="E222" s="163" t="s">
        <v>545</v>
      </c>
      <c r="F222" s="164">
        <v>315</v>
      </c>
      <c r="G222" s="163"/>
      <c r="H222" s="163">
        <v>392</v>
      </c>
      <c r="I222" s="165">
        <v>384</v>
      </c>
      <c r="J222" s="166" t="s">
        <v>705</v>
      </c>
      <c r="K222" s="136">
        <f t="shared" si="83"/>
        <v>77</v>
      </c>
      <c r="L222" s="167">
        <f t="shared" si="84"/>
        <v>0.24444444444444444</v>
      </c>
      <c r="M222" s="163" t="s">
        <v>547</v>
      </c>
      <c r="N222" s="168">
        <v>43017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100</v>
      </c>
      <c r="B223" s="161">
        <v>43013</v>
      </c>
      <c r="C223" s="161"/>
      <c r="D223" s="162" t="s">
        <v>443</v>
      </c>
      <c r="E223" s="163" t="s">
        <v>545</v>
      </c>
      <c r="F223" s="164">
        <v>145</v>
      </c>
      <c r="G223" s="163"/>
      <c r="H223" s="163">
        <v>179</v>
      </c>
      <c r="I223" s="165">
        <v>180</v>
      </c>
      <c r="J223" s="166" t="s">
        <v>706</v>
      </c>
      <c r="K223" s="136">
        <f t="shared" si="83"/>
        <v>34</v>
      </c>
      <c r="L223" s="167">
        <f t="shared" si="84"/>
        <v>0.23448275862068965</v>
      </c>
      <c r="M223" s="163" t="s">
        <v>547</v>
      </c>
      <c r="N223" s="168">
        <v>43025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101</v>
      </c>
      <c r="B224" s="161">
        <v>43014</v>
      </c>
      <c r="C224" s="161"/>
      <c r="D224" s="162" t="s">
        <v>349</v>
      </c>
      <c r="E224" s="163" t="s">
        <v>545</v>
      </c>
      <c r="F224" s="164">
        <v>256</v>
      </c>
      <c r="G224" s="163"/>
      <c r="H224" s="163">
        <v>323</v>
      </c>
      <c r="I224" s="165">
        <v>320</v>
      </c>
      <c r="J224" s="166" t="s">
        <v>631</v>
      </c>
      <c r="K224" s="136">
        <f t="shared" si="83"/>
        <v>67</v>
      </c>
      <c r="L224" s="167">
        <f t="shared" si="84"/>
        <v>0.26171875</v>
      </c>
      <c r="M224" s="163" t="s">
        <v>547</v>
      </c>
      <c r="N224" s="168">
        <v>43067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102</v>
      </c>
      <c r="B225" s="161">
        <v>43017</v>
      </c>
      <c r="C225" s="161"/>
      <c r="D225" s="162" t="s">
        <v>363</v>
      </c>
      <c r="E225" s="163" t="s">
        <v>545</v>
      </c>
      <c r="F225" s="164">
        <v>137.5</v>
      </c>
      <c r="G225" s="163"/>
      <c r="H225" s="163">
        <v>184</v>
      </c>
      <c r="I225" s="165">
        <v>183</v>
      </c>
      <c r="J225" s="166" t="s">
        <v>707</v>
      </c>
      <c r="K225" s="136">
        <f t="shared" si="83"/>
        <v>46.5</v>
      </c>
      <c r="L225" s="167">
        <f t="shared" si="84"/>
        <v>0.33818181818181819</v>
      </c>
      <c r="M225" s="163" t="s">
        <v>547</v>
      </c>
      <c r="N225" s="168">
        <v>43108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103</v>
      </c>
      <c r="B226" s="161">
        <v>43018</v>
      </c>
      <c r="C226" s="161"/>
      <c r="D226" s="162" t="s">
        <v>708</v>
      </c>
      <c r="E226" s="163" t="s">
        <v>545</v>
      </c>
      <c r="F226" s="164">
        <v>125.5</v>
      </c>
      <c r="G226" s="163"/>
      <c r="H226" s="163">
        <v>158</v>
      </c>
      <c r="I226" s="165">
        <v>155</v>
      </c>
      <c r="J226" s="166" t="s">
        <v>709</v>
      </c>
      <c r="K226" s="136">
        <f t="shared" si="83"/>
        <v>32.5</v>
      </c>
      <c r="L226" s="167">
        <f t="shared" si="84"/>
        <v>0.25896414342629481</v>
      </c>
      <c r="M226" s="163" t="s">
        <v>547</v>
      </c>
      <c r="N226" s="168">
        <v>43067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104</v>
      </c>
      <c r="B227" s="161">
        <v>43018</v>
      </c>
      <c r="C227" s="161"/>
      <c r="D227" s="162" t="s">
        <v>710</v>
      </c>
      <c r="E227" s="163" t="s">
        <v>545</v>
      </c>
      <c r="F227" s="164">
        <v>895</v>
      </c>
      <c r="G227" s="163"/>
      <c r="H227" s="163">
        <v>1122.5</v>
      </c>
      <c r="I227" s="165">
        <v>1078</v>
      </c>
      <c r="J227" s="166" t="s">
        <v>711</v>
      </c>
      <c r="K227" s="136">
        <v>227.5</v>
      </c>
      <c r="L227" s="167">
        <v>0.25418994413407803</v>
      </c>
      <c r="M227" s="163" t="s">
        <v>547</v>
      </c>
      <c r="N227" s="168">
        <v>43117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105</v>
      </c>
      <c r="B228" s="161">
        <v>43020</v>
      </c>
      <c r="C228" s="161"/>
      <c r="D228" s="162" t="s">
        <v>358</v>
      </c>
      <c r="E228" s="163" t="s">
        <v>545</v>
      </c>
      <c r="F228" s="164">
        <v>525</v>
      </c>
      <c r="G228" s="163"/>
      <c r="H228" s="163">
        <v>629</v>
      </c>
      <c r="I228" s="165">
        <v>629</v>
      </c>
      <c r="J228" s="166" t="s">
        <v>631</v>
      </c>
      <c r="K228" s="136">
        <v>104</v>
      </c>
      <c r="L228" s="167">
        <v>0.19809523809523799</v>
      </c>
      <c r="M228" s="163" t="s">
        <v>547</v>
      </c>
      <c r="N228" s="168">
        <v>43119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106</v>
      </c>
      <c r="B229" s="161">
        <v>43046</v>
      </c>
      <c r="C229" s="161"/>
      <c r="D229" s="162" t="s">
        <v>391</v>
      </c>
      <c r="E229" s="163" t="s">
        <v>545</v>
      </c>
      <c r="F229" s="164">
        <v>740</v>
      </c>
      <c r="G229" s="163"/>
      <c r="H229" s="163">
        <v>892.5</v>
      </c>
      <c r="I229" s="165">
        <v>900</v>
      </c>
      <c r="J229" s="166" t="s">
        <v>712</v>
      </c>
      <c r="K229" s="136">
        <f>H229-F229</f>
        <v>152.5</v>
      </c>
      <c r="L229" s="167">
        <f>K229/F229</f>
        <v>0.20608108108108109</v>
      </c>
      <c r="M229" s="163" t="s">
        <v>547</v>
      </c>
      <c r="N229" s="168">
        <v>43052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107</v>
      </c>
      <c r="B230" s="130">
        <v>43073</v>
      </c>
      <c r="C230" s="130"/>
      <c r="D230" s="131" t="s">
        <v>713</v>
      </c>
      <c r="E230" s="132" t="s">
        <v>545</v>
      </c>
      <c r="F230" s="133">
        <v>118.5</v>
      </c>
      <c r="G230" s="132"/>
      <c r="H230" s="132">
        <v>143.5</v>
      </c>
      <c r="I230" s="134">
        <v>145</v>
      </c>
      <c r="J230" s="135" t="s">
        <v>714</v>
      </c>
      <c r="K230" s="136">
        <f>H230-F230</f>
        <v>25</v>
      </c>
      <c r="L230" s="137">
        <f>K230/F230</f>
        <v>0.2109704641350211</v>
      </c>
      <c r="M230" s="132" t="s">
        <v>547</v>
      </c>
      <c r="N230" s="138">
        <v>43097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39">
        <v>108</v>
      </c>
      <c r="B231" s="140">
        <v>43090</v>
      </c>
      <c r="C231" s="140"/>
      <c r="D231" s="141" t="s">
        <v>418</v>
      </c>
      <c r="E231" s="142" t="s">
        <v>545</v>
      </c>
      <c r="F231" s="143">
        <v>715</v>
      </c>
      <c r="G231" s="143"/>
      <c r="H231" s="144">
        <v>500</v>
      </c>
      <c r="I231" s="144">
        <v>872</v>
      </c>
      <c r="J231" s="145" t="s">
        <v>715</v>
      </c>
      <c r="K231" s="146">
        <f>H231-F231</f>
        <v>-215</v>
      </c>
      <c r="L231" s="147">
        <f>K231/F231</f>
        <v>-0.30069930069930068</v>
      </c>
      <c r="M231" s="143" t="s">
        <v>557</v>
      </c>
      <c r="N231" s="140">
        <v>43670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109</v>
      </c>
      <c r="B232" s="130">
        <v>43098</v>
      </c>
      <c r="C232" s="130"/>
      <c r="D232" s="131" t="s">
        <v>704</v>
      </c>
      <c r="E232" s="132" t="s">
        <v>545</v>
      </c>
      <c r="F232" s="133">
        <v>435</v>
      </c>
      <c r="G232" s="132"/>
      <c r="H232" s="132">
        <v>542.5</v>
      </c>
      <c r="I232" s="134">
        <v>539</v>
      </c>
      <c r="J232" s="135" t="s">
        <v>631</v>
      </c>
      <c r="K232" s="136">
        <v>107.5</v>
      </c>
      <c r="L232" s="137">
        <v>0.247126436781609</v>
      </c>
      <c r="M232" s="132" t="s">
        <v>547</v>
      </c>
      <c r="N232" s="138">
        <v>43206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110</v>
      </c>
      <c r="B233" s="130">
        <v>43098</v>
      </c>
      <c r="C233" s="130"/>
      <c r="D233" s="131" t="s">
        <v>517</v>
      </c>
      <c r="E233" s="132" t="s">
        <v>545</v>
      </c>
      <c r="F233" s="133">
        <v>885</v>
      </c>
      <c r="G233" s="132"/>
      <c r="H233" s="132">
        <v>1090</v>
      </c>
      <c r="I233" s="134">
        <v>1084</v>
      </c>
      <c r="J233" s="135" t="s">
        <v>631</v>
      </c>
      <c r="K233" s="136">
        <v>205</v>
      </c>
      <c r="L233" s="137">
        <v>0.23163841807909599</v>
      </c>
      <c r="M233" s="132" t="s">
        <v>547</v>
      </c>
      <c r="N233" s="138">
        <v>43213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9">
        <v>111</v>
      </c>
      <c r="B234" s="170">
        <v>43192</v>
      </c>
      <c r="C234" s="170"/>
      <c r="D234" s="148" t="s">
        <v>716</v>
      </c>
      <c r="E234" s="143" t="s">
        <v>545</v>
      </c>
      <c r="F234" s="171">
        <v>478.5</v>
      </c>
      <c r="G234" s="143"/>
      <c r="H234" s="143">
        <v>442</v>
      </c>
      <c r="I234" s="144">
        <v>613</v>
      </c>
      <c r="J234" s="145" t="s">
        <v>717</v>
      </c>
      <c r="K234" s="146">
        <f>H234-F234</f>
        <v>-36.5</v>
      </c>
      <c r="L234" s="147">
        <f>K234/F234</f>
        <v>-7.6280041797283177E-2</v>
      </c>
      <c r="M234" s="143" t="s">
        <v>557</v>
      </c>
      <c r="N234" s="140">
        <v>43762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39">
        <v>112</v>
      </c>
      <c r="B235" s="140">
        <v>43194</v>
      </c>
      <c r="C235" s="140"/>
      <c r="D235" s="141" t="s">
        <v>718</v>
      </c>
      <c r="E235" s="142" t="s">
        <v>545</v>
      </c>
      <c r="F235" s="143">
        <f>141.5-7.3</f>
        <v>134.19999999999999</v>
      </c>
      <c r="G235" s="143"/>
      <c r="H235" s="144">
        <v>77</v>
      </c>
      <c r="I235" s="144">
        <v>180</v>
      </c>
      <c r="J235" s="145" t="s">
        <v>719</v>
      </c>
      <c r="K235" s="146">
        <f>H235-F235</f>
        <v>-57.199999999999989</v>
      </c>
      <c r="L235" s="147">
        <f>K235/F235</f>
        <v>-0.42622950819672129</v>
      </c>
      <c r="M235" s="143" t="s">
        <v>557</v>
      </c>
      <c r="N235" s="140">
        <v>43522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39">
        <v>113</v>
      </c>
      <c r="B236" s="140">
        <v>43209</v>
      </c>
      <c r="C236" s="140"/>
      <c r="D236" s="141" t="s">
        <v>720</v>
      </c>
      <c r="E236" s="142" t="s">
        <v>545</v>
      </c>
      <c r="F236" s="143">
        <v>430</v>
      </c>
      <c r="G236" s="143"/>
      <c r="H236" s="144">
        <v>220</v>
      </c>
      <c r="I236" s="144">
        <v>537</v>
      </c>
      <c r="J236" s="145" t="s">
        <v>721</v>
      </c>
      <c r="K236" s="146">
        <f>H236-F236</f>
        <v>-210</v>
      </c>
      <c r="L236" s="147">
        <f>K236/F236</f>
        <v>-0.48837209302325579</v>
      </c>
      <c r="M236" s="143" t="s">
        <v>557</v>
      </c>
      <c r="N236" s="140">
        <v>43252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114</v>
      </c>
      <c r="B237" s="161">
        <v>43220</v>
      </c>
      <c r="C237" s="161"/>
      <c r="D237" s="162" t="s">
        <v>722</v>
      </c>
      <c r="E237" s="163" t="s">
        <v>545</v>
      </c>
      <c r="F237" s="163">
        <v>153.5</v>
      </c>
      <c r="G237" s="163"/>
      <c r="H237" s="163">
        <v>196</v>
      </c>
      <c r="I237" s="165">
        <v>196</v>
      </c>
      <c r="J237" s="135" t="s">
        <v>723</v>
      </c>
      <c r="K237" s="136">
        <f>H237-F237</f>
        <v>42.5</v>
      </c>
      <c r="L237" s="137">
        <f>K237/F237</f>
        <v>0.27687296416938112</v>
      </c>
      <c r="M237" s="132" t="s">
        <v>547</v>
      </c>
      <c r="N237" s="138">
        <v>43605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39">
        <v>115</v>
      </c>
      <c r="B238" s="140">
        <v>43306</v>
      </c>
      <c r="C238" s="140"/>
      <c r="D238" s="141" t="s">
        <v>691</v>
      </c>
      <c r="E238" s="142" t="s">
        <v>545</v>
      </c>
      <c r="F238" s="143">
        <v>27.5</v>
      </c>
      <c r="G238" s="143"/>
      <c r="H238" s="144">
        <v>13.1</v>
      </c>
      <c r="I238" s="144">
        <v>60</v>
      </c>
      <c r="J238" s="145" t="s">
        <v>724</v>
      </c>
      <c r="K238" s="146">
        <v>-14.4</v>
      </c>
      <c r="L238" s="147">
        <v>-0.52363636363636401</v>
      </c>
      <c r="M238" s="143" t="s">
        <v>557</v>
      </c>
      <c r="N238" s="140">
        <v>43138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9">
        <v>116</v>
      </c>
      <c r="B239" s="170">
        <v>43318</v>
      </c>
      <c r="C239" s="170"/>
      <c r="D239" s="148" t="s">
        <v>725</v>
      </c>
      <c r="E239" s="143" t="s">
        <v>545</v>
      </c>
      <c r="F239" s="143">
        <v>148.5</v>
      </c>
      <c r="G239" s="143"/>
      <c r="H239" s="143">
        <v>102</v>
      </c>
      <c r="I239" s="144">
        <v>182</v>
      </c>
      <c r="J239" s="145" t="s">
        <v>726</v>
      </c>
      <c r="K239" s="146">
        <f>H239-F239</f>
        <v>-46.5</v>
      </c>
      <c r="L239" s="147">
        <f>K239/F239</f>
        <v>-0.31313131313131315</v>
      </c>
      <c r="M239" s="143" t="s">
        <v>557</v>
      </c>
      <c r="N239" s="140">
        <v>43661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9">
        <v>117</v>
      </c>
      <c r="B240" s="130">
        <v>43335</v>
      </c>
      <c r="C240" s="130"/>
      <c r="D240" s="131" t="s">
        <v>727</v>
      </c>
      <c r="E240" s="132" t="s">
        <v>545</v>
      </c>
      <c r="F240" s="163">
        <v>285</v>
      </c>
      <c r="G240" s="132"/>
      <c r="H240" s="132">
        <v>355</v>
      </c>
      <c r="I240" s="134">
        <v>364</v>
      </c>
      <c r="J240" s="135" t="s">
        <v>728</v>
      </c>
      <c r="K240" s="136">
        <v>70</v>
      </c>
      <c r="L240" s="137">
        <v>0.24561403508771901</v>
      </c>
      <c r="M240" s="132" t="s">
        <v>547</v>
      </c>
      <c r="N240" s="138">
        <v>43455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118</v>
      </c>
      <c r="B241" s="130">
        <v>43341</v>
      </c>
      <c r="C241" s="130"/>
      <c r="D241" s="131" t="s">
        <v>383</v>
      </c>
      <c r="E241" s="132" t="s">
        <v>545</v>
      </c>
      <c r="F241" s="163">
        <v>525</v>
      </c>
      <c r="G241" s="132"/>
      <c r="H241" s="132">
        <v>585</v>
      </c>
      <c r="I241" s="134">
        <v>635</v>
      </c>
      <c r="J241" s="135" t="s">
        <v>729</v>
      </c>
      <c r="K241" s="136">
        <f t="shared" ref="K241:K272" si="85">H241-F241</f>
        <v>60</v>
      </c>
      <c r="L241" s="137">
        <f t="shared" ref="L241:L272" si="86">K241/F241</f>
        <v>0.11428571428571428</v>
      </c>
      <c r="M241" s="132" t="s">
        <v>547</v>
      </c>
      <c r="N241" s="138">
        <v>43662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9">
        <v>119</v>
      </c>
      <c r="B242" s="130">
        <v>43395</v>
      </c>
      <c r="C242" s="130"/>
      <c r="D242" s="131" t="s">
        <v>374</v>
      </c>
      <c r="E242" s="132" t="s">
        <v>545</v>
      </c>
      <c r="F242" s="163">
        <v>475</v>
      </c>
      <c r="G242" s="132"/>
      <c r="H242" s="132">
        <v>574</v>
      </c>
      <c r="I242" s="134">
        <v>570</v>
      </c>
      <c r="J242" s="135" t="s">
        <v>631</v>
      </c>
      <c r="K242" s="136">
        <f t="shared" si="85"/>
        <v>99</v>
      </c>
      <c r="L242" s="137">
        <f t="shared" si="86"/>
        <v>0.20842105263157895</v>
      </c>
      <c r="M242" s="132" t="s">
        <v>547</v>
      </c>
      <c r="N242" s="138">
        <v>43403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120</v>
      </c>
      <c r="B243" s="161">
        <v>43397</v>
      </c>
      <c r="C243" s="161"/>
      <c r="D243" s="162" t="s">
        <v>730</v>
      </c>
      <c r="E243" s="163" t="s">
        <v>545</v>
      </c>
      <c r="F243" s="163">
        <v>707.5</v>
      </c>
      <c r="G243" s="163"/>
      <c r="H243" s="163">
        <v>872</v>
      </c>
      <c r="I243" s="165">
        <v>872</v>
      </c>
      <c r="J243" s="166" t="s">
        <v>631</v>
      </c>
      <c r="K243" s="136">
        <f t="shared" si="85"/>
        <v>164.5</v>
      </c>
      <c r="L243" s="167">
        <f t="shared" si="86"/>
        <v>0.23250883392226149</v>
      </c>
      <c r="M243" s="163" t="s">
        <v>547</v>
      </c>
      <c r="N243" s="168">
        <v>43482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121</v>
      </c>
      <c r="B244" s="161">
        <v>43398</v>
      </c>
      <c r="C244" s="161"/>
      <c r="D244" s="162" t="s">
        <v>731</v>
      </c>
      <c r="E244" s="163" t="s">
        <v>545</v>
      </c>
      <c r="F244" s="163">
        <v>162</v>
      </c>
      <c r="G244" s="163"/>
      <c r="H244" s="163">
        <v>204</v>
      </c>
      <c r="I244" s="165">
        <v>209</v>
      </c>
      <c r="J244" s="166" t="s">
        <v>732</v>
      </c>
      <c r="K244" s="136">
        <f t="shared" si="85"/>
        <v>42</v>
      </c>
      <c r="L244" s="167">
        <f t="shared" si="86"/>
        <v>0.25925925925925924</v>
      </c>
      <c r="M244" s="163" t="s">
        <v>547</v>
      </c>
      <c r="N244" s="168">
        <v>43539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122</v>
      </c>
      <c r="B245" s="161">
        <v>43399</v>
      </c>
      <c r="C245" s="161"/>
      <c r="D245" s="162" t="s">
        <v>459</v>
      </c>
      <c r="E245" s="163" t="s">
        <v>545</v>
      </c>
      <c r="F245" s="163">
        <v>240</v>
      </c>
      <c r="G245" s="163"/>
      <c r="H245" s="163">
        <v>297</v>
      </c>
      <c r="I245" s="165">
        <v>297</v>
      </c>
      <c r="J245" s="166" t="s">
        <v>631</v>
      </c>
      <c r="K245" s="172">
        <f t="shared" si="85"/>
        <v>57</v>
      </c>
      <c r="L245" s="167">
        <f t="shared" si="86"/>
        <v>0.23749999999999999</v>
      </c>
      <c r="M245" s="163" t="s">
        <v>547</v>
      </c>
      <c r="N245" s="168">
        <v>43417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9">
        <v>123</v>
      </c>
      <c r="B246" s="130">
        <v>43439</v>
      </c>
      <c r="C246" s="130"/>
      <c r="D246" s="131" t="s">
        <v>733</v>
      </c>
      <c r="E246" s="132" t="s">
        <v>545</v>
      </c>
      <c r="F246" s="132">
        <v>202.5</v>
      </c>
      <c r="G246" s="132"/>
      <c r="H246" s="132">
        <v>255</v>
      </c>
      <c r="I246" s="134">
        <v>252</v>
      </c>
      <c r="J246" s="135" t="s">
        <v>631</v>
      </c>
      <c r="K246" s="136">
        <f t="shared" si="85"/>
        <v>52.5</v>
      </c>
      <c r="L246" s="137">
        <f t="shared" si="86"/>
        <v>0.25925925925925924</v>
      </c>
      <c r="M246" s="132" t="s">
        <v>547</v>
      </c>
      <c r="N246" s="138">
        <v>43542</v>
      </c>
      <c r="O246" s="54"/>
      <c r="P246" s="54"/>
      <c r="Q246" s="198"/>
      <c r="R246" s="37" t="s">
        <v>857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124</v>
      </c>
      <c r="B247" s="161">
        <v>43465</v>
      </c>
      <c r="C247" s="130"/>
      <c r="D247" s="162" t="s">
        <v>156</v>
      </c>
      <c r="E247" s="163" t="s">
        <v>545</v>
      </c>
      <c r="F247" s="163">
        <v>710</v>
      </c>
      <c r="G247" s="163"/>
      <c r="H247" s="163">
        <v>866</v>
      </c>
      <c r="I247" s="165">
        <v>866</v>
      </c>
      <c r="J247" s="166" t="s">
        <v>631</v>
      </c>
      <c r="K247" s="136">
        <f t="shared" si="85"/>
        <v>156</v>
      </c>
      <c r="L247" s="137">
        <f t="shared" si="86"/>
        <v>0.21971830985915494</v>
      </c>
      <c r="M247" s="132" t="s">
        <v>547</v>
      </c>
      <c r="N247" s="138">
        <v>43553</v>
      </c>
      <c r="O247" s="54"/>
      <c r="P247" s="54"/>
      <c r="Q247" s="198"/>
      <c r="R247" s="37" t="s">
        <v>857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125</v>
      </c>
      <c r="B248" s="161">
        <v>43522</v>
      </c>
      <c r="C248" s="161"/>
      <c r="D248" s="162" t="s">
        <v>170</v>
      </c>
      <c r="E248" s="163" t="s">
        <v>545</v>
      </c>
      <c r="F248" s="163">
        <v>337.25</v>
      </c>
      <c r="G248" s="163"/>
      <c r="H248" s="163">
        <v>398.5</v>
      </c>
      <c r="I248" s="165">
        <v>411</v>
      </c>
      <c r="J248" s="135" t="s">
        <v>734</v>
      </c>
      <c r="K248" s="136">
        <f t="shared" si="85"/>
        <v>61.25</v>
      </c>
      <c r="L248" s="137">
        <f t="shared" si="86"/>
        <v>0.1816160118606375</v>
      </c>
      <c r="M248" s="132" t="s">
        <v>547</v>
      </c>
      <c r="N248" s="138">
        <v>43760</v>
      </c>
      <c r="O248" s="54"/>
      <c r="P248" s="54"/>
      <c r="Q248" s="198"/>
      <c r="R248" s="37" t="s">
        <v>857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73">
        <v>126</v>
      </c>
      <c r="B249" s="174">
        <v>43559</v>
      </c>
      <c r="C249" s="174"/>
      <c r="D249" s="175" t="s">
        <v>735</v>
      </c>
      <c r="E249" s="176" t="s">
        <v>545</v>
      </c>
      <c r="F249" s="176">
        <v>130</v>
      </c>
      <c r="G249" s="176"/>
      <c r="H249" s="176">
        <v>65</v>
      </c>
      <c r="I249" s="177">
        <v>158</v>
      </c>
      <c r="J249" s="145" t="s">
        <v>736</v>
      </c>
      <c r="K249" s="146">
        <f t="shared" si="85"/>
        <v>-65</v>
      </c>
      <c r="L249" s="147">
        <f t="shared" si="86"/>
        <v>-0.5</v>
      </c>
      <c r="M249" s="143" t="s">
        <v>557</v>
      </c>
      <c r="N249" s="140">
        <v>43726</v>
      </c>
      <c r="O249" s="54"/>
      <c r="P249" s="54"/>
      <c r="Q249" s="198"/>
      <c r="R249" s="37" t="s">
        <v>855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127</v>
      </c>
      <c r="B250" s="161">
        <v>43017</v>
      </c>
      <c r="C250" s="161"/>
      <c r="D250" s="162" t="s">
        <v>205</v>
      </c>
      <c r="E250" s="163" t="s">
        <v>545</v>
      </c>
      <c r="F250" s="163">
        <v>141.5</v>
      </c>
      <c r="G250" s="163"/>
      <c r="H250" s="163">
        <v>183.5</v>
      </c>
      <c r="I250" s="165">
        <v>210</v>
      </c>
      <c r="J250" s="135" t="s">
        <v>732</v>
      </c>
      <c r="K250" s="136">
        <f t="shared" si="85"/>
        <v>42</v>
      </c>
      <c r="L250" s="137">
        <f t="shared" si="86"/>
        <v>0.29681978798586572</v>
      </c>
      <c r="M250" s="132" t="s">
        <v>547</v>
      </c>
      <c r="N250" s="138">
        <v>43042</v>
      </c>
      <c r="O250" s="54"/>
      <c r="P250" s="54"/>
      <c r="Q250" s="198"/>
      <c r="R250" s="37" t="s">
        <v>855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73">
        <v>128</v>
      </c>
      <c r="B251" s="174">
        <v>43074</v>
      </c>
      <c r="C251" s="174"/>
      <c r="D251" s="175" t="s">
        <v>737</v>
      </c>
      <c r="E251" s="176" t="s">
        <v>545</v>
      </c>
      <c r="F251" s="171">
        <v>172</v>
      </c>
      <c r="G251" s="176"/>
      <c r="H251" s="176">
        <v>155.25</v>
      </c>
      <c r="I251" s="177">
        <v>230</v>
      </c>
      <c r="J251" s="145" t="s">
        <v>738</v>
      </c>
      <c r="K251" s="146">
        <f t="shared" si="85"/>
        <v>-16.75</v>
      </c>
      <c r="L251" s="147">
        <f t="shared" si="86"/>
        <v>-9.7383720930232565E-2</v>
      </c>
      <c r="M251" s="143" t="s">
        <v>557</v>
      </c>
      <c r="N251" s="140">
        <v>43787</v>
      </c>
      <c r="O251" s="54"/>
      <c r="P251" s="54"/>
      <c r="Q251" s="198"/>
      <c r="R251" s="37" t="s">
        <v>855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129</v>
      </c>
      <c r="B252" s="161">
        <v>43398</v>
      </c>
      <c r="C252" s="161"/>
      <c r="D252" s="162" t="s">
        <v>117</v>
      </c>
      <c r="E252" s="163" t="s">
        <v>545</v>
      </c>
      <c r="F252" s="163">
        <v>698.5</v>
      </c>
      <c r="G252" s="163"/>
      <c r="H252" s="163">
        <v>890</v>
      </c>
      <c r="I252" s="165">
        <v>890</v>
      </c>
      <c r="J252" s="135" t="s">
        <v>739</v>
      </c>
      <c r="K252" s="136">
        <f t="shared" si="85"/>
        <v>191.5</v>
      </c>
      <c r="L252" s="137">
        <f t="shared" si="86"/>
        <v>0.27415891195418757</v>
      </c>
      <c r="M252" s="132" t="s">
        <v>547</v>
      </c>
      <c r="N252" s="138">
        <v>44328</v>
      </c>
      <c r="O252" s="54"/>
      <c r="P252" s="54"/>
      <c r="Q252" s="198"/>
      <c r="R252" s="37" t="s">
        <v>857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130</v>
      </c>
      <c r="B253" s="161">
        <v>42877</v>
      </c>
      <c r="C253" s="161"/>
      <c r="D253" s="162" t="s">
        <v>740</v>
      </c>
      <c r="E253" s="163" t="s">
        <v>545</v>
      </c>
      <c r="F253" s="163">
        <v>127.6</v>
      </c>
      <c r="G253" s="163"/>
      <c r="H253" s="163">
        <v>138</v>
      </c>
      <c r="I253" s="165">
        <v>190</v>
      </c>
      <c r="J253" s="135" t="s">
        <v>741</v>
      </c>
      <c r="K253" s="136">
        <f t="shared" si="85"/>
        <v>10.400000000000006</v>
      </c>
      <c r="L253" s="137">
        <f t="shared" si="86"/>
        <v>8.1504702194357417E-2</v>
      </c>
      <c r="M253" s="132" t="s">
        <v>547</v>
      </c>
      <c r="N253" s="138">
        <v>43774</v>
      </c>
      <c r="O253" s="54"/>
      <c r="P253" s="54"/>
      <c r="Q253" s="198"/>
      <c r="R253" s="37" t="s">
        <v>855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131</v>
      </c>
      <c r="B254" s="161">
        <v>43158</v>
      </c>
      <c r="C254" s="161"/>
      <c r="D254" s="162" t="s">
        <v>742</v>
      </c>
      <c r="E254" s="163" t="s">
        <v>545</v>
      </c>
      <c r="F254" s="163">
        <v>317</v>
      </c>
      <c r="G254" s="163"/>
      <c r="H254" s="163">
        <v>382.5</v>
      </c>
      <c r="I254" s="165">
        <v>398</v>
      </c>
      <c r="J254" s="135" t="s">
        <v>743</v>
      </c>
      <c r="K254" s="136">
        <f t="shared" si="85"/>
        <v>65.5</v>
      </c>
      <c r="L254" s="137">
        <f t="shared" si="86"/>
        <v>0.20662460567823343</v>
      </c>
      <c r="M254" s="132" t="s">
        <v>547</v>
      </c>
      <c r="N254" s="138">
        <v>44238</v>
      </c>
      <c r="O254" s="54"/>
      <c r="P254" s="54"/>
      <c r="Q254" s="198"/>
      <c r="R254" s="37" t="s">
        <v>855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73">
        <v>132</v>
      </c>
      <c r="B255" s="174">
        <v>43164</v>
      </c>
      <c r="C255" s="174"/>
      <c r="D255" s="175" t="s">
        <v>162</v>
      </c>
      <c r="E255" s="176" t="s">
        <v>545</v>
      </c>
      <c r="F255" s="171">
        <f>510-14.4</f>
        <v>495.6</v>
      </c>
      <c r="G255" s="176"/>
      <c r="H255" s="176">
        <v>350</v>
      </c>
      <c r="I255" s="177">
        <v>672</v>
      </c>
      <c r="J255" s="145" t="s">
        <v>744</v>
      </c>
      <c r="K255" s="146">
        <f t="shared" si="85"/>
        <v>-145.60000000000002</v>
      </c>
      <c r="L255" s="147">
        <f t="shared" si="86"/>
        <v>-0.29378531073446329</v>
      </c>
      <c r="M255" s="143" t="s">
        <v>557</v>
      </c>
      <c r="N255" s="140">
        <v>43887</v>
      </c>
      <c r="O255" s="54"/>
      <c r="P255" s="54"/>
      <c r="Q255" s="198"/>
      <c r="R255" s="37" t="s">
        <v>857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73">
        <v>133</v>
      </c>
      <c r="B256" s="174">
        <v>43237</v>
      </c>
      <c r="C256" s="174"/>
      <c r="D256" s="175" t="s">
        <v>745</v>
      </c>
      <c r="E256" s="176" t="s">
        <v>545</v>
      </c>
      <c r="F256" s="171">
        <v>230.3</v>
      </c>
      <c r="G256" s="176"/>
      <c r="H256" s="176">
        <v>102.5</v>
      </c>
      <c r="I256" s="177">
        <v>348</v>
      </c>
      <c r="J256" s="145" t="s">
        <v>746</v>
      </c>
      <c r="K256" s="146">
        <f t="shared" si="85"/>
        <v>-127.80000000000001</v>
      </c>
      <c r="L256" s="147">
        <f t="shared" si="86"/>
        <v>-0.55492835432045162</v>
      </c>
      <c r="M256" s="143" t="s">
        <v>557</v>
      </c>
      <c r="N256" s="140">
        <v>43896</v>
      </c>
      <c r="O256" s="54"/>
      <c r="P256" s="54"/>
      <c r="Q256" s="198"/>
      <c r="R256" s="37" t="s">
        <v>857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134</v>
      </c>
      <c r="B257" s="161">
        <v>43258</v>
      </c>
      <c r="C257" s="161"/>
      <c r="D257" s="162" t="s">
        <v>422</v>
      </c>
      <c r="E257" s="163" t="s">
        <v>545</v>
      </c>
      <c r="F257" s="163">
        <f>342.5-5.1</f>
        <v>337.4</v>
      </c>
      <c r="G257" s="163"/>
      <c r="H257" s="163">
        <v>412.5</v>
      </c>
      <c r="I257" s="165">
        <v>439</v>
      </c>
      <c r="J257" s="135" t="s">
        <v>747</v>
      </c>
      <c r="K257" s="136">
        <f t="shared" si="85"/>
        <v>75.100000000000023</v>
      </c>
      <c r="L257" s="137">
        <f t="shared" si="86"/>
        <v>0.22258446947243635</v>
      </c>
      <c r="M257" s="132" t="s">
        <v>547</v>
      </c>
      <c r="N257" s="138">
        <v>44230</v>
      </c>
      <c r="O257" s="54"/>
      <c r="P257" s="54"/>
      <c r="Q257" s="198"/>
      <c r="R257" s="37" t="s">
        <v>855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54">
        <v>135</v>
      </c>
      <c r="B258" s="153">
        <v>43285</v>
      </c>
      <c r="C258" s="153"/>
      <c r="D258" s="154" t="s">
        <v>56</v>
      </c>
      <c r="E258" s="155" t="s">
        <v>545</v>
      </c>
      <c r="F258" s="155">
        <f>127.5-5.53</f>
        <v>121.97</v>
      </c>
      <c r="G258" s="156"/>
      <c r="H258" s="156">
        <v>122.5</v>
      </c>
      <c r="I258" s="156">
        <v>170</v>
      </c>
      <c r="J258" s="157" t="s">
        <v>748</v>
      </c>
      <c r="K258" s="158">
        <f t="shared" si="85"/>
        <v>0.53000000000000114</v>
      </c>
      <c r="L258" s="159">
        <f t="shared" si="86"/>
        <v>4.3453308190538747E-3</v>
      </c>
      <c r="M258" s="155" t="s">
        <v>564</v>
      </c>
      <c r="N258" s="153">
        <v>44431</v>
      </c>
      <c r="O258" s="54"/>
      <c r="P258" s="54"/>
      <c r="Q258" s="198"/>
      <c r="R258" s="37" t="s">
        <v>857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73">
        <v>136</v>
      </c>
      <c r="B259" s="174">
        <v>43294</v>
      </c>
      <c r="C259" s="174"/>
      <c r="D259" s="175" t="s">
        <v>749</v>
      </c>
      <c r="E259" s="176" t="s">
        <v>545</v>
      </c>
      <c r="F259" s="171">
        <v>46.5</v>
      </c>
      <c r="G259" s="176"/>
      <c r="H259" s="176">
        <v>17</v>
      </c>
      <c r="I259" s="177">
        <v>59</v>
      </c>
      <c r="J259" s="145" t="s">
        <v>750</v>
      </c>
      <c r="K259" s="146">
        <f t="shared" si="85"/>
        <v>-29.5</v>
      </c>
      <c r="L259" s="147">
        <f t="shared" si="86"/>
        <v>-0.63440860215053763</v>
      </c>
      <c r="M259" s="143" t="s">
        <v>557</v>
      </c>
      <c r="N259" s="140">
        <v>43887</v>
      </c>
      <c r="O259" s="54"/>
      <c r="P259" s="54"/>
      <c r="Q259" s="198"/>
      <c r="R259" s="37" t="s">
        <v>857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137</v>
      </c>
      <c r="B260" s="161">
        <v>43396</v>
      </c>
      <c r="C260" s="161"/>
      <c r="D260" s="162" t="s">
        <v>406</v>
      </c>
      <c r="E260" s="163" t="s">
        <v>545</v>
      </c>
      <c r="F260" s="163">
        <v>156.5</v>
      </c>
      <c r="G260" s="163"/>
      <c r="H260" s="163">
        <v>207.5</v>
      </c>
      <c r="I260" s="165">
        <v>191</v>
      </c>
      <c r="J260" s="135" t="s">
        <v>631</v>
      </c>
      <c r="K260" s="136">
        <f t="shared" si="85"/>
        <v>51</v>
      </c>
      <c r="L260" s="137">
        <f t="shared" si="86"/>
        <v>0.32587859424920129</v>
      </c>
      <c r="M260" s="132" t="s">
        <v>547</v>
      </c>
      <c r="N260" s="138">
        <v>44369</v>
      </c>
      <c r="O260" s="54"/>
      <c r="P260" s="54"/>
      <c r="Q260" s="198"/>
      <c r="R260" s="37" t="s">
        <v>857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138</v>
      </c>
      <c r="B261" s="161">
        <v>43439</v>
      </c>
      <c r="C261" s="161"/>
      <c r="D261" s="162" t="s">
        <v>337</v>
      </c>
      <c r="E261" s="163" t="s">
        <v>545</v>
      </c>
      <c r="F261" s="163">
        <v>259.5</v>
      </c>
      <c r="G261" s="163"/>
      <c r="H261" s="163">
        <v>320</v>
      </c>
      <c r="I261" s="165">
        <v>320</v>
      </c>
      <c r="J261" s="135" t="s">
        <v>631</v>
      </c>
      <c r="K261" s="136">
        <f t="shared" si="85"/>
        <v>60.5</v>
      </c>
      <c r="L261" s="137">
        <f t="shared" si="86"/>
        <v>0.23314065510597304</v>
      </c>
      <c r="M261" s="132" t="s">
        <v>547</v>
      </c>
      <c r="N261" s="138">
        <v>44323</v>
      </c>
      <c r="O261" s="54"/>
      <c r="P261" s="54"/>
      <c r="Q261" s="198"/>
      <c r="R261" s="37" t="s">
        <v>857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73">
        <v>139</v>
      </c>
      <c r="B262" s="174">
        <v>43439</v>
      </c>
      <c r="C262" s="174"/>
      <c r="D262" s="175" t="s">
        <v>751</v>
      </c>
      <c r="E262" s="176" t="s">
        <v>545</v>
      </c>
      <c r="F262" s="176">
        <v>715</v>
      </c>
      <c r="G262" s="176"/>
      <c r="H262" s="176">
        <v>445</v>
      </c>
      <c r="I262" s="177">
        <v>840</v>
      </c>
      <c r="J262" s="145" t="s">
        <v>752</v>
      </c>
      <c r="K262" s="146">
        <f t="shared" si="85"/>
        <v>-270</v>
      </c>
      <c r="L262" s="147">
        <f t="shared" si="86"/>
        <v>-0.3776223776223776</v>
      </c>
      <c r="M262" s="143" t="s">
        <v>557</v>
      </c>
      <c r="N262" s="140">
        <v>43800</v>
      </c>
      <c r="O262" s="54"/>
      <c r="P262" s="54"/>
      <c r="Q262" s="198"/>
      <c r="R262" s="37" t="s">
        <v>857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140</v>
      </c>
      <c r="B263" s="161">
        <v>43469</v>
      </c>
      <c r="C263" s="161"/>
      <c r="D263" s="162" t="s">
        <v>176</v>
      </c>
      <c r="E263" s="163" t="s">
        <v>545</v>
      </c>
      <c r="F263" s="163">
        <v>875</v>
      </c>
      <c r="G263" s="163"/>
      <c r="H263" s="163">
        <v>1165</v>
      </c>
      <c r="I263" s="165">
        <v>1185</v>
      </c>
      <c r="J263" s="135" t="s">
        <v>753</v>
      </c>
      <c r="K263" s="136">
        <f t="shared" si="85"/>
        <v>290</v>
      </c>
      <c r="L263" s="137">
        <f t="shared" si="86"/>
        <v>0.33142857142857141</v>
      </c>
      <c r="M263" s="132" t="s">
        <v>547</v>
      </c>
      <c r="N263" s="138">
        <v>43847</v>
      </c>
      <c r="O263" s="54"/>
      <c r="P263" s="54"/>
      <c r="Q263" s="198"/>
      <c r="R263" s="37" t="s">
        <v>857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141</v>
      </c>
      <c r="B264" s="161">
        <v>43559</v>
      </c>
      <c r="C264" s="161"/>
      <c r="D264" s="162" t="s">
        <v>355</v>
      </c>
      <c r="E264" s="163" t="s">
        <v>545</v>
      </c>
      <c r="F264" s="163">
        <f>387-14.63</f>
        <v>372.37</v>
      </c>
      <c r="G264" s="163"/>
      <c r="H264" s="163">
        <v>490</v>
      </c>
      <c r="I264" s="165">
        <v>490</v>
      </c>
      <c r="J264" s="135" t="s">
        <v>631</v>
      </c>
      <c r="K264" s="136">
        <f t="shared" si="85"/>
        <v>117.63</v>
      </c>
      <c r="L264" s="137">
        <f t="shared" si="86"/>
        <v>0.31589548030185027</v>
      </c>
      <c r="M264" s="132" t="s">
        <v>547</v>
      </c>
      <c r="N264" s="138">
        <v>43850</v>
      </c>
      <c r="O264" s="54"/>
      <c r="P264" s="54"/>
      <c r="Q264" s="198"/>
      <c r="R264" s="37" t="s">
        <v>857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73">
        <v>142</v>
      </c>
      <c r="B265" s="174">
        <v>43578</v>
      </c>
      <c r="C265" s="174"/>
      <c r="D265" s="175" t="s">
        <v>754</v>
      </c>
      <c r="E265" s="176" t="s">
        <v>556</v>
      </c>
      <c r="F265" s="176">
        <v>220</v>
      </c>
      <c r="G265" s="176"/>
      <c r="H265" s="176">
        <v>127.5</v>
      </c>
      <c r="I265" s="177">
        <v>284</v>
      </c>
      <c r="J265" s="145" t="s">
        <v>755</v>
      </c>
      <c r="K265" s="146">
        <f t="shared" si="85"/>
        <v>-92.5</v>
      </c>
      <c r="L265" s="147">
        <f t="shared" si="86"/>
        <v>-0.42045454545454547</v>
      </c>
      <c r="M265" s="143" t="s">
        <v>557</v>
      </c>
      <c r="N265" s="140">
        <v>43896</v>
      </c>
      <c r="O265" s="54"/>
      <c r="P265" s="54"/>
      <c r="Q265" s="198"/>
      <c r="R265" s="37" t="s">
        <v>857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143</v>
      </c>
      <c r="B266" s="161">
        <v>43622</v>
      </c>
      <c r="C266" s="161"/>
      <c r="D266" s="162" t="s">
        <v>460</v>
      </c>
      <c r="E266" s="163" t="s">
        <v>556</v>
      </c>
      <c r="F266" s="163">
        <v>332.8</v>
      </c>
      <c r="G266" s="163"/>
      <c r="H266" s="163">
        <v>405</v>
      </c>
      <c r="I266" s="165">
        <v>419</v>
      </c>
      <c r="J266" s="135" t="s">
        <v>756</v>
      </c>
      <c r="K266" s="136">
        <f t="shared" si="85"/>
        <v>72.199999999999989</v>
      </c>
      <c r="L266" s="137">
        <f t="shared" si="86"/>
        <v>0.21694711538461534</v>
      </c>
      <c r="M266" s="132" t="s">
        <v>547</v>
      </c>
      <c r="N266" s="138">
        <v>43860</v>
      </c>
      <c r="O266" s="54"/>
      <c r="P266" s="54"/>
      <c r="Q266" s="198"/>
      <c r="R266" s="37" t="s">
        <v>855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54">
        <v>144</v>
      </c>
      <c r="B267" s="153">
        <v>43641</v>
      </c>
      <c r="C267" s="153"/>
      <c r="D267" s="154" t="s">
        <v>168</v>
      </c>
      <c r="E267" s="155" t="s">
        <v>545</v>
      </c>
      <c r="F267" s="155">
        <v>386</v>
      </c>
      <c r="G267" s="156"/>
      <c r="H267" s="156">
        <v>395</v>
      </c>
      <c r="I267" s="156">
        <v>452</v>
      </c>
      <c r="J267" s="157" t="s">
        <v>757</v>
      </c>
      <c r="K267" s="158">
        <f t="shared" si="85"/>
        <v>9</v>
      </c>
      <c r="L267" s="159">
        <f t="shared" si="86"/>
        <v>2.3316062176165803E-2</v>
      </c>
      <c r="M267" s="155" t="s">
        <v>564</v>
      </c>
      <c r="N267" s="153">
        <v>43868</v>
      </c>
      <c r="O267" s="54"/>
      <c r="P267" s="54"/>
      <c r="Q267" s="198"/>
      <c r="R267" s="37" t="s">
        <v>855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54">
        <v>145</v>
      </c>
      <c r="B268" s="153">
        <v>43707</v>
      </c>
      <c r="C268" s="153"/>
      <c r="D268" s="154" t="s">
        <v>143</v>
      </c>
      <c r="E268" s="155" t="s">
        <v>545</v>
      </c>
      <c r="F268" s="155">
        <v>137.5</v>
      </c>
      <c r="G268" s="156"/>
      <c r="H268" s="156">
        <v>138.5</v>
      </c>
      <c r="I268" s="156">
        <v>190</v>
      </c>
      <c r="J268" s="157" t="s">
        <v>758</v>
      </c>
      <c r="K268" s="158">
        <f t="shared" si="85"/>
        <v>1</v>
      </c>
      <c r="L268" s="159">
        <f t="shared" si="86"/>
        <v>7.2727272727272727E-3</v>
      </c>
      <c r="M268" s="155" t="s">
        <v>564</v>
      </c>
      <c r="N268" s="153">
        <v>44432</v>
      </c>
      <c r="O268" s="54"/>
      <c r="P268" s="54"/>
      <c r="Q268" s="198"/>
      <c r="R268" s="37" t="s">
        <v>857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146</v>
      </c>
      <c r="B269" s="161">
        <v>43731</v>
      </c>
      <c r="C269" s="161"/>
      <c r="D269" s="162" t="s">
        <v>415</v>
      </c>
      <c r="E269" s="163" t="s">
        <v>545</v>
      </c>
      <c r="F269" s="163">
        <v>235</v>
      </c>
      <c r="G269" s="163"/>
      <c r="H269" s="163">
        <v>295</v>
      </c>
      <c r="I269" s="165">
        <v>296</v>
      </c>
      <c r="J269" s="135" t="s">
        <v>759</v>
      </c>
      <c r="K269" s="136">
        <f t="shared" si="85"/>
        <v>60</v>
      </c>
      <c r="L269" s="137">
        <f t="shared" si="86"/>
        <v>0.25531914893617019</v>
      </c>
      <c r="M269" s="132" t="s">
        <v>547</v>
      </c>
      <c r="N269" s="138">
        <v>43844</v>
      </c>
      <c r="O269" s="54"/>
      <c r="P269" s="54"/>
      <c r="Q269" s="198"/>
      <c r="R269" s="37" t="s">
        <v>855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147</v>
      </c>
      <c r="B270" s="161">
        <v>43752</v>
      </c>
      <c r="C270" s="161"/>
      <c r="D270" s="162" t="s">
        <v>760</v>
      </c>
      <c r="E270" s="163" t="s">
        <v>545</v>
      </c>
      <c r="F270" s="163">
        <v>277.5</v>
      </c>
      <c r="G270" s="163"/>
      <c r="H270" s="163">
        <v>333</v>
      </c>
      <c r="I270" s="165">
        <v>333</v>
      </c>
      <c r="J270" s="135" t="s">
        <v>761</v>
      </c>
      <c r="K270" s="136">
        <f t="shared" si="85"/>
        <v>55.5</v>
      </c>
      <c r="L270" s="137">
        <f t="shared" si="86"/>
        <v>0.2</v>
      </c>
      <c r="M270" s="132" t="s">
        <v>547</v>
      </c>
      <c r="N270" s="138">
        <v>43846</v>
      </c>
      <c r="O270" s="54"/>
      <c r="P270" s="54"/>
      <c r="Q270" s="198"/>
      <c r="R270" s="37" t="s">
        <v>857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148</v>
      </c>
      <c r="B271" s="161">
        <v>43752</v>
      </c>
      <c r="C271" s="161"/>
      <c r="D271" s="162" t="s">
        <v>762</v>
      </c>
      <c r="E271" s="163" t="s">
        <v>545</v>
      </c>
      <c r="F271" s="163">
        <v>930</v>
      </c>
      <c r="G271" s="163"/>
      <c r="H271" s="163">
        <v>1165</v>
      </c>
      <c r="I271" s="165">
        <v>1200</v>
      </c>
      <c r="J271" s="135" t="s">
        <v>763</v>
      </c>
      <c r="K271" s="136">
        <f t="shared" si="85"/>
        <v>235</v>
      </c>
      <c r="L271" s="137">
        <f t="shared" si="86"/>
        <v>0.25268817204301075</v>
      </c>
      <c r="M271" s="132" t="s">
        <v>547</v>
      </c>
      <c r="N271" s="138">
        <v>43847</v>
      </c>
      <c r="O271" s="54"/>
      <c r="P271" s="54"/>
      <c r="Q271" s="198"/>
      <c r="R271" s="37" t="s">
        <v>855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149</v>
      </c>
      <c r="B272" s="161">
        <v>43753</v>
      </c>
      <c r="C272" s="161"/>
      <c r="D272" s="162" t="s">
        <v>764</v>
      </c>
      <c r="E272" s="163" t="s">
        <v>545</v>
      </c>
      <c r="F272" s="133">
        <v>111</v>
      </c>
      <c r="G272" s="163"/>
      <c r="H272" s="163">
        <v>141</v>
      </c>
      <c r="I272" s="165">
        <v>141</v>
      </c>
      <c r="J272" s="135" t="s">
        <v>765</v>
      </c>
      <c r="K272" s="136">
        <f t="shared" si="85"/>
        <v>30</v>
      </c>
      <c r="L272" s="137">
        <f t="shared" si="86"/>
        <v>0.27027027027027029</v>
      </c>
      <c r="M272" s="132" t="s">
        <v>547</v>
      </c>
      <c r="N272" s="138">
        <v>44328</v>
      </c>
      <c r="O272" s="54"/>
      <c r="P272" s="54"/>
      <c r="Q272" s="198"/>
      <c r="R272" s="37" t="s">
        <v>855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150</v>
      </c>
      <c r="B273" s="161">
        <v>43753</v>
      </c>
      <c r="C273" s="161"/>
      <c r="D273" s="162" t="s">
        <v>766</v>
      </c>
      <c r="E273" s="163" t="s">
        <v>545</v>
      </c>
      <c r="F273" s="133">
        <v>296</v>
      </c>
      <c r="G273" s="163"/>
      <c r="H273" s="163">
        <v>370</v>
      </c>
      <c r="I273" s="165">
        <v>370</v>
      </c>
      <c r="J273" s="135" t="s">
        <v>631</v>
      </c>
      <c r="K273" s="136">
        <f t="shared" ref="K273:K298" si="87">H273-F273</f>
        <v>74</v>
      </c>
      <c r="L273" s="137">
        <f t="shared" ref="L273:L298" si="88">K273/F273</f>
        <v>0.25</v>
      </c>
      <c r="M273" s="132" t="s">
        <v>547</v>
      </c>
      <c r="N273" s="138">
        <v>43853</v>
      </c>
      <c r="O273" s="54"/>
      <c r="P273" s="54"/>
      <c r="Q273" s="198"/>
      <c r="R273" s="37" t="s">
        <v>855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151</v>
      </c>
      <c r="B274" s="161">
        <v>43754</v>
      </c>
      <c r="C274" s="161"/>
      <c r="D274" s="162" t="s">
        <v>767</v>
      </c>
      <c r="E274" s="163" t="s">
        <v>545</v>
      </c>
      <c r="F274" s="133">
        <v>300</v>
      </c>
      <c r="G274" s="163"/>
      <c r="H274" s="163">
        <v>382.5</v>
      </c>
      <c r="I274" s="165">
        <v>344</v>
      </c>
      <c r="J274" s="135" t="s">
        <v>768</v>
      </c>
      <c r="K274" s="136">
        <f t="shared" si="87"/>
        <v>82.5</v>
      </c>
      <c r="L274" s="137">
        <f t="shared" si="88"/>
        <v>0.27500000000000002</v>
      </c>
      <c r="M274" s="132" t="s">
        <v>547</v>
      </c>
      <c r="N274" s="138">
        <v>44238</v>
      </c>
      <c r="O274" s="54"/>
      <c r="P274" s="54"/>
      <c r="Q274" s="198"/>
      <c r="R274" s="37" t="s">
        <v>855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152</v>
      </c>
      <c r="B275" s="161">
        <v>43832</v>
      </c>
      <c r="C275" s="161"/>
      <c r="D275" s="162" t="s">
        <v>769</v>
      </c>
      <c r="E275" s="163" t="s">
        <v>545</v>
      </c>
      <c r="F275" s="133">
        <v>495</v>
      </c>
      <c r="G275" s="163"/>
      <c r="H275" s="163">
        <v>595</v>
      </c>
      <c r="I275" s="165">
        <v>590</v>
      </c>
      <c r="J275" s="135" t="s">
        <v>567</v>
      </c>
      <c r="K275" s="136">
        <f t="shared" si="87"/>
        <v>100</v>
      </c>
      <c r="L275" s="137">
        <f t="shared" si="88"/>
        <v>0.20202020202020202</v>
      </c>
      <c r="M275" s="132" t="s">
        <v>547</v>
      </c>
      <c r="N275" s="138">
        <v>44589</v>
      </c>
      <c r="O275" s="54"/>
      <c r="P275" s="54"/>
      <c r="Q275" s="198"/>
      <c r="R275" s="37" t="s">
        <v>855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153</v>
      </c>
      <c r="B276" s="161">
        <v>43966</v>
      </c>
      <c r="C276" s="161"/>
      <c r="D276" s="162" t="s">
        <v>74</v>
      </c>
      <c r="E276" s="163" t="s">
        <v>545</v>
      </c>
      <c r="F276" s="133">
        <v>67.5</v>
      </c>
      <c r="G276" s="163"/>
      <c r="H276" s="163">
        <v>86</v>
      </c>
      <c r="I276" s="165">
        <v>86</v>
      </c>
      <c r="J276" s="135" t="s">
        <v>770</v>
      </c>
      <c r="K276" s="136">
        <f t="shared" si="87"/>
        <v>18.5</v>
      </c>
      <c r="L276" s="137">
        <f t="shared" si="88"/>
        <v>0.27407407407407408</v>
      </c>
      <c r="M276" s="132" t="s">
        <v>547</v>
      </c>
      <c r="N276" s="138">
        <v>44008</v>
      </c>
      <c r="O276" s="54"/>
      <c r="P276" s="54"/>
      <c r="Q276" s="198"/>
      <c r="R276" s="37" t="s">
        <v>855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154</v>
      </c>
      <c r="B277" s="161">
        <v>44035</v>
      </c>
      <c r="C277" s="161"/>
      <c r="D277" s="162" t="s">
        <v>459</v>
      </c>
      <c r="E277" s="163" t="s">
        <v>545</v>
      </c>
      <c r="F277" s="133">
        <v>231</v>
      </c>
      <c r="G277" s="163"/>
      <c r="H277" s="163">
        <v>281</v>
      </c>
      <c r="I277" s="165">
        <v>281</v>
      </c>
      <c r="J277" s="135" t="s">
        <v>631</v>
      </c>
      <c r="K277" s="136">
        <f t="shared" si="87"/>
        <v>50</v>
      </c>
      <c r="L277" s="137">
        <f t="shared" si="88"/>
        <v>0.21645021645021645</v>
      </c>
      <c r="M277" s="132" t="s">
        <v>547</v>
      </c>
      <c r="N277" s="138">
        <v>44358</v>
      </c>
      <c r="O277" s="54"/>
      <c r="P277" s="54"/>
      <c r="Q277" s="198"/>
      <c r="R277" s="37" t="s">
        <v>855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155</v>
      </c>
      <c r="B278" s="161">
        <v>44092</v>
      </c>
      <c r="C278" s="161"/>
      <c r="D278" s="162" t="s">
        <v>141</v>
      </c>
      <c r="E278" s="163" t="s">
        <v>545</v>
      </c>
      <c r="F278" s="163">
        <v>206</v>
      </c>
      <c r="G278" s="163"/>
      <c r="H278" s="163">
        <v>248</v>
      </c>
      <c r="I278" s="165">
        <v>248</v>
      </c>
      <c r="J278" s="135" t="s">
        <v>631</v>
      </c>
      <c r="K278" s="136">
        <f t="shared" si="87"/>
        <v>42</v>
      </c>
      <c r="L278" s="137">
        <f t="shared" si="88"/>
        <v>0.20388349514563106</v>
      </c>
      <c r="M278" s="132" t="s">
        <v>547</v>
      </c>
      <c r="N278" s="138">
        <v>44214</v>
      </c>
      <c r="O278" s="54"/>
      <c r="P278" s="54"/>
      <c r="Q278" s="198"/>
      <c r="R278" s="37" t="s">
        <v>855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156</v>
      </c>
      <c r="B279" s="161">
        <v>44140</v>
      </c>
      <c r="C279" s="161"/>
      <c r="D279" s="162" t="s">
        <v>141</v>
      </c>
      <c r="E279" s="163" t="s">
        <v>545</v>
      </c>
      <c r="F279" s="163">
        <v>182.5</v>
      </c>
      <c r="G279" s="163"/>
      <c r="H279" s="163">
        <v>248</v>
      </c>
      <c r="I279" s="165">
        <v>248</v>
      </c>
      <c r="J279" s="135" t="s">
        <v>631</v>
      </c>
      <c r="K279" s="136">
        <f t="shared" si="87"/>
        <v>65.5</v>
      </c>
      <c r="L279" s="137">
        <f t="shared" si="88"/>
        <v>0.35890410958904112</v>
      </c>
      <c r="M279" s="132" t="s">
        <v>547</v>
      </c>
      <c r="N279" s="138">
        <v>44214</v>
      </c>
      <c r="O279" s="54"/>
      <c r="P279" s="54"/>
      <c r="Q279" s="198"/>
      <c r="R279" s="37" t="s">
        <v>855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157</v>
      </c>
      <c r="B280" s="161">
        <v>44140</v>
      </c>
      <c r="C280" s="161"/>
      <c r="D280" s="162" t="s">
        <v>337</v>
      </c>
      <c r="E280" s="163" t="s">
        <v>545</v>
      </c>
      <c r="F280" s="163">
        <v>247.5</v>
      </c>
      <c r="G280" s="163"/>
      <c r="H280" s="163">
        <v>320</v>
      </c>
      <c r="I280" s="165">
        <v>320</v>
      </c>
      <c r="J280" s="135" t="s">
        <v>631</v>
      </c>
      <c r="K280" s="136">
        <f t="shared" si="87"/>
        <v>72.5</v>
      </c>
      <c r="L280" s="137">
        <f t="shared" si="88"/>
        <v>0.29292929292929293</v>
      </c>
      <c r="M280" s="132" t="s">
        <v>547</v>
      </c>
      <c r="N280" s="138">
        <v>44323</v>
      </c>
      <c r="O280" s="54"/>
      <c r="P280" s="54"/>
      <c r="Q280" s="198"/>
      <c r="R280" s="37" t="s">
        <v>855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158</v>
      </c>
      <c r="B281" s="161">
        <v>44140</v>
      </c>
      <c r="C281" s="161"/>
      <c r="D281" s="162" t="s">
        <v>199</v>
      </c>
      <c r="E281" s="163" t="s">
        <v>545</v>
      </c>
      <c r="F281" s="133">
        <v>925</v>
      </c>
      <c r="G281" s="163"/>
      <c r="H281" s="163">
        <v>1095</v>
      </c>
      <c r="I281" s="165">
        <v>1093</v>
      </c>
      <c r="J281" s="135" t="s">
        <v>771</v>
      </c>
      <c r="K281" s="136">
        <f t="shared" si="87"/>
        <v>170</v>
      </c>
      <c r="L281" s="137">
        <f t="shared" si="88"/>
        <v>0.18378378378378379</v>
      </c>
      <c r="M281" s="132" t="s">
        <v>547</v>
      </c>
      <c r="N281" s="138">
        <v>44201</v>
      </c>
      <c r="O281" s="54"/>
      <c r="P281" s="54"/>
      <c r="Q281" s="198"/>
      <c r="R281" s="37" t="s">
        <v>855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159</v>
      </c>
      <c r="B282" s="161">
        <v>44140</v>
      </c>
      <c r="C282" s="161"/>
      <c r="D282" s="162" t="s">
        <v>355</v>
      </c>
      <c r="E282" s="163" t="s">
        <v>545</v>
      </c>
      <c r="F282" s="133">
        <v>332.5</v>
      </c>
      <c r="G282" s="163"/>
      <c r="H282" s="163">
        <v>393</v>
      </c>
      <c r="I282" s="165">
        <v>406</v>
      </c>
      <c r="J282" s="135" t="s">
        <v>772</v>
      </c>
      <c r="K282" s="136">
        <f t="shared" si="87"/>
        <v>60.5</v>
      </c>
      <c r="L282" s="137">
        <f t="shared" si="88"/>
        <v>0.18195488721804512</v>
      </c>
      <c r="M282" s="132" t="s">
        <v>547</v>
      </c>
      <c r="N282" s="138">
        <v>44256</v>
      </c>
      <c r="O282" s="54"/>
      <c r="P282" s="54"/>
      <c r="Q282" s="198"/>
      <c r="R282" s="37" t="s">
        <v>855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160</v>
      </c>
      <c r="B283" s="161">
        <v>44141</v>
      </c>
      <c r="C283" s="161"/>
      <c r="D283" s="162" t="s">
        <v>459</v>
      </c>
      <c r="E283" s="163" t="s">
        <v>545</v>
      </c>
      <c r="F283" s="133">
        <v>231</v>
      </c>
      <c r="G283" s="163"/>
      <c r="H283" s="163">
        <v>281</v>
      </c>
      <c r="I283" s="165">
        <v>281</v>
      </c>
      <c r="J283" s="135" t="s">
        <v>631</v>
      </c>
      <c r="K283" s="136">
        <f t="shared" si="87"/>
        <v>50</v>
      </c>
      <c r="L283" s="137">
        <f t="shared" si="88"/>
        <v>0.21645021645021645</v>
      </c>
      <c r="M283" s="132" t="s">
        <v>547</v>
      </c>
      <c r="N283" s="138">
        <v>44358</v>
      </c>
      <c r="O283" s="54"/>
      <c r="P283" s="54"/>
      <c r="Q283" s="198"/>
      <c r="R283" s="37" t="s">
        <v>855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161</v>
      </c>
      <c r="B284" s="161">
        <v>44187</v>
      </c>
      <c r="C284" s="161"/>
      <c r="D284" s="162" t="s">
        <v>773</v>
      </c>
      <c r="E284" s="163" t="s">
        <v>545</v>
      </c>
      <c r="F284" s="133">
        <v>190</v>
      </c>
      <c r="G284" s="163"/>
      <c r="H284" s="163">
        <v>239</v>
      </c>
      <c r="I284" s="165">
        <v>239</v>
      </c>
      <c r="J284" s="135" t="s">
        <v>774</v>
      </c>
      <c r="K284" s="136">
        <f t="shared" si="87"/>
        <v>49</v>
      </c>
      <c r="L284" s="137">
        <f t="shared" si="88"/>
        <v>0.25789473684210529</v>
      </c>
      <c r="M284" s="132" t="s">
        <v>547</v>
      </c>
      <c r="N284" s="138">
        <v>44844</v>
      </c>
      <c r="O284" s="54"/>
      <c r="P284" s="54"/>
      <c r="Q284" s="198"/>
      <c r="R284" s="37" t="s">
        <v>855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162</v>
      </c>
      <c r="B285" s="161">
        <v>44258</v>
      </c>
      <c r="C285" s="161"/>
      <c r="D285" s="162" t="s">
        <v>769</v>
      </c>
      <c r="E285" s="163" t="s">
        <v>545</v>
      </c>
      <c r="F285" s="133">
        <v>495</v>
      </c>
      <c r="G285" s="163"/>
      <c r="H285" s="163">
        <v>595</v>
      </c>
      <c r="I285" s="165">
        <v>590</v>
      </c>
      <c r="J285" s="135" t="s">
        <v>567</v>
      </c>
      <c r="K285" s="136">
        <f t="shared" si="87"/>
        <v>100</v>
      </c>
      <c r="L285" s="137">
        <f t="shared" si="88"/>
        <v>0.20202020202020202</v>
      </c>
      <c r="M285" s="132" t="s">
        <v>547</v>
      </c>
      <c r="N285" s="138">
        <v>44589</v>
      </c>
      <c r="O285" s="54"/>
      <c r="P285" s="54"/>
      <c r="Q285" s="198"/>
      <c r="R285" s="37" t="s">
        <v>855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163</v>
      </c>
      <c r="B286" s="161">
        <v>44274</v>
      </c>
      <c r="C286" s="161"/>
      <c r="D286" s="162" t="s">
        <v>355</v>
      </c>
      <c r="E286" s="163" t="s">
        <v>545</v>
      </c>
      <c r="F286" s="133">
        <v>355</v>
      </c>
      <c r="G286" s="163"/>
      <c r="H286" s="163">
        <v>422.5</v>
      </c>
      <c r="I286" s="165">
        <v>420</v>
      </c>
      <c r="J286" s="135" t="s">
        <v>775</v>
      </c>
      <c r="K286" s="136">
        <f t="shared" si="87"/>
        <v>67.5</v>
      </c>
      <c r="L286" s="137">
        <f t="shared" si="88"/>
        <v>0.19014084507042253</v>
      </c>
      <c r="M286" s="132" t="s">
        <v>547</v>
      </c>
      <c r="N286" s="138">
        <v>44361</v>
      </c>
      <c r="O286" s="54"/>
      <c r="P286" s="54"/>
      <c r="R286" s="37" t="s">
        <v>855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164</v>
      </c>
      <c r="B287" s="161">
        <v>44295</v>
      </c>
      <c r="C287" s="161"/>
      <c r="D287" s="162" t="s">
        <v>319</v>
      </c>
      <c r="E287" s="163" t="s">
        <v>545</v>
      </c>
      <c r="F287" s="133">
        <v>555</v>
      </c>
      <c r="G287" s="163"/>
      <c r="H287" s="163">
        <v>663</v>
      </c>
      <c r="I287" s="165">
        <v>663</v>
      </c>
      <c r="J287" s="135" t="s">
        <v>776</v>
      </c>
      <c r="K287" s="136">
        <f t="shared" si="87"/>
        <v>108</v>
      </c>
      <c r="L287" s="137">
        <f t="shared" si="88"/>
        <v>0.19459459459459461</v>
      </c>
      <c r="M287" s="132" t="s">
        <v>547</v>
      </c>
      <c r="N287" s="138">
        <v>44321</v>
      </c>
      <c r="O287" s="54"/>
      <c r="P287" s="54"/>
      <c r="Q287" s="198"/>
      <c r="R287" s="37" t="s">
        <v>855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165</v>
      </c>
      <c r="B288" s="161">
        <v>44308</v>
      </c>
      <c r="C288" s="161"/>
      <c r="D288" s="162" t="s">
        <v>740</v>
      </c>
      <c r="E288" s="163" t="s">
        <v>545</v>
      </c>
      <c r="F288" s="133">
        <v>126.5</v>
      </c>
      <c r="G288" s="163"/>
      <c r="H288" s="163">
        <v>155</v>
      </c>
      <c r="I288" s="165">
        <v>155</v>
      </c>
      <c r="J288" s="135" t="s">
        <v>631</v>
      </c>
      <c r="K288" s="136">
        <f t="shared" si="87"/>
        <v>28.5</v>
      </c>
      <c r="L288" s="137">
        <f t="shared" si="88"/>
        <v>0.22529644268774704</v>
      </c>
      <c r="M288" s="132" t="s">
        <v>547</v>
      </c>
      <c r="N288" s="138">
        <v>44362</v>
      </c>
      <c r="O288" s="54"/>
      <c r="P288" s="54"/>
      <c r="R288" s="37" t="s">
        <v>855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39">
        <v>166</v>
      </c>
      <c r="B289" s="170">
        <v>44368</v>
      </c>
      <c r="C289" s="170"/>
      <c r="D289" s="141" t="s">
        <v>777</v>
      </c>
      <c r="E289" s="143" t="s">
        <v>545</v>
      </c>
      <c r="F289" s="171">
        <v>287.5</v>
      </c>
      <c r="G289" s="143"/>
      <c r="H289" s="143">
        <v>245</v>
      </c>
      <c r="I289" s="144">
        <v>344</v>
      </c>
      <c r="J289" s="145" t="s">
        <v>778</v>
      </c>
      <c r="K289" s="146">
        <f t="shared" si="87"/>
        <v>-42.5</v>
      </c>
      <c r="L289" s="147">
        <f t="shared" si="88"/>
        <v>-0.14782608695652175</v>
      </c>
      <c r="M289" s="143" t="s">
        <v>557</v>
      </c>
      <c r="N289" s="140">
        <v>44508</v>
      </c>
      <c r="O289" s="54"/>
      <c r="P289" s="54"/>
      <c r="R289" s="37" t="s">
        <v>855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167</v>
      </c>
      <c r="B290" s="161">
        <v>44368</v>
      </c>
      <c r="C290" s="161"/>
      <c r="D290" s="162" t="s">
        <v>459</v>
      </c>
      <c r="E290" s="163" t="s">
        <v>545</v>
      </c>
      <c r="F290" s="133">
        <v>241</v>
      </c>
      <c r="G290" s="163"/>
      <c r="H290" s="163">
        <v>298</v>
      </c>
      <c r="I290" s="165">
        <v>320</v>
      </c>
      <c r="J290" s="135" t="s">
        <v>631</v>
      </c>
      <c r="K290" s="136">
        <f t="shared" si="87"/>
        <v>57</v>
      </c>
      <c r="L290" s="137">
        <f t="shared" si="88"/>
        <v>0.23651452282157676</v>
      </c>
      <c r="M290" s="132" t="s">
        <v>547</v>
      </c>
      <c r="N290" s="138">
        <v>44802</v>
      </c>
      <c r="O290" s="54"/>
      <c r="P290" s="54"/>
      <c r="R290" s="37" t="s">
        <v>855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168</v>
      </c>
      <c r="B291" s="161">
        <v>44406</v>
      </c>
      <c r="C291" s="161"/>
      <c r="D291" s="162" t="s">
        <v>740</v>
      </c>
      <c r="E291" s="163" t="s">
        <v>545</v>
      </c>
      <c r="F291" s="133">
        <v>162.5</v>
      </c>
      <c r="G291" s="163"/>
      <c r="H291" s="163">
        <v>200</v>
      </c>
      <c r="I291" s="165">
        <v>200</v>
      </c>
      <c r="J291" s="135" t="s">
        <v>631</v>
      </c>
      <c r="K291" s="136">
        <f t="shared" si="87"/>
        <v>37.5</v>
      </c>
      <c r="L291" s="137">
        <f t="shared" si="88"/>
        <v>0.23076923076923078</v>
      </c>
      <c r="M291" s="132" t="s">
        <v>547</v>
      </c>
      <c r="N291" s="138">
        <v>44802</v>
      </c>
      <c r="O291" s="54"/>
      <c r="P291" s="54"/>
      <c r="R291" s="37" t="s">
        <v>855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169</v>
      </c>
      <c r="B292" s="161">
        <v>44462</v>
      </c>
      <c r="C292" s="161"/>
      <c r="D292" s="162" t="s">
        <v>423</v>
      </c>
      <c r="E292" s="163" t="s">
        <v>545</v>
      </c>
      <c r="F292" s="133">
        <v>1235</v>
      </c>
      <c r="G292" s="163"/>
      <c r="H292" s="163">
        <v>1505</v>
      </c>
      <c r="I292" s="165">
        <v>1500</v>
      </c>
      <c r="J292" s="135" t="s">
        <v>631</v>
      </c>
      <c r="K292" s="136">
        <f t="shared" si="87"/>
        <v>270</v>
      </c>
      <c r="L292" s="137">
        <f t="shared" si="88"/>
        <v>0.21862348178137653</v>
      </c>
      <c r="M292" s="132" t="s">
        <v>547</v>
      </c>
      <c r="N292" s="138">
        <v>44564</v>
      </c>
      <c r="O292" s="54"/>
      <c r="P292" s="54"/>
      <c r="R292" s="37" t="s">
        <v>855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170</v>
      </c>
      <c r="B293" s="161">
        <v>44480</v>
      </c>
      <c r="C293" s="161"/>
      <c r="D293" s="162" t="s">
        <v>779</v>
      </c>
      <c r="E293" s="163" t="s">
        <v>545</v>
      </c>
      <c r="F293" s="133">
        <v>58.75</v>
      </c>
      <c r="G293" s="163"/>
      <c r="H293" s="163">
        <v>64.25</v>
      </c>
      <c r="I293" s="165"/>
      <c r="J293" s="135" t="s">
        <v>631</v>
      </c>
      <c r="K293" s="136">
        <f t="shared" si="87"/>
        <v>5.5</v>
      </c>
      <c r="L293" s="137">
        <f t="shared" si="88"/>
        <v>9.3617021276595741E-2</v>
      </c>
      <c r="M293" s="132" t="s">
        <v>547</v>
      </c>
      <c r="N293" s="138">
        <v>45322</v>
      </c>
      <c r="O293" s="54"/>
      <c r="P293" s="54"/>
      <c r="R293" s="37" t="s">
        <v>855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29">
        <v>171</v>
      </c>
      <c r="B294" s="130">
        <v>44481</v>
      </c>
      <c r="C294" s="130"/>
      <c r="D294" s="131" t="s">
        <v>273</v>
      </c>
      <c r="E294" s="132" t="s">
        <v>545</v>
      </c>
      <c r="F294" s="133">
        <v>315</v>
      </c>
      <c r="G294" s="132"/>
      <c r="H294" s="132">
        <v>335</v>
      </c>
      <c r="I294" s="134">
        <v>380</v>
      </c>
      <c r="J294" s="135" t="s">
        <v>822</v>
      </c>
      <c r="K294" s="136">
        <f t="shared" si="87"/>
        <v>20</v>
      </c>
      <c r="L294" s="137">
        <f t="shared" si="88"/>
        <v>6.3492063492063489E-2</v>
      </c>
      <c r="M294" s="132" t="s">
        <v>547</v>
      </c>
      <c r="N294" s="138">
        <v>45297</v>
      </c>
      <c r="O294" s="54"/>
      <c r="P294" s="54"/>
      <c r="R294" s="37" t="s">
        <v>855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29">
        <v>172</v>
      </c>
      <c r="B295" s="130">
        <v>44481</v>
      </c>
      <c r="C295" s="130"/>
      <c r="D295" s="131" t="s">
        <v>780</v>
      </c>
      <c r="E295" s="132" t="s">
        <v>545</v>
      </c>
      <c r="F295" s="133">
        <v>45.5</v>
      </c>
      <c r="G295" s="132"/>
      <c r="H295" s="132">
        <v>56.5</v>
      </c>
      <c r="I295" s="134">
        <v>56</v>
      </c>
      <c r="J295" s="135" t="s">
        <v>631</v>
      </c>
      <c r="K295" s="136">
        <f t="shared" si="87"/>
        <v>11</v>
      </c>
      <c r="L295" s="137">
        <f t="shared" si="88"/>
        <v>0.24175824175824176</v>
      </c>
      <c r="M295" s="132" t="s">
        <v>547</v>
      </c>
      <c r="N295" s="138">
        <v>44881</v>
      </c>
      <c r="O295" s="54"/>
      <c r="P295" s="54"/>
      <c r="R295" s="37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29">
        <v>173</v>
      </c>
      <c r="B296" s="130">
        <v>44551</v>
      </c>
      <c r="C296" s="130"/>
      <c r="D296" s="131" t="s">
        <v>128</v>
      </c>
      <c r="E296" s="132" t="s">
        <v>545</v>
      </c>
      <c r="F296" s="133">
        <v>2300</v>
      </c>
      <c r="G296" s="132"/>
      <c r="H296" s="132">
        <f>(2820+2200)/2</f>
        <v>2510</v>
      </c>
      <c r="I296" s="134">
        <v>3000</v>
      </c>
      <c r="J296" s="135" t="s">
        <v>781</v>
      </c>
      <c r="K296" s="136">
        <f t="shared" si="87"/>
        <v>210</v>
      </c>
      <c r="L296" s="137">
        <f t="shared" si="88"/>
        <v>9.1304347826086957E-2</v>
      </c>
      <c r="M296" s="132" t="s">
        <v>547</v>
      </c>
      <c r="N296" s="138">
        <v>44649</v>
      </c>
      <c r="O296" s="54"/>
      <c r="P296" s="54"/>
      <c r="R296" s="37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29">
        <v>174</v>
      </c>
      <c r="B297" s="130">
        <v>44606</v>
      </c>
      <c r="C297" s="130"/>
      <c r="D297" s="131" t="s">
        <v>413</v>
      </c>
      <c r="E297" s="132" t="s">
        <v>545</v>
      </c>
      <c r="F297" s="133">
        <v>635</v>
      </c>
      <c r="G297" s="132"/>
      <c r="H297" s="132">
        <v>700</v>
      </c>
      <c r="I297" s="134">
        <v>764</v>
      </c>
      <c r="J297" s="135" t="s">
        <v>806</v>
      </c>
      <c r="K297" s="136">
        <f t="shared" si="87"/>
        <v>65</v>
      </c>
      <c r="L297" s="137">
        <f t="shared" si="88"/>
        <v>0.10236220472440945</v>
      </c>
      <c r="M297" s="132" t="s">
        <v>547</v>
      </c>
      <c r="N297" s="138">
        <v>45159</v>
      </c>
      <c r="O297" s="54"/>
      <c r="P297" s="54"/>
      <c r="R297" s="37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29">
        <v>175</v>
      </c>
      <c r="B298" s="130">
        <v>44613</v>
      </c>
      <c r="C298" s="130"/>
      <c r="D298" s="131" t="s">
        <v>423</v>
      </c>
      <c r="E298" s="132" t="s">
        <v>545</v>
      </c>
      <c r="F298" s="133">
        <v>1255</v>
      </c>
      <c r="G298" s="132"/>
      <c r="H298" s="132">
        <v>1515</v>
      </c>
      <c r="I298" s="134">
        <v>1510</v>
      </c>
      <c r="J298" s="135" t="s">
        <v>631</v>
      </c>
      <c r="K298" s="136">
        <f t="shared" si="87"/>
        <v>260</v>
      </c>
      <c r="L298" s="137">
        <f t="shared" si="88"/>
        <v>0.20717131474103587</v>
      </c>
      <c r="M298" s="132" t="s">
        <v>547</v>
      </c>
      <c r="N298" s="138">
        <v>44834</v>
      </c>
      <c r="O298" s="54"/>
      <c r="P298" s="54"/>
      <c r="R298" s="37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259">
        <v>176</v>
      </c>
      <c r="B299" s="250">
        <v>44670</v>
      </c>
      <c r="C299" s="250"/>
      <c r="D299" s="251" t="s">
        <v>510</v>
      </c>
      <c r="E299" s="252" t="s">
        <v>545</v>
      </c>
      <c r="F299" s="253">
        <v>445</v>
      </c>
      <c r="G299" s="253"/>
      <c r="H299" s="253">
        <v>460</v>
      </c>
      <c r="I299" s="253">
        <v>553</v>
      </c>
      <c r="J299" s="254" t="s">
        <v>844</v>
      </c>
      <c r="K299" s="255">
        <f t="shared" ref="K299" si="89">H299-F299</f>
        <v>15</v>
      </c>
      <c r="L299" s="256">
        <f t="shared" ref="L299" si="90">K299/F299</f>
        <v>3.3707865168539325E-2</v>
      </c>
      <c r="M299" s="257" t="s">
        <v>564</v>
      </c>
      <c r="N299" s="258">
        <v>45397</v>
      </c>
      <c r="O299" s="54"/>
      <c r="P299" s="54"/>
      <c r="R299" s="37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177</v>
      </c>
      <c r="B300" s="161">
        <v>44746</v>
      </c>
      <c r="C300" s="161"/>
      <c r="D300" s="162" t="s">
        <v>782</v>
      </c>
      <c r="E300" s="163" t="s">
        <v>545</v>
      </c>
      <c r="F300" s="163">
        <v>207.5</v>
      </c>
      <c r="G300" s="163"/>
      <c r="H300" s="163">
        <v>254</v>
      </c>
      <c r="I300" s="165">
        <v>254</v>
      </c>
      <c r="J300" s="135" t="s">
        <v>631</v>
      </c>
      <c r="K300" s="136">
        <f t="shared" ref="K300:K310" si="91">H300-F300</f>
        <v>46.5</v>
      </c>
      <c r="L300" s="137">
        <f t="shared" ref="L300:L310" si="92">K300/F300</f>
        <v>0.22409638554216868</v>
      </c>
      <c r="M300" s="132" t="s">
        <v>547</v>
      </c>
      <c r="N300" s="138">
        <v>44792</v>
      </c>
      <c r="O300" s="54"/>
      <c r="P300" s="54"/>
      <c r="R300" s="37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178</v>
      </c>
      <c r="B301" s="161">
        <v>44775</v>
      </c>
      <c r="C301" s="161"/>
      <c r="D301" s="162" t="s">
        <v>461</v>
      </c>
      <c r="E301" s="163" t="s">
        <v>545</v>
      </c>
      <c r="F301" s="163">
        <v>31.25</v>
      </c>
      <c r="G301" s="163"/>
      <c r="H301" s="163">
        <v>38.75</v>
      </c>
      <c r="I301" s="165">
        <v>38</v>
      </c>
      <c r="J301" s="135" t="s">
        <v>631</v>
      </c>
      <c r="K301" s="136">
        <f t="shared" si="91"/>
        <v>7.5</v>
      </c>
      <c r="L301" s="137">
        <f t="shared" si="92"/>
        <v>0.24</v>
      </c>
      <c r="M301" s="132" t="s">
        <v>547</v>
      </c>
      <c r="N301" s="138">
        <v>44844</v>
      </c>
      <c r="O301" s="54"/>
      <c r="P301" s="54"/>
      <c r="R301" s="37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179</v>
      </c>
      <c r="B302" s="161">
        <v>44841</v>
      </c>
      <c r="C302" s="161"/>
      <c r="D302" s="162" t="s">
        <v>783</v>
      </c>
      <c r="E302" s="163" t="s">
        <v>545</v>
      </c>
      <c r="F302" s="133">
        <v>665</v>
      </c>
      <c r="G302" s="163"/>
      <c r="H302" s="163">
        <v>807.5</v>
      </c>
      <c r="I302" s="165">
        <v>840</v>
      </c>
      <c r="J302" s="135" t="s">
        <v>781</v>
      </c>
      <c r="K302" s="136">
        <f t="shared" si="91"/>
        <v>142.5</v>
      </c>
      <c r="L302" s="137">
        <f t="shared" si="92"/>
        <v>0.21428571428571427</v>
      </c>
      <c r="M302" s="132" t="s">
        <v>547</v>
      </c>
      <c r="N302" s="138">
        <v>45097</v>
      </c>
      <c r="O302" s="54"/>
      <c r="P302" s="54"/>
      <c r="R302" s="37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180</v>
      </c>
      <c r="B303" s="161">
        <v>44844</v>
      </c>
      <c r="C303" s="161"/>
      <c r="D303" s="162" t="s">
        <v>415</v>
      </c>
      <c r="E303" s="163" t="s">
        <v>545</v>
      </c>
      <c r="F303" s="133">
        <v>227.5</v>
      </c>
      <c r="G303" s="163"/>
      <c r="H303" s="163">
        <v>270</v>
      </c>
      <c r="I303" s="165">
        <v>291</v>
      </c>
      <c r="J303" s="135" t="s">
        <v>808</v>
      </c>
      <c r="K303" s="136">
        <f t="shared" si="91"/>
        <v>42.5</v>
      </c>
      <c r="L303" s="137">
        <f t="shared" si="92"/>
        <v>0.18681318681318682</v>
      </c>
      <c r="M303" s="132" t="s">
        <v>547</v>
      </c>
      <c r="N303" s="138">
        <v>45160</v>
      </c>
      <c r="O303" s="54"/>
      <c r="P303" s="54"/>
      <c r="R303" s="37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181</v>
      </c>
      <c r="B304" s="161">
        <v>44845</v>
      </c>
      <c r="C304" s="161"/>
      <c r="D304" s="162" t="s">
        <v>413</v>
      </c>
      <c r="E304" s="163" t="s">
        <v>545</v>
      </c>
      <c r="F304" s="133">
        <v>555</v>
      </c>
      <c r="G304" s="163"/>
      <c r="H304" s="163">
        <v>700</v>
      </c>
      <c r="I304" s="165">
        <v>765</v>
      </c>
      <c r="J304" s="135" t="s">
        <v>807</v>
      </c>
      <c r="K304" s="136">
        <f t="shared" si="91"/>
        <v>145</v>
      </c>
      <c r="L304" s="137">
        <f t="shared" si="92"/>
        <v>0.26126126126126126</v>
      </c>
      <c r="M304" s="132" t="s">
        <v>547</v>
      </c>
      <c r="N304" s="138">
        <v>45159</v>
      </c>
      <c r="O304" s="54"/>
      <c r="P304" s="54"/>
      <c r="R304" s="37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8" ht="12.75" customHeight="1">
      <c r="A305" s="160">
        <v>182</v>
      </c>
      <c r="B305" s="161">
        <v>44981</v>
      </c>
      <c r="C305" s="161"/>
      <c r="D305" s="162" t="s">
        <v>428</v>
      </c>
      <c r="E305" s="163" t="s">
        <v>545</v>
      </c>
      <c r="F305" s="133">
        <v>1675</v>
      </c>
      <c r="G305" s="163"/>
      <c r="H305" s="163">
        <v>2080</v>
      </c>
      <c r="I305" s="165">
        <v>2080</v>
      </c>
      <c r="J305" s="135" t="s">
        <v>631</v>
      </c>
      <c r="K305" s="136">
        <f t="shared" si="91"/>
        <v>405</v>
      </c>
      <c r="L305" s="137">
        <f t="shared" si="92"/>
        <v>0.2417910447761194</v>
      </c>
      <c r="M305" s="132" t="s">
        <v>547</v>
      </c>
      <c r="N305" s="138">
        <v>45119</v>
      </c>
      <c r="O305" s="54"/>
      <c r="P305" s="54"/>
      <c r="R305" s="37" t="s">
        <v>858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8" ht="12.75" customHeight="1">
      <c r="A306" s="160">
        <v>183</v>
      </c>
      <c r="B306" s="161">
        <v>44986</v>
      </c>
      <c r="C306" s="161"/>
      <c r="D306" s="162" t="s">
        <v>461</v>
      </c>
      <c r="E306" s="163" t="s">
        <v>545</v>
      </c>
      <c r="F306" s="133">
        <v>57.5</v>
      </c>
      <c r="G306" s="163"/>
      <c r="H306" s="163">
        <v>120</v>
      </c>
      <c r="I306" s="165">
        <v>120</v>
      </c>
      <c r="J306" s="135" t="s">
        <v>631</v>
      </c>
      <c r="K306" s="136">
        <f t="shared" si="91"/>
        <v>62.5</v>
      </c>
      <c r="L306" s="137">
        <f t="shared" si="92"/>
        <v>1.0869565217391304</v>
      </c>
      <c r="M306" s="132" t="s">
        <v>547</v>
      </c>
      <c r="N306" s="138">
        <v>45049</v>
      </c>
      <c r="O306" s="54"/>
      <c r="P306" s="54"/>
      <c r="R306" s="37" t="s">
        <v>858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8" ht="12.75" customHeight="1">
      <c r="A307" s="160">
        <v>184</v>
      </c>
      <c r="B307" s="161">
        <v>45008</v>
      </c>
      <c r="C307" s="161"/>
      <c r="D307" s="162" t="s">
        <v>475</v>
      </c>
      <c r="E307" s="163" t="s">
        <v>545</v>
      </c>
      <c r="F307" s="133">
        <v>2765</v>
      </c>
      <c r="G307" s="163"/>
      <c r="H307" s="163">
        <v>3547.5</v>
      </c>
      <c r="I307" s="165">
        <v>3523</v>
      </c>
      <c r="J307" s="135" t="s">
        <v>631</v>
      </c>
      <c r="K307" s="136">
        <f t="shared" si="91"/>
        <v>782.5</v>
      </c>
      <c r="L307" s="137">
        <f t="shared" si="92"/>
        <v>0.28300180831826399</v>
      </c>
      <c r="M307" s="132" t="s">
        <v>547</v>
      </c>
      <c r="N307" s="138">
        <v>45177</v>
      </c>
      <c r="O307" s="54"/>
      <c r="P307" s="54"/>
      <c r="R307" s="37" t="s">
        <v>858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8" ht="12.75" customHeight="1">
      <c r="A308" s="160">
        <v>185</v>
      </c>
      <c r="B308" s="161">
        <v>45027</v>
      </c>
      <c r="C308" s="161"/>
      <c r="D308" s="162" t="s">
        <v>784</v>
      </c>
      <c r="E308" s="163" t="s">
        <v>545</v>
      </c>
      <c r="F308" s="163">
        <v>460</v>
      </c>
      <c r="G308" s="163"/>
      <c r="H308" s="163">
        <v>825</v>
      </c>
      <c r="I308" s="165">
        <v>810</v>
      </c>
      <c r="J308" s="135" t="s">
        <v>631</v>
      </c>
      <c r="K308" s="136">
        <f t="shared" si="91"/>
        <v>365</v>
      </c>
      <c r="L308" s="137">
        <f t="shared" si="92"/>
        <v>0.79347826086956519</v>
      </c>
      <c r="M308" s="132" t="s">
        <v>547</v>
      </c>
      <c r="N308" s="138">
        <v>45155</v>
      </c>
      <c r="O308" s="54"/>
      <c r="P308" s="54"/>
      <c r="R308" s="37" t="s">
        <v>858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8" ht="12.75" customHeight="1">
      <c r="A309" s="160">
        <v>186</v>
      </c>
      <c r="B309" s="161">
        <v>45050</v>
      </c>
      <c r="C309" s="161"/>
      <c r="D309" s="162" t="s">
        <v>41</v>
      </c>
      <c r="E309" s="163" t="s">
        <v>545</v>
      </c>
      <c r="F309" s="163">
        <v>3630</v>
      </c>
      <c r="G309" s="163"/>
      <c r="H309" s="163">
        <v>5150</v>
      </c>
      <c r="I309" s="165">
        <v>5040</v>
      </c>
      <c r="J309" s="135" t="s">
        <v>631</v>
      </c>
      <c r="K309" s="136">
        <f t="shared" si="91"/>
        <v>1520</v>
      </c>
      <c r="L309" s="137">
        <f t="shared" si="92"/>
        <v>0.41873278236914602</v>
      </c>
      <c r="M309" s="132" t="s">
        <v>547</v>
      </c>
      <c r="N309" s="138">
        <v>45344</v>
      </c>
      <c r="O309" s="54"/>
      <c r="P309" s="54"/>
      <c r="R309" s="37" t="s">
        <v>858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8" ht="12.75" customHeight="1">
      <c r="A310" s="160">
        <v>187</v>
      </c>
      <c r="B310" s="161">
        <v>45075</v>
      </c>
      <c r="C310" s="161"/>
      <c r="D310" s="162" t="s">
        <v>785</v>
      </c>
      <c r="E310" s="163" t="s">
        <v>545</v>
      </c>
      <c r="F310" s="133">
        <v>585</v>
      </c>
      <c r="G310" s="163"/>
      <c r="H310" s="163">
        <v>732</v>
      </c>
      <c r="I310" s="165">
        <v>732</v>
      </c>
      <c r="J310" s="135" t="s">
        <v>631</v>
      </c>
      <c r="K310" s="136">
        <f t="shared" si="91"/>
        <v>147</v>
      </c>
      <c r="L310" s="137">
        <f t="shared" si="92"/>
        <v>0.25128205128205128</v>
      </c>
      <c r="M310" s="132" t="s">
        <v>547</v>
      </c>
      <c r="N310" s="138">
        <v>45152</v>
      </c>
      <c r="O310" s="54"/>
      <c r="P310" s="54"/>
      <c r="R310" s="37" t="s">
        <v>858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F310" s="37"/>
      <c r="AG310" s="54"/>
      <c r="AI310" s="37"/>
      <c r="AK310" s="37"/>
      <c r="AL310" s="54"/>
    </row>
    <row r="311" spans="1:38" ht="12.75" customHeight="1">
      <c r="A311" s="160">
        <v>188</v>
      </c>
      <c r="B311" s="161">
        <v>45078</v>
      </c>
      <c r="C311" s="161"/>
      <c r="D311" s="162" t="s">
        <v>500</v>
      </c>
      <c r="E311" s="163" t="s">
        <v>545</v>
      </c>
      <c r="F311" s="133">
        <v>3310</v>
      </c>
      <c r="G311" s="163"/>
      <c r="H311" s="163">
        <v>4300</v>
      </c>
      <c r="I311" s="165">
        <v>4300</v>
      </c>
      <c r="J311" s="135" t="s">
        <v>631</v>
      </c>
      <c r="K311" s="136">
        <f t="shared" ref="K311" si="93">H311-F311</f>
        <v>990</v>
      </c>
      <c r="L311" s="137">
        <f t="shared" ref="L311" si="94">K311/F311</f>
        <v>0.29909365558912387</v>
      </c>
      <c r="M311" s="132" t="s">
        <v>547</v>
      </c>
      <c r="N311" s="138">
        <v>45436</v>
      </c>
      <c r="O311" s="54"/>
      <c r="P311" s="54"/>
      <c r="R311" s="37" t="s">
        <v>858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F311" s="37"/>
      <c r="AG311" s="54"/>
      <c r="AI311" s="37"/>
      <c r="AK311" s="37"/>
      <c r="AL311" s="54"/>
    </row>
    <row r="312" spans="1:38" ht="12.75" customHeight="1">
      <c r="A312" s="160">
        <v>189</v>
      </c>
      <c r="B312" s="161">
        <v>45103</v>
      </c>
      <c r="C312" s="161"/>
      <c r="D312" s="162" t="s">
        <v>803</v>
      </c>
      <c r="E312" s="163" t="s">
        <v>545</v>
      </c>
      <c r="F312" s="133">
        <v>282.5</v>
      </c>
      <c r="G312" s="163"/>
      <c r="H312" s="163">
        <v>383</v>
      </c>
      <c r="I312" s="165">
        <v>383</v>
      </c>
      <c r="J312" s="135" t="s">
        <v>631</v>
      </c>
      <c r="K312" s="136">
        <f>H312-F312</f>
        <v>100.5</v>
      </c>
      <c r="L312" s="137">
        <f>K312/F312</f>
        <v>0.35575221238938054</v>
      </c>
      <c r="M312" s="132" t="s">
        <v>547</v>
      </c>
      <c r="N312" s="138">
        <v>45265</v>
      </c>
      <c r="O312" s="54"/>
      <c r="P312" s="54"/>
      <c r="R312" s="37" t="s">
        <v>858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F312" s="37"/>
      <c r="AG312" s="54"/>
      <c r="AI312" s="37"/>
      <c r="AK312" s="37"/>
      <c r="AL312" s="54"/>
    </row>
    <row r="313" spans="1:38" ht="12.75" customHeight="1">
      <c r="A313" s="160">
        <v>190</v>
      </c>
      <c r="B313" s="161">
        <v>45120</v>
      </c>
      <c r="C313" s="161"/>
      <c r="D313" s="162" t="s">
        <v>499</v>
      </c>
      <c r="E313" s="163" t="s">
        <v>545</v>
      </c>
      <c r="F313" s="133">
        <v>2312.5</v>
      </c>
      <c r="G313" s="163"/>
      <c r="H313" s="163">
        <v>2935</v>
      </c>
      <c r="I313" s="165">
        <v>2935</v>
      </c>
      <c r="J313" s="135" t="s">
        <v>631</v>
      </c>
      <c r="K313" s="136">
        <f>H313-F313</f>
        <v>622.5</v>
      </c>
      <c r="L313" s="137">
        <f>K313/F313</f>
        <v>0.26918918918918922</v>
      </c>
      <c r="M313" s="132" t="s">
        <v>547</v>
      </c>
      <c r="N313" s="138">
        <v>45177</v>
      </c>
      <c r="O313" s="54"/>
      <c r="P313" s="54"/>
      <c r="R313" s="37" t="s">
        <v>858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F313" s="37"/>
      <c r="AG313" s="54"/>
      <c r="AI313" s="37"/>
      <c r="AK313" s="37"/>
      <c r="AL313" s="54"/>
    </row>
    <row r="314" spans="1:38" ht="12.75" customHeight="1">
      <c r="A314" s="160">
        <v>191</v>
      </c>
      <c r="B314" s="161">
        <v>45125</v>
      </c>
      <c r="C314" s="161"/>
      <c r="D314" s="162" t="s">
        <v>199</v>
      </c>
      <c r="E314" s="163" t="s">
        <v>545</v>
      </c>
      <c r="F314" s="133">
        <v>3980</v>
      </c>
      <c r="G314" s="163"/>
      <c r="H314" s="163">
        <v>4895</v>
      </c>
      <c r="I314" s="165">
        <v>4895</v>
      </c>
      <c r="J314" s="135" t="s">
        <v>631</v>
      </c>
      <c r="K314" s="136">
        <f>H314-F314</f>
        <v>915</v>
      </c>
      <c r="L314" s="137">
        <f>K314/F314</f>
        <v>0.22989949748743718</v>
      </c>
      <c r="M314" s="132" t="s">
        <v>547</v>
      </c>
      <c r="N314" s="138">
        <v>45155</v>
      </c>
      <c r="O314" s="54"/>
      <c r="P314" s="54"/>
      <c r="R314" s="37" t="s">
        <v>858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160">
        <v>192</v>
      </c>
      <c r="B315" s="161">
        <v>45145</v>
      </c>
      <c r="C315" s="161"/>
      <c r="D315" s="162" t="s">
        <v>805</v>
      </c>
      <c r="E315" s="163" t="s">
        <v>545</v>
      </c>
      <c r="F315" s="133">
        <v>565</v>
      </c>
      <c r="G315" s="163"/>
      <c r="H315" s="163">
        <v>725</v>
      </c>
      <c r="I315" s="165">
        <v>725</v>
      </c>
      <c r="J315" s="135" t="s">
        <v>631</v>
      </c>
      <c r="K315" s="136">
        <f>H315-F315</f>
        <v>160</v>
      </c>
      <c r="L315" s="137">
        <f>K315/F315</f>
        <v>0.2831858407079646</v>
      </c>
      <c r="M315" s="132" t="s">
        <v>547</v>
      </c>
      <c r="N315" s="138">
        <v>45169</v>
      </c>
      <c r="O315" s="54"/>
      <c r="P315" s="54"/>
      <c r="R315" s="37" t="s">
        <v>858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232">
        <v>193</v>
      </c>
      <c r="B316" s="233">
        <v>45167</v>
      </c>
      <c r="C316" s="233"/>
      <c r="D316" s="234" t="s">
        <v>809</v>
      </c>
      <c r="E316" s="235" t="s">
        <v>545</v>
      </c>
      <c r="F316" s="133">
        <v>700</v>
      </c>
      <c r="G316" s="235"/>
      <c r="H316" s="235">
        <v>950</v>
      </c>
      <c r="I316" s="236">
        <v>950</v>
      </c>
      <c r="J316" s="237" t="s">
        <v>631</v>
      </c>
      <c r="K316" s="136">
        <f>H316-F316</f>
        <v>250</v>
      </c>
      <c r="L316" s="137">
        <f>K316/F316</f>
        <v>0.35714285714285715</v>
      </c>
      <c r="M316" s="132" t="s">
        <v>547</v>
      </c>
      <c r="N316" s="138">
        <v>45261</v>
      </c>
      <c r="O316" s="54"/>
      <c r="P316" s="54"/>
      <c r="R316" s="37" t="s">
        <v>858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78">
        <v>194</v>
      </c>
      <c r="B317" s="179">
        <v>45184</v>
      </c>
      <c r="C317" s="53"/>
      <c r="D317" s="53" t="s">
        <v>502</v>
      </c>
      <c r="E317" s="180" t="s">
        <v>545</v>
      </c>
      <c r="F317" s="51" t="s">
        <v>810</v>
      </c>
      <c r="G317" s="51"/>
      <c r="H317" s="51"/>
      <c r="I317" s="51">
        <v>480</v>
      </c>
      <c r="J317" s="51" t="s">
        <v>546</v>
      </c>
      <c r="K317" s="51"/>
      <c r="L317" s="51"/>
      <c r="M317" s="51"/>
      <c r="N317" s="51"/>
      <c r="O317" s="54"/>
      <c r="P317" s="54"/>
      <c r="R317" s="37" t="s">
        <v>858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232">
        <v>195</v>
      </c>
      <c r="B318" s="233">
        <v>45203</v>
      </c>
      <c r="C318" s="233"/>
      <c r="D318" s="234" t="s">
        <v>172</v>
      </c>
      <c r="E318" s="235" t="s">
        <v>545</v>
      </c>
      <c r="F318" s="133">
        <v>992.5</v>
      </c>
      <c r="G318" s="235"/>
      <c r="H318" s="235">
        <v>1198</v>
      </c>
      <c r="I318" s="236">
        <v>1198</v>
      </c>
      <c r="J318" s="237" t="s">
        <v>631</v>
      </c>
      <c r="K318" s="136">
        <f>H318-F318</f>
        <v>205.5</v>
      </c>
      <c r="L318" s="137">
        <f>K318/F318</f>
        <v>0.2070528967254408</v>
      </c>
      <c r="M318" s="132" t="s">
        <v>547</v>
      </c>
      <c r="N318" s="138">
        <v>45392</v>
      </c>
      <c r="O318" s="54"/>
      <c r="P318" s="54"/>
      <c r="R318" s="37" t="s">
        <v>859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232">
        <v>196</v>
      </c>
      <c r="B319" s="233">
        <v>45216</v>
      </c>
      <c r="C319" s="233"/>
      <c r="D319" s="234" t="s">
        <v>104</v>
      </c>
      <c r="E319" s="235" t="s">
        <v>545</v>
      </c>
      <c r="F319" s="133">
        <v>5425</v>
      </c>
      <c r="G319" s="235"/>
      <c r="H319" s="235">
        <v>6880</v>
      </c>
      <c r="I319" s="236">
        <v>6870</v>
      </c>
      <c r="J319" s="237" t="s">
        <v>631</v>
      </c>
      <c r="K319" s="136">
        <f>H319-F319</f>
        <v>1455</v>
      </c>
      <c r="L319" s="137">
        <f>K319/F319</f>
        <v>0.26820276497695855</v>
      </c>
      <c r="M319" s="132" t="s">
        <v>547</v>
      </c>
      <c r="N319" s="138">
        <v>45342</v>
      </c>
      <c r="O319" s="54"/>
      <c r="P319" s="54"/>
      <c r="R319" s="37" t="s">
        <v>859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232">
        <v>197</v>
      </c>
      <c r="B320" s="233">
        <v>45216</v>
      </c>
      <c r="C320" s="233"/>
      <c r="D320" s="234" t="s">
        <v>811</v>
      </c>
      <c r="E320" s="235" t="s">
        <v>545</v>
      </c>
      <c r="F320" s="133">
        <v>1090</v>
      </c>
      <c r="G320" s="235"/>
      <c r="H320" s="235">
        <v>1415</v>
      </c>
      <c r="I320" s="236">
        <v>1415</v>
      </c>
      <c r="J320" s="237" t="s">
        <v>631</v>
      </c>
      <c r="K320" s="136">
        <f>H320-F320</f>
        <v>325</v>
      </c>
      <c r="L320" s="137">
        <f>K320/F320</f>
        <v>0.29816513761467889</v>
      </c>
      <c r="M320" s="132" t="s">
        <v>547</v>
      </c>
      <c r="N320" s="138">
        <v>45282</v>
      </c>
      <c r="O320" s="54"/>
      <c r="P320" s="54"/>
      <c r="R320" s="37" t="s">
        <v>858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232">
        <v>198</v>
      </c>
      <c r="B321" s="233">
        <v>45236</v>
      </c>
      <c r="C321" s="233"/>
      <c r="D321" s="234" t="s">
        <v>814</v>
      </c>
      <c r="E321" s="235" t="s">
        <v>545</v>
      </c>
      <c r="F321" s="133">
        <v>1270</v>
      </c>
      <c r="G321" s="235"/>
      <c r="H321" s="235">
        <v>1613</v>
      </c>
      <c r="I321" s="236">
        <v>1613</v>
      </c>
      <c r="J321" s="237" t="s">
        <v>631</v>
      </c>
      <c r="K321" s="136">
        <f>H321-F321</f>
        <v>343</v>
      </c>
      <c r="L321" s="137">
        <f>K321/F321</f>
        <v>0.27007874015748029</v>
      </c>
      <c r="M321" s="132" t="s">
        <v>547</v>
      </c>
      <c r="N321" s="138">
        <v>45246</v>
      </c>
      <c r="O321" s="54"/>
      <c r="P321" s="54"/>
      <c r="R321" s="37" t="s">
        <v>859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178">
        <v>199</v>
      </c>
      <c r="B322" s="179">
        <v>45251</v>
      </c>
      <c r="C322" s="53"/>
      <c r="D322" s="53" t="s">
        <v>815</v>
      </c>
      <c r="E322" s="180" t="s">
        <v>545</v>
      </c>
      <c r="F322" s="51" t="s">
        <v>816</v>
      </c>
      <c r="G322" s="51"/>
      <c r="H322" s="51"/>
      <c r="I322" s="51">
        <v>1490</v>
      </c>
      <c r="J322" s="51" t="s">
        <v>546</v>
      </c>
      <c r="K322" s="51"/>
      <c r="L322" s="51"/>
      <c r="M322" s="51"/>
      <c r="N322" s="51"/>
      <c r="O322" s="54"/>
      <c r="P322" s="54"/>
      <c r="R322" s="37" t="s">
        <v>858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178">
        <v>200</v>
      </c>
      <c r="B323" s="179">
        <v>45254</v>
      </c>
      <c r="C323" s="53"/>
      <c r="D323" s="53" t="s">
        <v>814</v>
      </c>
      <c r="E323" s="180" t="s">
        <v>545</v>
      </c>
      <c r="F323" s="51" t="s">
        <v>817</v>
      </c>
      <c r="G323" s="51"/>
      <c r="H323" s="51"/>
      <c r="I323" s="51">
        <v>1806</v>
      </c>
      <c r="J323" s="51" t="s">
        <v>546</v>
      </c>
      <c r="K323" s="51"/>
      <c r="L323" s="51"/>
      <c r="M323" s="51"/>
      <c r="N323" s="51"/>
      <c r="O323" s="54"/>
      <c r="P323" s="54"/>
      <c r="R323" s="37" t="s">
        <v>859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232">
        <v>201</v>
      </c>
      <c r="B324" s="233">
        <v>45265</v>
      </c>
      <c r="C324" s="233"/>
      <c r="D324" s="234" t="s">
        <v>503</v>
      </c>
      <c r="E324" s="235" t="s">
        <v>545</v>
      </c>
      <c r="F324" s="133">
        <v>435</v>
      </c>
      <c r="G324" s="235"/>
      <c r="H324" s="235">
        <v>558</v>
      </c>
      <c r="I324" s="236">
        <v>558</v>
      </c>
      <c r="J324" s="237" t="s">
        <v>631</v>
      </c>
      <c r="K324" s="136">
        <f>H324-F324</f>
        <v>123</v>
      </c>
      <c r="L324" s="137">
        <f>K324/F324</f>
        <v>0.28275862068965518</v>
      </c>
      <c r="M324" s="132" t="s">
        <v>547</v>
      </c>
      <c r="N324" s="138">
        <v>45378</v>
      </c>
      <c r="O324" s="54"/>
      <c r="P324" s="54"/>
      <c r="R324" s="37" t="s">
        <v>858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232">
        <v>202</v>
      </c>
      <c r="B325" s="233">
        <v>45272</v>
      </c>
      <c r="C325" s="233"/>
      <c r="D325" s="234" t="s">
        <v>819</v>
      </c>
      <c r="E325" s="235" t="s">
        <v>545</v>
      </c>
      <c r="F325" s="133">
        <v>4225</v>
      </c>
      <c r="G325" s="235"/>
      <c r="H325" s="235">
        <v>5512</v>
      </c>
      <c r="I325" s="236">
        <v>5512</v>
      </c>
      <c r="J325" s="237" t="s">
        <v>631</v>
      </c>
      <c r="K325" s="136">
        <f>H325-F325</f>
        <v>1287</v>
      </c>
      <c r="L325" s="137">
        <f>K325/F325</f>
        <v>0.30461538461538462</v>
      </c>
      <c r="M325" s="132" t="s">
        <v>547</v>
      </c>
      <c r="N325" s="138">
        <v>45329</v>
      </c>
      <c r="O325" s="54"/>
      <c r="P325" s="54"/>
      <c r="R325" s="37" t="s">
        <v>859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178">
        <v>203</v>
      </c>
      <c r="B326" s="179">
        <v>45292</v>
      </c>
      <c r="C326" s="53"/>
      <c r="D326" s="53" t="s">
        <v>309</v>
      </c>
      <c r="E326" s="180" t="s">
        <v>545</v>
      </c>
      <c r="F326" s="51" t="s">
        <v>820</v>
      </c>
      <c r="G326" s="51"/>
      <c r="H326" s="51"/>
      <c r="I326" s="51">
        <v>4909</v>
      </c>
      <c r="J326" s="51" t="s">
        <v>546</v>
      </c>
      <c r="K326" s="51"/>
      <c r="L326" s="51"/>
      <c r="M326" s="51"/>
      <c r="N326" s="51"/>
      <c r="O326" s="54"/>
      <c r="P326" s="54"/>
      <c r="R326" s="37" t="s">
        <v>859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178">
        <v>204</v>
      </c>
      <c r="B327" s="179">
        <v>45294</v>
      </c>
      <c r="C327" s="53"/>
      <c r="D327" s="53" t="s">
        <v>501</v>
      </c>
      <c r="E327" s="180" t="s">
        <v>545</v>
      </c>
      <c r="F327" s="51" t="s">
        <v>821</v>
      </c>
      <c r="G327" s="51"/>
      <c r="H327" s="51"/>
      <c r="I327" s="51">
        <v>1080</v>
      </c>
      <c r="J327" s="51" t="s">
        <v>546</v>
      </c>
      <c r="K327" s="51"/>
      <c r="L327" s="51"/>
      <c r="M327" s="51"/>
      <c r="N327" s="51"/>
      <c r="O327" s="54"/>
      <c r="P327" s="54"/>
      <c r="R327" s="37" t="s">
        <v>858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178">
        <v>205</v>
      </c>
      <c r="B328" s="179">
        <v>45315</v>
      </c>
      <c r="C328" s="53"/>
      <c r="D328" s="53" t="s">
        <v>310</v>
      </c>
      <c r="E328" s="180" t="s">
        <v>545</v>
      </c>
      <c r="F328" s="51" t="s">
        <v>823</v>
      </c>
      <c r="G328" s="51"/>
      <c r="H328" s="51"/>
      <c r="I328" s="51">
        <v>2077</v>
      </c>
      <c r="J328" s="51" t="s">
        <v>546</v>
      </c>
      <c r="K328" s="51"/>
      <c r="L328" s="51"/>
      <c r="M328" s="51"/>
      <c r="N328" s="51"/>
      <c r="O328" s="54"/>
      <c r="P328" s="54"/>
      <c r="R328" s="37" t="s">
        <v>859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178">
        <v>206</v>
      </c>
      <c r="B329" s="179">
        <v>45320</v>
      </c>
      <c r="C329" s="53"/>
      <c r="D329" s="53" t="s">
        <v>824</v>
      </c>
      <c r="E329" s="180" t="s">
        <v>545</v>
      </c>
      <c r="F329" s="51" t="s">
        <v>825</v>
      </c>
      <c r="G329" s="51"/>
      <c r="H329" s="51"/>
      <c r="I329" s="51">
        <v>2906</v>
      </c>
      <c r="J329" s="51" t="s">
        <v>546</v>
      </c>
      <c r="K329" s="51"/>
      <c r="L329" s="51"/>
      <c r="M329" s="51"/>
      <c r="N329" s="51"/>
      <c r="O329" s="54"/>
      <c r="P329" s="54"/>
      <c r="R329" s="37" t="s">
        <v>858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232">
        <v>207</v>
      </c>
      <c r="B330" s="233">
        <v>45331</v>
      </c>
      <c r="C330" s="233"/>
      <c r="D330" s="234" t="s">
        <v>499</v>
      </c>
      <c r="E330" s="235" t="s">
        <v>545</v>
      </c>
      <c r="F330" s="133">
        <v>3270</v>
      </c>
      <c r="G330" s="235"/>
      <c r="H330" s="235">
        <v>4096</v>
      </c>
      <c r="I330" s="236">
        <v>4096</v>
      </c>
      <c r="J330" s="237" t="s">
        <v>631</v>
      </c>
      <c r="K330" s="136">
        <f>H330-F330</f>
        <v>826</v>
      </c>
      <c r="L330" s="137">
        <f>K330/F330</f>
        <v>0.25259938837920487</v>
      </c>
      <c r="M330" s="132" t="s">
        <v>547</v>
      </c>
      <c r="N330" s="138">
        <v>45377</v>
      </c>
      <c r="O330" s="54"/>
      <c r="P330" s="54"/>
      <c r="R330" s="37" t="s">
        <v>858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178">
        <v>208</v>
      </c>
      <c r="B331" s="179">
        <v>45345</v>
      </c>
      <c r="C331" s="53"/>
      <c r="D331" s="53" t="s">
        <v>59</v>
      </c>
      <c r="E331" s="180" t="s">
        <v>545</v>
      </c>
      <c r="F331" s="51" t="s">
        <v>840</v>
      </c>
      <c r="G331" s="51"/>
      <c r="H331" s="51"/>
      <c r="I331" s="51">
        <v>2627</v>
      </c>
      <c r="J331" s="51" t="s">
        <v>546</v>
      </c>
      <c r="K331" s="51"/>
      <c r="L331" s="51"/>
      <c r="M331" s="51"/>
      <c r="N331" s="53"/>
      <c r="O331" s="54"/>
      <c r="P331" s="54"/>
      <c r="R331" s="37" t="s">
        <v>859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232">
        <v>209</v>
      </c>
      <c r="B332" s="233">
        <v>45356</v>
      </c>
      <c r="C332" s="233"/>
      <c r="D332" s="234" t="s">
        <v>809</v>
      </c>
      <c r="E332" s="235" t="s">
        <v>545</v>
      </c>
      <c r="F332" s="133">
        <v>925</v>
      </c>
      <c r="G332" s="235"/>
      <c r="H332" s="235">
        <v>1170</v>
      </c>
      <c r="I332" s="236">
        <v>1170</v>
      </c>
      <c r="J332" s="237" t="s">
        <v>631</v>
      </c>
      <c r="K332" s="136">
        <f>H332-F332</f>
        <v>245</v>
      </c>
      <c r="L332" s="137">
        <f>K332/F332</f>
        <v>0.26486486486486488</v>
      </c>
      <c r="M332" s="132" t="s">
        <v>547</v>
      </c>
      <c r="N332" s="138">
        <v>45435</v>
      </c>
      <c r="O332" s="54"/>
      <c r="P332" s="54"/>
      <c r="R332" s="37" t="s">
        <v>860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232">
        <v>210</v>
      </c>
      <c r="B333" s="233">
        <v>45372</v>
      </c>
      <c r="C333" s="233"/>
      <c r="D333" s="234" t="s">
        <v>475</v>
      </c>
      <c r="E333" s="235" t="s">
        <v>545</v>
      </c>
      <c r="F333" s="133">
        <v>2910</v>
      </c>
      <c r="G333" s="235"/>
      <c r="H333" s="235">
        <v>3696</v>
      </c>
      <c r="I333" s="236">
        <v>3696</v>
      </c>
      <c r="J333" s="237" t="s">
        <v>631</v>
      </c>
      <c r="K333" s="136">
        <f>H333-F333</f>
        <v>786</v>
      </c>
      <c r="L333" s="137">
        <f>K333/F333</f>
        <v>0.27010309278350514</v>
      </c>
      <c r="M333" s="132" t="s">
        <v>547</v>
      </c>
      <c r="N333" s="138">
        <v>45412</v>
      </c>
      <c r="O333" s="54"/>
      <c r="P333" s="54"/>
      <c r="R333" s="37" t="s">
        <v>860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232">
        <v>211</v>
      </c>
      <c r="B334" s="233">
        <v>45387</v>
      </c>
      <c r="C334" s="233"/>
      <c r="D334" s="234" t="s">
        <v>505</v>
      </c>
      <c r="E334" s="235" t="s">
        <v>545</v>
      </c>
      <c r="F334" s="133">
        <v>735</v>
      </c>
      <c r="G334" s="235"/>
      <c r="H334" s="235">
        <v>938</v>
      </c>
      <c r="I334" s="236">
        <v>938</v>
      </c>
      <c r="J334" s="237" t="s">
        <v>631</v>
      </c>
      <c r="K334" s="136">
        <f>H334-F334</f>
        <v>203</v>
      </c>
      <c r="L334" s="137">
        <f>K334/F334</f>
        <v>0.27619047619047621</v>
      </c>
      <c r="M334" s="132" t="s">
        <v>547</v>
      </c>
      <c r="N334" s="138">
        <v>45449</v>
      </c>
      <c r="O334" s="54"/>
      <c r="P334" s="54"/>
      <c r="R334" s="43" t="s">
        <v>859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178">
        <v>212</v>
      </c>
      <c r="B335" s="179">
        <v>45407</v>
      </c>
      <c r="C335" s="53"/>
      <c r="D335" s="53" t="s">
        <v>811</v>
      </c>
      <c r="E335" s="180" t="s">
        <v>545</v>
      </c>
      <c r="F335" s="51" t="s">
        <v>845</v>
      </c>
      <c r="G335" s="51"/>
      <c r="H335" s="51"/>
      <c r="I335" s="51">
        <v>1675</v>
      </c>
      <c r="J335" s="51" t="s">
        <v>546</v>
      </c>
      <c r="K335" s="51"/>
      <c r="L335" s="51"/>
      <c r="M335" s="51"/>
      <c r="N335" s="53"/>
      <c r="O335" s="54"/>
      <c r="P335" s="54"/>
      <c r="R335" s="43" t="s">
        <v>859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178">
        <v>213</v>
      </c>
      <c r="B336" s="179">
        <v>45426</v>
      </c>
      <c r="C336" s="53"/>
      <c r="D336" s="53" t="s">
        <v>788</v>
      </c>
      <c r="E336" s="180" t="s">
        <v>545</v>
      </c>
      <c r="F336" s="51" t="s">
        <v>849</v>
      </c>
      <c r="G336" s="51"/>
      <c r="H336" s="51"/>
      <c r="I336" s="51">
        <v>617</v>
      </c>
      <c r="J336" s="51" t="s">
        <v>546</v>
      </c>
      <c r="K336" s="51"/>
      <c r="L336" s="51"/>
      <c r="M336" s="51"/>
      <c r="N336" s="53"/>
      <c r="O336" s="54"/>
      <c r="P336" s="54"/>
      <c r="R336" s="43" t="s">
        <v>859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178">
        <v>214</v>
      </c>
      <c r="B337" s="179">
        <v>45448</v>
      </c>
      <c r="C337" s="53"/>
      <c r="D337" s="53" t="s">
        <v>735</v>
      </c>
      <c r="E337" s="180" t="s">
        <v>545</v>
      </c>
      <c r="F337" s="51" t="s">
        <v>958</v>
      </c>
      <c r="G337" s="51"/>
      <c r="H337" s="51"/>
      <c r="I337" s="51">
        <v>505</v>
      </c>
      <c r="J337" s="51" t="s">
        <v>546</v>
      </c>
      <c r="K337" s="51"/>
      <c r="L337" s="51"/>
      <c r="M337" s="51"/>
      <c r="N337" s="53"/>
      <c r="O337" s="54"/>
      <c r="P337" s="54"/>
      <c r="R337" s="43" t="s">
        <v>859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178"/>
      <c r="B338" s="179"/>
      <c r="C338" s="53"/>
      <c r="D338" s="53"/>
      <c r="E338" s="180"/>
      <c r="F338" s="51"/>
      <c r="G338" s="51"/>
      <c r="H338" s="51"/>
      <c r="I338" s="51"/>
      <c r="J338" s="51"/>
      <c r="K338" s="51"/>
      <c r="L338" s="51"/>
      <c r="M338" s="51"/>
      <c r="N338" s="53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5" customHeight="1">
      <c r="A339" s="178"/>
      <c r="B339" s="179"/>
      <c r="C339" s="53"/>
      <c r="D339" s="53"/>
      <c r="E339" s="180"/>
      <c r="F339" s="51"/>
      <c r="G339" s="51"/>
      <c r="H339" s="51"/>
      <c r="I339" s="51"/>
      <c r="J339" s="51"/>
      <c r="K339" s="51"/>
      <c r="L339" s="51"/>
      <c r="M339" s="51"/>
      <c r="N339" s="53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1:38" ht="12.75" customHeight="1">
      <c r="B340" s="181" t="s">
        <v>786</v>
      </c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182"/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G341" s="54"/>
      <c r="AI341" s="37"/>
      <c r="AL341" s="54"/>
    </row>
    <row r="342" spans="1:38" ht="12.75" customHeight="1">
      <c r="A342" s="182"/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1:38" ht="12.75" customHeight="1">
      <c r="A343" s="51"/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1:38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1:38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1:38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1:38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1:38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1:38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1:38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8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8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5" customHeight="1">
      <c r="F516" s="54"/>
      <c r="G516" s="54"/>
      <c r="H516" s="54"/>
      <c r="I516" s="54"/>
      <c r="J516" s="37"/>
      <c r="K516" s="54"/>
      <c r="L516" s="54"/>
      <c r="M516" s="54"/>
      <c r="O516" s="37"/>
    </row>
  </sheetData>
  <mergeCells count="61">
    <mergeCell ref="A90:A91"/>
    <mergeCell ref="B90:B91"/>
    <mergeCell ref="A88:A89"/>
    <mergeCell ref="M92:M93"/>
    <mergeCell ref="P92:P93"/>
    <mergeCell ref="O92:O93"/>
    <mergeCell ref="P88:P89"/>
    <mergeCell ref="J90:J91"/>
    <mergeCell ref="M90:M91"/>
    <mergeCell ref="O90:O91"/>
    <mergeCell ref="B88:B89"/>
    <mergeCell ref="J88:J89"/>
    <mergeCell ref="M88:M89"/>
    <mergeCell ref="O88:O89"/>
    <mergeCell ref="A96:A97"/>
    <mergeCell ref="B96:B97"/>
    <mergeCell ref="A92:A93"/>
    <mergeCell ref="B92:B93"/>
    <mergeCell ref="J92:J93"/>
    <mergeCell ref="J96:J97"/>
    <mergeCell ref="M85:M86"/>
    <mergeCell ref="O85:O86"/>
    <mergeCell ref="P85:P86"/>
    <mergeCell ref="M81:M82"/>
    <mergeCell ref="N81:N82"/>
    <mergeCell ref="O81:O82"/>
    <mergeCell ref="M75:M76"/>
    <mergeCell ref="N75:N76"/>
    <mergeCell ref="O75:O76"/>
    <mergeCell ref="P75:P76"/>
    <mergeCell ref="O77:O80"/>
    <mergeCell ref="P77:P80"/>
    <mergeCell ref="N77:N80"/>
    <mergeCell ref="M77:M80"/>
    <mergeCell ref="J75:J76"/>
    <mergeCell ref="A75:A76"/>
    <mergeCell ref="B75:B76"/>
    <mergeCell ref="A77:A80"/>
    <mergeCell ref="B77:B80"/>
    <mergeCell ref="J77:J80"/>
    <mergeCell ref="P99:P100"/>
    <mergeCell ref="P81:P82"/>
    <mergeCell ref="J85:J86"/>
    <mergeCell ref="A85:A86"/>
    <mergeCell ref="B85:B86"/>
    <mergeCell ref="A83:A84"/>
    <mergeCell ref="B83:B84"/>
    <mergeCell ref="J83:J84"/>
    <mergeCell ref="A81:A82"/>
    <mergeCell ref="B81:B82"/>
    <mergeCell ref="J81:J82"/>
    <mergeCell ref="P90:P91"/>
    <mergeCell ref="M83:M84"/>
    <mergeCell ref="N83:N84"/>
    <mergeCell ref="O83:O84"/>
    <mergeCell ref="P83:P84"/>
    <mergeCell ref="A99:A100"/>
    <mergeCell ref="B99:B100"/>
    <mergeCell ref="J99:J100"/>
    <mergeCell ref="M99:M100"/>
    <mergeCell ref="O99:O100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93 K90 K91:K92 K82:L89 L91:L92 L90 K60 K10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2024-06-13T15:13:32Z</dcterms:modified>
</cp:coreProperties>
</file>