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F&amp;O)'!$A$126:$B$337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6" l="1"/>
  <c r="K57" i="6"/>
  <c r="M57" i="6" s="1"/>
  <c r="L53" i="6"/>
  <c r="K53" i="6"/>
  <c r="M53" i="6" s="1"/>
  <c r="K106" i="6"/>
  <c r="K105" i="6"/>
  <c r="K104" i="6"/>
  <c r="M104" i="6" s="1"/>
  <c r="L20" i="6"/>
  <c r="K20" i="6"/>
  <c r="L18" i="6"/>
  <c r="K18" i="6"/>
  <c r="M18" i="6" s="1"/>
  <c r="M20" i="6" l="1"/>
  <c r="K103" i="6"/>
  <c r="M103" i="6" s="1"/>
  <c r="K91" i="6"/>
  <c r="K90" i="6"/>
  <c r="L56" i="6"/>
  <c r="K56" i="6"/>
  <c r="M56" i="6" s="1"/>
  <c r="L52" i="6"/>
  <c r="K52" i="6"/>
  <c r="M52" i="6" s="1"/>
  <c r="L22" i="6"/>
  <c r="K22" i="6"/>
  <c r="M22" i="6" l="1"/>
  <c r="K55" i="6"/>
  <c r="M55" i="6" s="1"/>
  <c r="L54" i="6"/>
  <c r="K54" i="6"/>
  <c r="L51" i="6"/>
  <c r="K51" i="6"/>
  <c r="K102" i="6"/>
  <c r="K101" i="6"/>
  <c r="K100" i="6"/>
  <c r="K99" i="6"/>
  <c r="M51" i="6" l="1"/>
  <c r="M54" i="6"/>
  <c r="L50" i="6"/>
  <c r="K50" i="6"/>
  <c r="K98" i="6"/>
  <c r="M98" i="6" s="1"/>
  <c r="K97" i="6"/>
  <c r="M97" i="6" s="1"/>
  <c r="K95" i="6"/>
  <c r="M95" i="6" s="1"/>
  <c r="K96" i="6"/>
  <c r="M96" i="6" s="1"/>
  <c r="L15" i="6"/>
  <c r="K15" i="6"/>
  <c r="K93" i="6"/>
  <c r="M93" i="6" s="1"/>
  <c r="L49" i="6"/>
  <c r="K49" i="6"/>
  <c r="M49" i="6" s="1"/>
  <c r="M15" i="6" l="1"/>
  <c r="M50" i="6"/>
  <c r="K94" i="6"/>
  <c r="M94" i="6" s="1"/>
  <c r="L16" i="6"/>
  <c r="K16" i="6"/>
  <c r="K86" i="6"/>
  <c r="K85" i="6"/>
  <c r="L46" i="6"/>
  <c r="K46" i="6"/>
  <c r="L45" i="6"/>
  <c r="K45" i="6"/>
  <c r="K42" i="6"/>
  <c r="L17" i="6"/>
  <c r="K17" i="6"/>
  <c r="K89" i="6"/>
  <c r="M89" i="6" s="1"/>
  <c r="L47" i="6"/>
  <c r="K47" i="6"/>
  <c r="L48" i="6"/>
  <c r="K48" i="6"/>
  <c r="K92" i="6"/>
  <c r="M92" i="6" s="1"/>
  <c r="K88" i="6"/>
  <c r="K87" i="6"/>
  <c r="M17" i="6" l="1"/>
  <c r="M16" i="6"/>
  <c r="M46" i="6"/>
  <c r="M48" i="6"/>
  <c r="M45" i="6"/>
  <c r="M47" i="6"/>
  <c r="L44" i="6"/>
  <c r="K44" i="6"/>
  <c r="K84" i="6"/>
  <c r="M84" i="6" s="1"/>
  <c r="K65" i="6"/>
  <c r="K64" i="6"/>
  <c r="L42" i="6"/>
  <c r="L43" i="6"/>
  <c r="K43" i="6"/>
  <c r="M43" i="6" l="1"/>
  <c r="M42" i="6"/>
  <c r="M44" i="6"/>
  <c r="K41" i="6"/>
  <c r="K83" i="6" l="1"/>
  <c r="M83" i="6" s="1"/>
  <c r="K82" i="6"/>
  <c r="K81" i="6"/>
  <c r="L40" i="6"/>
  <c r="K40" i="6"/>
  <c r="L41" i="6"/>
  <c r="M41" i="6" s="1"/>
  <c r="K80" i="6"/>
  <c r="M80" i="6" s="1"/>
  <c r="K75" i="6"/>
  <c r="K74" i="6"/>
  <c r="K72" i="6"/>
  <c r="K73" i="6"/>
  <c r="K79" i="6"/>
  <c r="M79" i="6" s="1"/>
  <c r="P21" i="6"/>
  <c r="M40" i="6" l="1"/>
  <c r="K78" i="6"/>
  <c r="M78" i="6" s="1"/>
  <c r="L12" i="6"/>
  <c r="K12" i="6"/>
  <c r="M12" i="6" l="1"/>
  <c r="L39" i="6"/>
  <c r="K39" i="6"/>
  <c r="M39" i="6" l="1"/>
  <c r="K71" i="6"/>
  <c r="K70" i="6"/>
  <c r="L36" i="6"/>
  <c r="K36" i="6"/>
  <c r="L37" i="6"/>
  <c r="K37" i="6"/>
  <c r="L38" i="6"/>
  <c r="K38" i="6"/>
  <c r="M38" i="6" l="1"/>
  <c r="M37" i="6"/>
  <c r="M36" i="6"/>
  <c r="K76" i="6" l="1"/>
  <c r="M76" i="6" s="1"/>
  <c r="K77" i="6"/>
  <c r="M77" i="6" s="1"/>
  <c r="K69" i="6"/>
  <c r="M69" i="6" s="1"/>
  <c r="K68" i="6"/>
  <c r="M68" i="6" s="1"/>
  <c r="K67" i="6"/>
  <c r="K66" i="6"/>
  <c r="P19" i="6"/>
  <c r="K337" i="6" l="1"/>
  <c r="L337" i="6" s="1"/>
  <c r="K303" i="6" l="1"/>
  <c r="L303" i="6" s="1"/>
  <c r="P14" i="6"/>
  <c r="P13" i="6" l="1"/>
  <c r="K322" i="6" l="1"/>
  <c r="L322" i="6" s="1"/>
  <c r="K328" i="6" l="1"/>
  <c r="L328" i="6" s="1"/>
  <c r="K334" i="6" l="1"/>
  <c r="L334" i="6" s="1"/>
  <c r="P11" i="6"/>
  <c r="P112" i="6" l="1"/>
  <c r="P10" i="6" l="1"/>
  <c r="K313" i="6" l="1"/>
  <c r="L313" i="6" s="1"/>
  <c r="K323" i="6" l="1"/>
  <c r="L323" i="6" s="1"/>
  <c r="K329" i="6" l="1"/>
  <c r="L329" i="6" s="1"/>
  <c r="K297" i="6" l="1"/>
  <c r="L297" i="6" s="1"/>
  <c r="K298" i="6" l="1"/>
  <c r="L298" i="6" s="1"/>
  <c r="K324" i="6" l="1"/>
  <c r="L324" i="6" s="1"/>
  <c r="K316" i="6" l="1"/>
  <c r="L316" i="6" s="1"/>
  <c r="K320" i="6" l="1"/>
  <c r="L320" i="6" s="1"/>
  <c r="K325" i="6" l="1"/>
  <c r="L325" i="6" s="1"/>
  <c r="K317" i="6" l="1"/>
  <c r="L317" i="6" s="1"/>
  <c r="K311" i="6"/>
  <c r="L311" i="6" s="1"/>
  <c r="K319" i="6" l="1"/>
  <c r="L319" i="6" s="1"/>
  <c r="K307" i="6" l="1"/>
  <c r="L307" i="6" s="1"/>
  <c r="K308" i="6" l="1"/>
  <c r="L308" i="6" s="1"/>
  <c r="K301" i="6"/>
  <c r="L301" i="6" s="1"/>
  <c r="K318" i="6" l="1"/>
  <c r="L318" i="6" s="1"/>
  <c r="K312" i="6"/>
  <c r="L312" i="6" s="1"/>
  <c r="K314" i="6" l="1"/>
  <c r="L314" i="6" s="1"/>
  <c r="L6" i="2" l="1"/>
  <c r="K6" i="3"/>
  <c r="D7" i="5" l="1"/>
  <c r="M7" i="6"/>
  <c r="K309" i="6" l="1"/>
  <c r="L309" i="6" s="1"/>
  <c r="K306" i="6" l="1"/>
  <c r="L306" i="6" s="1"/>
  <c r="K310" i="6" l="1"/>
  <c r="L310" i="6" s="1"/>
  <c r="K305" i="6"/>
  <c r="L305" i="6" s="1"/>
  <c r="K304" i="6"/>
  <c r="L304" i="6" s="1"/>
  <c r="K302" i="6"/>
  <c r="L302" i="6" s="1"/>
  <c r="H300" i="6"/>
  <c r="K300" i="6" s="1"/>
  <c r="L300" i="6" s="1"/>
  <c r="K299" i="6"/>
  <c r="L299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F261" i="6"/>
  <c r="K261" i="6" s="1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1" i="6"/>
  <c r="L241" i="6" s="1"/>
  <c r="K240" i="6"/>
  <c r="L240" i="6" s="1"/>
  <c r="F239" i="6"/>
  <c r="K239" i="6" s="1"/>
  <c r="L239" i="6" s="1"/>
  <c r="K238" i="6"/>
  <c r="L238" i="6" s="1"/>
  <c r="K235" i="6"/>
  <c r="L235" i="6" s="1"/>
  <c r="K234" i="6"/>
  <c r="L234" i="6" s="1"/>
  <c r="K233" i="6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1" i="6"/>
  <c r="L211" i="6" s="1"/>
  <c r="K209" i="6"/>
  <c r="L209" i="6" s="1"/>
  <c r="K207" i="6"/>
  <c r="L207" i="6" s="1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L193" i="6" s="1"/>
  <c r="K192" i="6"/>
  <c r="L192" i="6" s="1"/>
  <c r="F191" i="6"/>
  <c r="K191" i="6" s="1"/>
  <c r="L191" i="6" s="1"/>
  <c r="H190" i="6"/>
  <c r="K190" i="6" s="1"/>
  <c r="L190" i="6" s="1"/>
  <c r="K187" i="6"/>
  <c r="L187" i="6" s="1"/>
  <c r="K186" i="6"/>
  <c r="L186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H156" i="6"/>
  <c r="K156" i="6" s="1"/>
  <c r="L156" i="6" s="1"/>
  <c r="F155" i="6"/>
  <c r="K155" i="6" s="1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6" i="4"/>
</calcChain>
</file>

<file path=xl/sharedStrings.xml><?xml version="1.0" encoding="utf-8"?>
<sst xmlns="http://schemas.openxmlformats.org/spreadsheetml/2006/main" count="3260" uniqueCount="1217">
  <si>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</si>
  <si>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</si>
  <si>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</si>
  <si>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</si>
  <si>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</si>
  <si>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</si>
  <si>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</si>
  <si>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</si>
  <si>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</si>
  <si>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</si>
  <si>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</si>
  <si>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</si>
  <si>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</si>
  <si>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</si>
  <si>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</si>
  <si>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</si>
  <si>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</si>
  <si>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</si>
  <si>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</si>
  <si>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</si>
  <si>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</si>
  <si>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</si>
  <si>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</si>
  <si>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</si>
  <si>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</si>
  <si>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</si>
  <si>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</si>
  <si>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</si>
  <si>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</si>
  <si>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</si>
  <si>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</si>
  <si>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</si>
  <si>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</si>
  <si>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</si>
  <si>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</si>
  <si>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</si>
  <si>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</si>
  <si>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</si>
  <si>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</si>
  <si>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</si>
  <si>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</si>
  <si>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</si>
  <si>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</si>
  <si>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</si>
  <si>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</si>
  <si>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</si>
  <si>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</si>
  <si>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</si>
  <si>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</si>
  <si>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</si>
  <si>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</si>
  <si>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</si>
  <si>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</si>
  <si>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</si>
  <si>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</si>
  <si>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</si>
  <si>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</si>
  <si>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</si>
  <si>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</si>
  <si>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</si>
  <si>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</si>
  <si>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</si>
  <si>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</si>
  <si>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</si>
  <si>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</si>
  <si>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</si>
  <si>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</si>
  <si>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</si>
  <si>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</si>
  <si>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</si>
  <si>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</si>
  <si>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</si>
  <si>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</si>
  <si>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</si>
  <si>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</si>
  <si>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</si>
  <si>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</si>
  <si>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</si>
  <si>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</si>
  <si>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</si>
  <si>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</si>
  <si>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</si>
  <si>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</si>
  <si>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</si>
  <si>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</si>
  <si>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</si>
  <si>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</si>
  <si>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</si>
  <si>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</si>
  <si>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</si>
  <si>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</si>
  <si>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</si>
  <si>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</si>
  <si>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</si>
  <si>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</si>
  <si>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</si>
  <si>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</si>
  <si>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</si>
  <si>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</si>
  <si>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</si>
  <si>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</si>
  <si>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</si>
  <si>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</si>
  <si>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</si>
  <si>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</si>
  <si>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</si>
  <si>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</si>
  <si>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</si>
  <si>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</si>
  <si>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</si>
  <si>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</si>
  <si>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</si>
  <si>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</si>
  <si>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</si>
  <si>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</si>
  <si>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</si>
  <si>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</si>
  <si>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</si>
  <si>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</si>
  <si>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</si>
  <si>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</si>
  <si>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</si>
  <si>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</si>
  <si>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</si>
  <si>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</si>
  <si>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</si>
  <si>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</si>
  <si>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</si>
  <si>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</si>
  <si>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</si>
  <si>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</si>
  <si>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</si>
  <si>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</si>
  <si>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</si>
  <si>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</si>
  <si>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</si>
  <si>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</si>
  <si>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</si>
  <si>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</si>
  <si>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</si>
  <si>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</si>
  <si>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</si>
  <si>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</si>
  <si>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</si>
  <si>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</si>
  <si>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</si>
  <si>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</si>
  <si>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</si>
  <si>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</si>
  <si>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</si>
  <si>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</si>
  <si>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</si>
  <si>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</si>
  <si>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</si>
  <si>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</si>
  <si>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</si>
  <si>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</si>
  <si>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</si>
  <si>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</si>
  <si>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</si>
  <si>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</si>
  <si>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</si>
  <si>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</si>
  <si>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</si>
  <si>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</si>
  <si>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</si>
  <si>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</si>
  <si>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</si>
  <si>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</si>
  <si>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</si>
  <si>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</si>
  <si>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</si>
  <si>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</si>
  <si>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</si>
  <si>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</si>
  <si>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</si>
  <si>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</si>
  <si>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</si>
  <si>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</si>
  <si>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</si>
  <si>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</si>
  <si>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</si>
  <si>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</si>
  <si>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</si>
  <si>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</si>
  <si>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</si>
  <si>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</si>
  <si>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</si>
  <si>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</si>
  <si>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</si>
  <si>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</si>
  <si>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</si>
  <si>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</si>
  <si>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</si>
  <si>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</si>
  <si>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</si>
  <si>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</si>
  <si>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</si>
  <si>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</si>
  <si>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</si>
  <si>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</si>
  <si>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</si>
  <si>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</si>
  <si>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</si>
  <si>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</si>
  <si>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</si>
  <si>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</si>
  <si>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</si>
  <si>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</si>
  <si>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</si>
  <si>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</si>
  <si>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</si>
  <si>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</si>
  <si>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</si>
  <si>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</si>
  <si>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</si>
  <si>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</si>
  <si>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</si>
  <si>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</si>
  <si>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</si>
  <si>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</si>
  <si>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</si>
  <si>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</si>
  <si>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</si>
  <si>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</si>
  <si>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</si>
  <si>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</si>
  <si>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</si>
  <si>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</si>
  <si>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</si>
  <si>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</si>
  <si>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</si>
  <si>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</si>
  <si>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</si>
  <si>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</si>
  <si>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</si>
  <si>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</si>
  <si>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</si>
  <si>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</si>
  <si>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</si>
  <si>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</si>
  <si>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</si>
  <si>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</si>
  <si>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</si>
  <si>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</si>
  <si>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</si>
  <si>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</si>
  <si>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</si>
  <si>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</si>
  <si>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</si>
  <si>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</si>
  <si>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</si>
  <si>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</si>
  <si>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</si>
  <si>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</si>
  <si>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</si>
  <si>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</si>
  <si>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</si>
  <si>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</si>
  <si>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</si>
  <si>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</si>
  <si>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</si>
  <si>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</si>
  <si>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</si>
  <si>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</si>
  <si>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</si>
  <si>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</si>
  <si>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</si>
  <si>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</si>
  <si>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</si>
  <si>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</si>
  <si>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</si>
  <si>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</si>
  <si>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</si>
  <si>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</si>
  <si>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</si>
  <si>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</si>
  <si>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</si>
  <si>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</si>
  <si>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</si>
  <si>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</si>
  <si>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</si>
  <si>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</si>
  <si>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</si>
  <si>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</si>
  <si>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</si>
  <si>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</si>
  <si>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</si>
  <si>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</si>
  <si>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</si>
  <si>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</si>
  <si>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</si>
  <si>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</si>
  <si>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</si>
  <si>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</si>
  <si>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</si>
  <si>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</si>
  <si>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</si>
  <si>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</si>
  <si>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</si>
  <si>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</si>
  <si>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</si>
  <si>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</si>
  <si>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</si>
  <si>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</si>
  <si>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</si>
  <si>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</si>
  <si>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</si>
  <si>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</si>
  <si>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</si>
  <si>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</si>
  <si>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</si>
  <si>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</si>
  <si>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</si>
  <si>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</si>
  <si>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</si>
  <si>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</si>
  <si>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</si>
  <si>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</si>
  <si>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</si>
  <si>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</si>
  <si>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</si>
  <si>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</si>
  <si>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</si>
  <si>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</si>
  <si>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</si>
  <si>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</si>
  <si>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</si>
  <si>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</si>
  <si>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</si>
  <si>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</si>
  <si>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</si>
  <si>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</si>
  <si>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</si>
  <si>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</si>
  <si>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</si>
  <si>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</si>
  <si>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</si>
  <si>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</si>
  <si>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</si>
  <si>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</si>
  <si>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</si>
  <si>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</si>
  <si>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</si>
  <si>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</si>
  <si>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</si>
  <si>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</si>
  <si>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</si>
  <si>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</si>
  <si>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</si>
  <si>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</si>
  <si>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</si>
  <si>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</si>
  <si>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</si>
  <si>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</si>
  <si>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</si>
  <si>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</si>
  <si>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</si>
  <si>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</si>
  <si>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</si>
  <si>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</si>
  <si>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</si>
  <si>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</si>
  <si>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</si>
  <si>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</si>
  <si>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</si>
  <si>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</si>
  <si>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</si>
  <si>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</si>
  <si>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</si>
  <si>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</si>
  <si>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</si>
  <si>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</si>
  <si>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</si>
  <si>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</si>
  <si>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</si>
  <si>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</si>
  <si>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</si>
  <si>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</si>
  <si>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</si>
  <si>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</si>
  <si>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</si>
  <si>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</si>
  <si>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</si>
  <si>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</si>
  <si>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</si>
  <si>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</si>
  <si>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</si>
  <si>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</si>
  <si>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</si>
  <si>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</si>
  <si>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</si>
  <si>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</si>
  <si>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</si>
  <si>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</si>
  <si>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</si>
  <si>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</si>
  <si>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</si>
  <si>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</si>
  <si>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</si>
  <si>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</si>
  <si>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</si>
  <si>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</si>
  <si>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</si>
  <si>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</si>
  <si>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</si>
  <si>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</si>
  <si>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</si>
  <si>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</si>
  <si>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</si>
  <si>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</si>
  <si>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</si>
  <si>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</si>
  <si>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</si>
  <si>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</si>
  <si>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</si>
  <si>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</si>
  <si>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</si>
  <si>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</si>
  <si>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</si>
  <si>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</si>
  <si>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</si>
  <si>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</si>
  <si>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</si>
  <si>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</si>
  <si>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</si>
  <si>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</si>
  <si>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</si>
  <si>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</si>
  <si>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</si>
  <si>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</si>
  <si>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</si>
  <si>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</si>
  <si>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</si>
  <si>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</si>
  <si>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</si>
  <si>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</si>
  <si>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</si>
  <si>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</si>
  <si>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</si>
  <si>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</si>
  <si>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</si>
  <si>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</si>
  <si>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</si>
  <si>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</si>
  <si>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</si>
  <si>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</si>
  <si>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</si>
  <si>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</si>
  <si>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</si>
  <si>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</si>
  <si>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</si>
  <si>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</si>
  <si>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</si>
  <si>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</si>
  <si>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</si>
  <si>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</si>
  <si>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</si>
  <si>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</si>
  <si>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</si>
  <si>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</si>
  <si>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</si>
  <si>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</si>
  <si>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</si>
  <si>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</si>
  <si>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</si>
  <si>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</si>
  <si>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</si>
  <si>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</si>
  <si>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</si>
  <si>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</si>
  <si>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</si>
  <si>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</si>
  <si>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</si>
  <si>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</si>
  <si>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</si>
  <si>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</si>
  <si>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</si>
  <si>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</si>
  <si>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</si>
  <si>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</si>
  <si>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</si>
  <si>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</si>
  <si>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</si>
  <si>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</si>
  <si>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</si>
  <si>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</si>
  <si>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</si>
  <si>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</si>
  <si>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</si>
  <si>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</si>
  <si>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</si>
  <si>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</si>
  <si>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</si>
  <si>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</si>
  <si>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</si>
  <si>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</si>
  <si>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</si>
  <si>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</si>
  <si>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</si>
  <si>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</si>
  <si>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</si>
  <si>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</si>
  <si>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</si>
  <si>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</si>
  <si>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</si>
  <si>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</si>
  <si>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</si>
  <si>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</si>
  <si>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</si>
  <si>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</si>
  <si>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</si>
  <si>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</si>
  <si>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</si>
  <si>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</si>
  <si>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</si>
  <si>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</si>
  <si>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</si>
  <si>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</si>
  <si>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</si>
  <si>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</si>
  <si>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</si>
  <si>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</si>
  <si>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</si>
  <si>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</si>
  <si>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</si>
  <si>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</si>
  <si>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</si>
  <si>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</si>
  <si>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</si>
  <si>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</si>
  <si>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</si>
  <si>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</si>
  <si>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</si>
  <si>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</si>
  <si>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</si>
  <si>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</si>
  <si>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</si>
  <si>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</si>
  <si>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</si>
  <si>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</si>
  <si>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</si>
  <si>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</si>
  <si>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</si>
  <si>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</si>
  <si>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</si>
  <si>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</si>
  <si>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</si>
  <si>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</si>
  <si>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</si>
  <si>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</si>
  <si>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</si>
  <si>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</si>
  <si>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</si>
  <si>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</si>
  <si>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</si>
  <si>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</si>
  <si>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</si>
  <si>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</si>
  <si>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</si>
  <si>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</si>
  <si>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</si>
  <si>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</si>
  <si>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</si>
  <si>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</si>
  <si>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</si>
  <si>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</si>
  <si>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</si>
  <si>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</si>
  <si>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</si>
  <si>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</si>
  <si>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</si>
  <si>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</si>
  <si>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</si>
  <si>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</si>
  <si>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</si>
  <si>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</si>
  <si>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</si>
  <si>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</si>
  <si>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</si>
  <si>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</si>
  <si>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</si>
  <si>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</si>
  <si>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</si>
  <si>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</si>
  <si>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</si>
  <si>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</si>
  <si>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</si>
  <si>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</si>
  <si>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</si>
  <si>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</si>
  <si>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</si>
  <si>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</si>
  <si>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</si>
  <si>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</si>
  <si>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</si>
  <si>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</si>
  <si>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</si>
  <si>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</si>
  <si>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</si>
  <si>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</si>
  <si>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</si>
  <si>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</si>
  <si>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</si>
  <si>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</si>
  <si>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</si>
  <si>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</si>
  <si>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</si>
  <si>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</si>
  <si>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</si>
  <si>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</si>
  <si>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</si>
  <si>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</si>
  <si>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</si>
  <si>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</si>
  <si>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</si>
  <si>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</si>
  <si>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</si>
  <si>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</si>
  <si>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</si>
  <si>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</si>
  <si>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</si>
  <si>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</si>
  <si>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</si>
  <si>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</si>
  <si>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</si>
  <si>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</si>
  <si>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</si>
  <si>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</si>
  <si>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</si>
  <si>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</si>
  <si>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</si>
  <si>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</si>
  <si>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</si>
  <si>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</si>
  <si>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</si>
  <si>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</si>
  <si>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</si>
  <si>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</si>
  <si>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</si>
  <si>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</si>
  <si>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</si>
  <si>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</si>
  <si>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</si>
  <si>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</si>
  <si>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</si>
  <si>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</si>
  <si>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</si>
  <si>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</si>
  <si>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</si>
  <si>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</si>
  <si>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</si>
  <si>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</si>
  <si>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</si>
  <si>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</si>
  <si>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</si>
  <si>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</si>
  <si>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</si>
  <si>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</si>
  <si>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</si>
  <si>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</si>
  <si>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</si>
  <si>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</si>
  <si>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</si>
  <si>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</si>
  <si>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</si>
  <si>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</si>
  <si>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</si>
  <si>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</si>
  <si>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</si>
  <si>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</si>
  <si>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</si>
  <si>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</si>
  <si>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</si>
  <si>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</si>
  <si>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</si>
  <si>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</si>
  <si>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</si>
  <si>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</si>
  <si>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</si>
  <si>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</si>
  <si>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</si>
  <si>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</si>
  <si>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</si>
  <si>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</si>
  <si>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</si>
  <si>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</si>
  <si>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</si>
  <si>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</si>
  <si>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</si>
  <si>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</si>
  <si>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</si>
  <si>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</si>
  <si>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</si>
  <si>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</si>
  <si>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</si>
  <si>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</si>
  <si>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</si>
  <si>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</si>
  <si>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</si>
  <si>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</si>
  <si>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</si>
  <si>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</si>
  <si>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</si>
  <si>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</si>
  <si>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</si>
  <si>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</si>
  <si>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</si>
  <si>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</si>
  <si>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</si>
  <si>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</si>
  <si>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</si>
  <si>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</si>
  <si>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</si>
  <si>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</si>
  <si>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</si>
  <si>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</si>
  <si>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</si>
  <si>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</si>
  <si>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</si>
  <si>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</si>
  <si>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</si>
  <si>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</si>
  <si>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</si>
  <si>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</si>
  <si>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</si>
  <si>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</si>
  <si>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</si>
  <si>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</si>
  <si>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</si>
  <si>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</si>
  <si>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</si>
  <si>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</si>
  <si>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</si>
  <si>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</si>
  <si>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</si>
  <si>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</si>
  <si>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</si>
  <si>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</si>
  <si>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</si>
  <si>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</si>
  <si>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</si>
  <si>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</si>
  <si>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</si>
  <si>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</si>
  <si>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</si>
  <si>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</si>
  <si>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</si>
  <si>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</si>
  <si>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</si>
  <si>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</si>
  <si>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</si>
  <si>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</si>
  <si>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</si>
  <si>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</si>
  <si>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</si>
  <si>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</si>
  <si>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</si>
  <si>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</si>
  <si>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</si>
  <si>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</si>
  <si>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</si>
  <si>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</si>
  <si>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</si>
  <si>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</si>
  <si>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</si>
  <si>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</si>
  <si>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</si>
  <si>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</si>
  <si>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</si>
  <si>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</si>
  <si>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</si>
  <si>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</si>
  <si>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</si>
  <si>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</si>
  <si>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</si>
  <si>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</si>
  <si>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</si>
  <si>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</si>
  <si>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</si>
  <si>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</si>
  <si>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</si>
  <si>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</si>
  <si>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</si>
  <si>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</si>
  <si>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</si>
  <si>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</si>
  <si>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</si>
  <si>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</si>
  <si>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</si>
  <si>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</si>
  <si>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</si>
  <si>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</si>
  <si>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</si>
  <si>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</si>
  <si>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</si>
  <si>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</si>
  <si>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</si>
  <si>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</si>
  <si>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</si>
  <si>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</si>
  <si>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</si>
  <si>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</si>
  <si>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</si>
  <si>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</si>
  <si>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</si>
  <si>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</si>
  <si>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</si>
  <si>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</si>
  <si>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</si>
  <si>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</si>
  <si>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</si>
  <si>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</si>
  <si>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</si>
  <si>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</si>
  <si>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</si>
  <si>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</si>
  <si>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</si>
  <si>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</si>
  <si>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</si>
  <si>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</si>
  <si>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</si>
  <si>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</si>
  <si>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</si>
  <si>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</si>
  <si>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</si>
  <si>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</si>
  <si>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</si>
  <si>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</si>
  <si>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</si>
  <si>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</si>
  <si>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</si>
  <si>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</si>
  <si>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</si>
  <si>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</si>
  <si>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</si>
  <si>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</si>
  <si>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</si>
  <si>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</si>
  <si>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</si>
  <si>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</si>
  <si>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</si>
  <si>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</si>
  <si>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</si>
  <si>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</si>
  <si>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</si>
  <si>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</si>
  <si>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</si>
  <si>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</si>
  <si>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</si>
  <si>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</si>
  <si>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</si>
  <si>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</si>
  <si>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</si>
  <si>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</si>
  <si>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1705-1750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</si>
  <si>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</si>
  <si>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</si>
  <si>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</si>
  <si>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</si>
  <si>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</si>
  <si>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</si>
  <si>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</si>
  <si>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</si>
  <si>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</si>
  <si>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</si>
  <si>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</si>
  <si>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</si>
  <si>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</si>
  <si>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</si>
  <si>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</si>
  <si>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</si>
  <si>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</si>
  <si>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</si>
  <si>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</si>
  <si>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</si>
  <si>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</si>
  <si>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</si>
  <si>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</si>
  <si>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</si>
  <si>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</si>
  <si>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</si>
  <si>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</si>
  <si>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</si>
  <si>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</si>
  <si>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</si>
  <si>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</si>
  <si>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</si>
  <si>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</si>
  <si>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</si>
  <si>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</si>
  <si>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</si>
  <si>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</si>
  <si>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</si>
  <si>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</si>
  <si>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</si>
  <si>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</si>
  <si>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</si>
  <si>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</si>
  <si>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</si>
  <si>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</si>
  <si>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</si>
  <si>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</si>
  <si>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</si>
  <si>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</si>
  <si>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</si>
  <si>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GUJTLRM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</si>
  <si>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</si>
  <si>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</si>
  <si>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</si>
  <si>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</si>
  <si>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</si>
  <si>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</si>
  <si>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</si>
  <si>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</si>
  <si>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</si>
  <si>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</si>
  <si>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</si>
  <si>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</si>
  <si>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</si>
  <si>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</si>
  <si>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</si>
  <si>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</si>
  <si>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</si>
  <si>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</si>
  <si>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</si>
  <si>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</si>
  <si>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</si>
  <si>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</si>
  <si>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</si>
  <si>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</si>
  <si>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</si>
  <si>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</si>
  <si>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</si>
  <si>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</si>
  <si>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</si>
  <si>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</si>
  <si>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</si>
  <si>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RGRL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</si>
  <si>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</si>
  <si>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</si>
  <si>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</si>
  <si>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</si>
  <si>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</si>
  <si>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</si>
  <si>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</si>
  <si>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</si>
  <si>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</si>
  <si>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</si>
  <si>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</si>
  <si>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</si>
  <si>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</si>
  <si>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</si>
  <si>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</si>
  <si>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</si>
  <si>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</si>
  <si>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</si>
  <si>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</si>
  <si>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</si>
  <si>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</si>
  <si>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</si>
  <si>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</si>
  <si>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</si>
  <si>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</si>
  <si>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</si>
  <si>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</si>
  <si>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</si>
  <si>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RDS CORPORATE SERVICES PRIVATE LIMITED</t>
  </si>
  <si>
    <t>GRAVITON RESEARCH CAPITAL LLP</t>
  </si>
  <si>
    <t>TRU</t>
  </si>
  <si>
    <t>TruCap Finance Limited</t>
  </si>
  <si>
    <t>IND SWIFT LABORATORIES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</si>
  <si>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</si>
  <si>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</si>
  <si>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</si>
  <si>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</si>
  <si>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</si>
  <si>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</si>
  <si>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</si>
  <si>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</si>
  <si>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</si>
  <si>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</si>
  <si>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</si>
  <si>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</si>
  <si>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</si>
  <si>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</si>
  <si>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</si>
  <si>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</si>
  <si>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</si>
  <si>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</si>
  <si>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</si>
  <si>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</si>
  <si>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</si>
  <si>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</si>
  <si>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</si>
  <si>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</si>
  <si>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</si>
  <si>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</si>
  <si>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</si>
  <si>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FTL</t>
  </si>
  <si>
    <t>GREEN PEAKS ENTERPRISES LLP</t>
  </si>
  <si>
    <t>MANSI SHARE AND STOCK ADVISORS PVT LTD</t>
  </si>
  <si>
    <t>HINDMOTORS</t>
  </si>
  <si>
    <t>Hindustan Motors Limited</t>
  </si>
  <si>
    <t>SAHASTRAA ADVISORS PRIVATE LIMITED</t>
  </si>
  <si>
    <t>TOPGAIN FINANCE PRIVATE LIMITED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</si>
  <si>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</si>
  <si>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</si>
  <si>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</si>
  <si>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</si>
  <si>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</si>
  <si>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</si>
  <si>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</si>
  <si>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</si>
  <si>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</si>
  <si>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</si>
  <si>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</si>
  <si>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</si>
  <si>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</si>
  <si>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</si>
  <si>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</si>
  <si>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</si>
  <si>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</si>
  <si>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CHANDRIMA</t>
  </si>
  <si>
    <t>ANILKUMAR</t>
  </si>
  <si>
    <t>SETU SECURITIES PVT. LTD.</t>
  </si>
  <si>
    <t>MANSI SHARE &amp; STOCK ADVISORS PRIVATE LIMITED</t>
  </si>
  <si>
    <t>GCONNECT</t>
  </si>
  <si>
    <t>GOLKONDA</t>
  </si>
  <si>
    <t>MIKY KIRTIKUMAR SHAH</t>
  </si>
  <si>
    <t>NOBLE POLYMERS LIMITED NOBLE</t>
  </si>
  <si>
    <t>SHUBHAM ASHOKBHAI PATEL</t>
  </si>
  <si>
    <t>NIKHIL RAJESH SINGH</t>
  </si>
  <si>
    <t>KONNDOR</t>
  </si>
  <si>
    <t>DEVKANT SYNTHETICS INDIA PRIVATE LIMITED</t>
  </si>
  <si>
    <t>KADOLI INVESTMENT P LTD</t>
  </si>
  <si>
    <t>LLFICL</t>
  </si>
  <si>
    <t>NBFOOT</t>
  </si>
  <si>
    <t>OSIAJEE</t>
  </si>
  <si>
    <t>REEMA SAROYA</t>
  </si>
  <si>
    <t>SAWABUSI</t>
  </si>
  <si>
    <t>CAMELLIA TRADEX PRIVATE LIMITED</t>
  </si>
  <si>
    <t>SONALIS</t>
  </si>
  <si>
    <t>STAL</t>
  </si>
  <si>
    <t>STARLITE</t>
  </si>
  <si>
    <t>SUUMAYA</t>
  </si>
  <si>
    <t>TITANIN</t>
  </si>
  <si>
    <t>VIVAA</t>
  </si>
  <si>
    <t>MANJU DEVI</t>
  </si>
  <si>
    <t>MOS</t>
  </si>
  <si>
    <t>Mos Utility Limited</t>
  </si>
  <si>
    <t>SUMICKSHA BANSAL</t>
  </si>
  <si>
    <t>SANG-RE</t>
  </si>
  <si>
    <t>Sanginita Chemicals Ltd</t>
  </si>
  <si>
    <t>SRESTHA FINVEST LIMITED</t>
  </si>
  <si>
    <t>SLONE</t>
  </si>
  <si>
    <t>Slone Infosystems Limited</t>
  </si>
  <si>
    <t>SETU SECURITIES PVT LTD</t>
  </si>
  <si>
    <t>KEL</t>
  </si>
  <si>
    <t>Kundan Edifice Limited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</si>
  <si>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</si>
  <si>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</si>
  <si>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</si>
  <si>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</si>
  <si>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</si>
  <si>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</si>
  <si>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</si>
  <si>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</si>
  <si>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</si>
  <si>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</si>
  <si>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</si>
  <si>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</si>
  <si>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</si>
  <si>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</si>
  <si>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</si>
  <si>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</si>
  <si>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</si>
  <si>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</si>
  <si>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</si>
  <si>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1454-1456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</si>
  <si>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</si>
  <si>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</si>
  <si>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</si>
  <si>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</si>
  <si>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</si>
  <si>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</si>
  <si>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</si>
  <si>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</si>
  <si>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</si>
  <si>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</si>
  <si>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</si>
  <si>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</si>
  <si>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</si>
  <si>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</si>
  <si>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</si>
  <si>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</si>
  <si>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</si>
  <si>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</si>
  <si>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</si>
  <si>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</si>
  <si>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</si>
  <si>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</si>
  <si>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</si>
  <si>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</si>
  <si>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</si>
  <si>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</si>
  <si>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</si>
  <si>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</si>
  <si>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</si>
  <si>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</si>
  <si>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</si>
  <si>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AIKPIPES</t>
  </si>
  <si>
    <t>SHIVARJUN BYRAPANENI RAO</t>
  </si>
  <si>
    <t>VICCO PRODUCTS BOMBAY PRIVATE LIMITED</t>
  </si>
  <si>
    <t>BOMBCYC</t>
  </si>
  <si>
    <t>PANNALAL BHANSALI</t>
  </si>
  <si>
    <t>CONTICON</t>
  </si>
  <si>
    <t>VIVEK KANDA</t>
  </si>
  <si>
    <t>DRONACHRYA</t>
  </si>
  <si>
    <t>ASHISH PANNALAL NANDA</t>
  </si>
  <si>
    <t>EXHICON</t>
  </si>
  <si>
    <t>SYED WAQAR ABBAS NAQVI</t>
  </si>
  <si>
    <t>RIDDHI LALITBHAI VASA</t>
  </si>
  <si>
    <t>AGRAWAL NIKUNJ</t>
  </si>
  <si>
    <t>GLHRL</t>
  </si>
  <si>
    <t>RAJESH AGRAWAL</t>
  </si>
  <si>
    <t>VENKATRAMAN KRISHNAN</t>
  </si>
  <si>
    <t>GVL</t>
  </si>
  <si>
    <t>ASHWANI MEHERDA</t>
  </si>
  <si>
    <t>INTEGSW</t>
  </si>
  <si>
    <t>GUTTIKONDA VARA LAKSHMI</t>
  </si>
  <si>
    <t>JANUSCORP</t>
  </si>
  <si>
    <t>ANANDBHAI BALDEVBHAI DESAI</t>
  </si>
  <si>
    <t>SUMANCHEPURI</t>
  </si>
  <si>
    <t>VIJAYKUMAR JAYANTILAL THAKKAR</t>
  </si>
  <si>
    <t>MAHARSHI HASMUKHBHAI PANCHAL</t>
  </si>
  <si>
    <t>KBCGLOBAL</t>
  </si>
  <si>
    <t>MINERVA VENTURES FUND</t>
  </si>
  <si>
    <t>KKFIN</t>
  </si>
  <si>
    <t>SHAMAIN SINGH</t>
  </si>
  <si>
    <t>MMLF</t>
  </si>
  <si>
    <t>SAHIL BIPIN MEHTA</t>
  </si>
  <si>
    <t>SHREEM BRZEE INVESTMENT PRIVATE LIMITED</t>
  </si>
  <si>
    <t>NAGTECH</t>
  </si>
  <si>
    <t>REGENT COMMODITIES BROKING PRIVATE LIMITED</t>
  </si>
  <si>
    <t>DEV GANPAT PAWAR</t>
  </si>
  <si>
    <t>SYNEMATIC MEDIA AND CONSULTING PRIVATE LIMITED</t>
  </si>
  <si>
    <t>YOGESH JOTIRAM KALE</t>
  </si>
  <si>
    <t>GRANDEUR CORPORATION PRIVATE LIMITED</t>
  </si>
  <si>
    <t>NVENTURES</t>
  </si>
  <si>
    <t>THANABHAI KHENGABHAI SOLANKI</t>
  </si>
  <si>
    <t>MAHAVIR RAMESHCHANDRA CHUDASAMA</t>
  </si>
  <si>
    <t>SONAL HARSHADBHAI VAGHELA</t>
  </si>
  <si>
    <t>SACHIN KUMAR</t>
  </si>
  <si>
    <t>N L RUNGTA (HUF)</t>
  </si>
  <si>
    <t>NIMIT JAYENDRA SHAH</t>
  </si>
  <si>
    <t>SW CAPITAL PRIVATE LIMITED</t>
  </si>
  <si>
    <t>SBVCL</t>
  </si>
  <si>
    <t>AVNEESH KUMAR RANA</t>
  </si>
  <si>
    <t>SHREESEC</t>
  </si>
  <si>
    <t>SRAVANTHIMADIVADA</t>
  </si>
  <si>
    <t>SOMICONVEY</t>
  </si>
  <si>
    <t>MONEYBEE SECURITIES PRIVATE LIMITED</t>
  </si>
  <si>
    <t>RAJENDRAKUMAR</t>
  </si>
  <si>
    <t>VARUN VERMA</t>
  </si>
  <si>
    <t>MUKESH SHARMA FAMILY TRUST</t>
  </si>
  <si>
    <t>RAMAKANT SAGARMAL BIYANI</t>
  </si>
  <si>
    <t>KHIMABHAI JOGHABHAI KARMUR</t>
  </si>
  <si>
    <t>SYLPH</t>
  </si>
  <si>
    <t>RAJESH KUMAR GUPTA</t>
  </si>
  <si>
    <t>PNRK AND SONS LLP</t>
  </si>
  <si>
    <t>TLL</t>
  </si>
  <si>
    <t>RINKAL MAYURBHAI GAJERA</t>
  </si>
  <si>
    <t>TPINDIA</t>
  </si>
  <si>
    <t>AARTIE SUNIL ANANDPARA</t>
  </si>
  <si>
    <t>VARYAA</t>
  </si>
  <si>
    <t>SVCM SECURITIES PRIVATE LIMITED</t>
  </si>
  <si>
    <t>MAYANKAGRAWAL</t>
  </si>
  <si>
    <t>SOHAM FINCARE INDIA LLP</t>
  </si>
  <si>
    <t>ASHWIN STOCKS AND INVESTMENT PRIVATE LIMITED</t>
  </si>
  <si>
    <t>PREETI BHAUKA</t>
  </si>
  <si>
    <t>NIKUNJ KAUSHIK SHAH</t>
  </si>
  <si>
    <t>WAA</t>
  </si>
  <si>
    <t>BFUTILITIE</t>
  </si>
  <si>
    <t>BF Utilities Limited</t>
  </si>
  <si>
    <t>BLUEPEBBLE</t>
  </si>
  <si>
    <t>Blue Pebble Limited</t>
  </si>
  <si>
    <t>ANCHAL BANSAL</t>
  </si>
  <si>
    <t>SHRENI CAPITAL ADVISORS PRIVATE LIMITED</t>
  </si>
  <si>
    <t>BTML</t>
  </si>
  <si>
    <t>Bodhi Tree Multimedia Ltd</t>
  </si>
  <si>
    <t>NITESH  AGRAWAL</t>
  </si>
  <si>
    <t>ENSER</t>
  </si>
  <si>
    <t>Enser Communications Ltd</t>
  </si>
  <si>
    <t>PANKAJ KUMAR HUF</t>
  </si>
  <si>
    <t>Jindal Saw Limited</t>
  </si>
  <si>
    <t>NIPPON INDIA SMALL CAP FUND</t>
  </si>
  <si>
    <t>KOPRAN</t>
  </si>
  <si>
    <t>Kopran Ltd.</t>
  </si>
  <si>
    <t>AAY TRADING AND INVESTMENT</t>
  </si>
  <si>
    <t>PARIN</t>
  </si>
  <si>
    <t>Parin Furniture Limited</t>
  </si>
  <si>
    <t>KALPESHBHAI DAMJIBHAI BHUVA</t>
  </si>
  <si>
    <t>ROTO</t>
  </si>
  <si>
    <t>Roto Pumps Limited</t>
  </si>
  <si>
    <t>RTNPOWER</t>
  </si>
  <si>
    <t>RattanIndia Power Limited</t>
  </si>
  <si>
    <t>TITAGARH RAIL SYSTEMS LTD</t>
  </si>
  <si>
    <t>SATYA VIBHU MUPPANA</t>
  </si>
  <si>
    <t>BROOKS</t>
  </si>
  <si>
    <t>Brooks Lab Limited</t>
  </si>
  <si>
    <t>SARAVANA GLOBAL HOLDINGS LIMITED</t>
  </si>
  <si>
    <t>INDSWFTLAB</t>
  </si>
  <si>
    <t>Ind-Swift Labs Ltd.</t>
  </si>
  <si>
    <t>WILSON HOLDINGS PRIVATE LIMITED</t>
  </si>
  <si>
    <t>CRESTA FUND LTD</t>
  </si>
  <si>
    <t>VIJAYSINH DINESHSINH CHAVDA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</si>
</sst>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2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1" t="s">
        <v>16</v>
      </c>
      <c r="B9" s="393" t="s">
        <v>17</v>
      </c>
      <c r="C9" s="393" t="s">
        <v>18</v>
      </c>
      <c r="D9" s="393" t="s">
        <v>19</v>
      </c>
      <c r="E9" s="26" t="s">
        <v>20</v>
      </c>
      <c r="F9" s="26" t="s">
        <v>21</v>
      </c>
      <c r="G9" s="388" t="s">
        <v>22</v>
      </c>
      <c r="H9" s="389"/>
      <c r="I9" s="390"/>
      <c r="J9" s="388" t="s">
        <v>23</v>
      </c>
      <c r="K9" s="389"/>
      <c r="L9" s="390"/>
      <c r="M9" s="26"/>
      <c r="N9" s="27"/>
      <c r="O9" s="27"/>
      <c r="P9" s="27"/>
    </row>
    <row r="10" spans="1:16" ht="38.25">
      <c r="A10" s="392"/>
      <c r="B10" s="394"/>
      <c r="C10" s="394"/>
      <c r="D10" s="394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804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22452.35</v>
      </c>
      <c r="F11" s="204">
        <v>22363.8</v>
      </c>
      <c r="G11" s="203">
        <v>22242.6</v>
      </c>
      <c r="H11" s="203">
        <v>22032.85</v>
      </c>
      <c r="I11" s="203">
        <v>21911.649999999998</v>
      </c>
      <c r="J11" s="203">
        <v>22573.55</v>
      </c>
      <c r="K11" s="203">
        <v>22694.750000000004</v>
      </c>
      <c r="L11" s="203">
        <v>22904.5</v>
      </c>
      <c r="M11" s="202">
        <v>22485</v>
      </c>
      <c r="N11" s="202">
        <v>22154.05</v>
      </c>
      <c r="O11" s="202">
        <v>15253700</v>
      </c>
      <c r="P11" s="205">
        <v>1.5976941252478966E-2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48092.35</v>
      </c>
      <c r="F12" s="204">
        <v>47777</v>
      </c>
      <c r="G12" s="203">
        <v>47379</v>
      </c>
      <c r="H12" s="203">
        <v>46665.65</v>
      </c>
      <c r="I12" s="203">
        <v>46267.65</v>
      </c>
      <c r="J12" s="203">
        <v>48490.35</v>
      </c>
      <c r="K12" s="203">
        <v>48888.35</v>
      </c>
      <c r="L12" s="203">
        <v>49601.7</v>
      </c>
      <c r="M12" s="202">
        <v>48175</v>
      </c>
      <c r="N12" s="202">
        <v>47063.65</v>
      </c>
      <c r="O12" s="202">
        <v>2863500</v>
      </c>
      <c r="P12" s="205">
        <v>-9.24325698953192E-3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21461.15</v>
      </c>
      <c r="F13" s="217">
        <v>21370.383333333335</v>
      </c>
      <c r="G13" s="219">
        <v>21258.76666666667</v>
      </c>
      <c r="H13" s="219">
        <v>21056.383333333335</v>
      </c>
      <c r="I13" s="219">
        <v>20944.76666666667</v>
      </c>
      <c r="J13" s="219">
        <v>21572.76666666667</v>
      </c>
      <c r="K13" s="219">
        <v>21684.383333333331</v>
      </c>
      <c r="L13" s="219">
        <v>21886.76666666667</v>
      </c>
      <c r="M13" s="220">
        <v>21482</v>
      </c>
      <c r="N13" s="220">
        <v>21168</v>
      </c>
      <c r="O13" s="220">
        <v>99130</v>
      </c>
      <c r="P13" s="221">
        <v>5.1944606568684673E-2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11287.7</v>
      </c>
      <c r="F14" s="217">
        <v>11254.183333333334</v>
      </c>
      <c r="G14" s="219">
        <v>11208.366666666669</v>
      </c>
      <c r="H14" s="219">
        <v>11129.033333333335</v>
      </c>
      <c r="I14" s="219">
        <v>11083.216666666669</v>
      </c>
      <c r="J14" s="219">
        <v>11333.516666666668</v>
      </c>
      <c r="K14" s="219">
        <v>11379.333333333334</v>
      </c>
      <c r="L14" s="219">
        <v>11458.666666666668</v>
      </c>
      <c r="M14" s="220">
        <v>11300</v>
      </c>
      <c r="N14" s="220">
        <v>11174.85</v>
      </c>
      <c r="O14" s="220">
        <v>2101000</v>
      </c>
      <c r="P14" s="221">
        <v>-1.1212688103726189E-2</v>
      </c>
    </row>
    <row r="15" spans="1:16" ht="12.75" customHeight="1">
      <c r="A15" s="213">
        <v>5</v>
      </c>
      <c r="B15" s="383" t="s">
        <v>34</v>
      </c>
      <c r="C15" s="217" t="s">
        <v>1080</v>
      </c>
      <c r="D15" s="218">
        <v>45443</v>
      </c>
      <c r="E15" s="217">
        <v>66310.149999999994</v>
      </c>
      <c r="F15" s="217">
        <v>66116.833333333328</v>
      </c>
      <c r="G15" s="219">
        <v>65753.71666666666</v>
      </c>
      <c r="H15" s="219">
        <v>65197.283333333326</v>
      </c>
      <c r="I15" s="219">
        <v>64834.166666666657</v>
      </c>
      <c r="J15" s="219">
        <v>66673.266666666663</v>
      </c>
      <c r="K15" s="219">
        <v>67036.383333333331</v>
      </c>
      <c r="L15" s="219">
        <v>67592.816666666666</v>
      </c>
      <c r="M15" s="220">
        <v>66479.95</v>
      </c>
      <c r="N15" s="220">
        <v>65560.399999999994</v>
      </c>
      <c r="O15" s="220">
        <v>7700</v>
      </c>
      <c r="P15" s="221">
        <v>0</v>
      </c>
    </row>
    <row r="16" spans="1:16" ht="12.75" customHeight="1">
      <c r="A16" s="213">
        <v>6</v>
      </c>
      <c r="B16" s="225" t="s">
        <v>850</v>
      </c>
      <c r="C16" s="222" t="s">
        <v>39</v>
      </c>
      <c r="D16" s="218">
        <v>45442</v>
      </c>
      <c r="E16" s="217">
        <v>631.15</v>
      </c>
      <c r="F16" s="217">
        <v>626.48333333333323</v>
      </c>
      <c r="G16" s="219">
        <v>615.76666666666642</v>
      </c>
      <c r="H16" s="219">
        <v>600.38333333333321</v>
      </c>
      <c r="I16" s="219">
        <v>589.6666666666664</v>
      </c>
      <c r="J16" s="219">
        <v>641.86666666666645</v>
      </c>
      <c r="K16" s="219">
        <v>652.58333333333337</v>
      </c>
      <c r="L16" s="219">
        <v>667.96666666666647</v>
      </c>
      <c r="M16" s="220">
        <v>637.20000000000005</v>
      </c>
      <c r="N16" s="220">
        <v>611.1</v>
      </c>
      <c r="O16" s="220">
        <v>13272000</v>
      </c>
      <c r="P16" s="221">
        <v>1.0660980810234541E-2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8311</v>
      </c>
      <c r="F17" s="217">
        <v>8253.0166666666664</v>
      </c>
      <c r="G17" s="219">
        <v>8107.9833333333336</v>
      </c>
      <c r="H17" s="219">
        <v>7904.9666666666672</v>
      </c>
      <c r="I17" s="219">
        <v>7759.9333333333343</v>
      </c>
      <c r="J17" s="219">
        <v>8456.0333333333328</v>
      </c>
      <c r="K17" s="219">
        <v>8601.0666666666657</v>
      </c>
      <c r="L17" s="219">
        <v>8804.0833333333321</v>
      </c>
      <c r="M17" s="220">
        <v>8398.0499999999993</v>
      </c>
      <c r="N17" s="220">
        <v>8050</v>
      </c>
      <c r="O17" s="220">
        <v>1366625</v>
      </c>
      <c r="P17" s="221">
        <v>-2.6620370370370371E-2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26661.4</v>
      </c>
      <c r="F18" s="217">
        <v>26570.533333333336</v>
      </c>
      <c r="G18" s="219">
        <v>26391.066666666673</v>
      </c>
      <c r="H18" s="219">
        <v>26120.733333333337</v>
      </c>
      <c r="I18" s="219">
        <v>25941.266666666674</v>
      </c>
      <c r="J18" s="219">
        <v>26840.866666666672</v>
      </c>
      <c r="K18" s="219">
        <v>27020.333333333339</v>
      </c>
      <c r="L18" s="219">
        <v>27290.666666666672</v>
      </c>
      <c r="M18" s="220">
        <v>26750</v>
      </c>
      <c r="N18" s="220">
        <v>26300.2</v>
      </c>
      <c r="O18" s="220">
        <v>162740</v>
      </c>
      <c r="P18" s="221">
        <v>-1.4891041162227604E-2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222.8</v>
      </c>
      <c r="F19" s="217">
        <v>221.85000000000002</v>
      </c>
      <c r="G19" s="219">
        <v>220.30000000000004</v>
      </c>
      <c r="H19" s="219">
        <v>217.8</v>
      </c>
      <c r="I19" s="219">
        <v>216.25000000000003</v>
      </c>
      <c r="J19" s="219">
        <v>224.35000000000005</v>
      </c>
      <c r="K19" s="219">
        <v>225.9</v>
      </c>
      <c r="L19" s="219">
        <v>228.40000000000006</v>
      </c>
      <c r="M19" s="220">
        <v>223.4</v>
      </c>
      <c r="N19" s="220">
        <v>219.35</v>
      </c>
      <c r="O19" s="220">
        <v>69665400</v>
      </c>
      <c r="P19" s="221">
        <v>-9.0636761656041169E-3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264.64999999999998</v>
      </c>
      <c r="F20" s="217">
        <v>264.2</v>
      </c>
      <c r="G20" s="219">
        <v>261.29999999999995</v>
      </c>
      <c r="H20" s="219">
        <v>257.95</v>
      </c>
      <c r="I20" s="219">
        <v>255.04999999999995</v>
      </c>
      <c r="J20" s="219">
        <v>267.54999999999995</v>
      </c>
      <c r="K20" s="219">
        <v>270.44999999999993</v>
      </c>
      <c r="L20" s="219">
        <v>273.79999999999995</v>
      </c>
      <c r="M20" s="220">
        <v>267.10000000000002</v>
      </c>
      <c r="N20" s="220">
        <v>260.85000000000002</v>
      </c>
      <c r="O20" s="220">
        <v>40138800</v>
      </c>
      <c r="P20" s="221">
        <v>-2.7775983463600544E-3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2497.9499999999998</v>
      </c>
      <c r="F21" s="217">
        <v>2490.0166666666664</v>
      </c>
      <c r="G21" s="219">
        <v>2473.0333333333328</v>
      </c>
      <c r="H21" s="219">
        <v>2448.1166666666663</v>
      </c>
      <c r="I21" s="219">
        <v>2431.1333333333328</v>
      </c>
      <c r="J21" s="219">
        <v>2514.9333333333329</v>
      </c>
      <c r="K21" s="219">
        <v>2531.9166666666665</v>
      </c>
      <c r="L21" s="219">
        <v>2556.833333333333</v>
      </c>
      <c r="M21" s="220">
        <v>2507</v>
      </c>
      <c r="N21" s="220">
        <v>2465.1</v>
      </c>
      <c r="O21" s="220">
        <v>5170500</v>
      </c>
      <c r="P21" s="221">
        <v>-3.1360647445624681E-2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3055.45</v>
      </c>
      <c r="F22" s="217">
        <v>3044.0166666666664</v>
      </c>
      <c r="G22" s="219">
        <v>2999.083333333333</v>
      </c>
      <c r="H22" s="219">
        <v>2942.7166666666667</v>
      </c>
      <c r="I22" s="219">
        <v>2897.7833333333333</v>
      </c>
      <c r="J22" s="219">
        <v>3100.3833333333328</v>
      </c>
      <c r="K22" s="219">
        <v>3145.3166666666662</v>
      </c>
      <c r="L22" s="219">
        <v>3201.6833333333325</v>
      </c>
      <c r="M22" s="220">
        <v>3088.95</v>
      </c>
      <c r="N22" s="220">
        <v>2987.65</v>
      </c>
      <c r="O22" s="220">
        <v>14302800</v>
      </c>
      <c r="P22" s="221">
        <v>5.0594485201113076E-3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1347.7</v>
      </c>
      <c r="F23" s="217">
        <v>1343.3500000000001</v>
      </c>
      <c r="G23" s="219">
        <v>1317.7500000000002</v>
      </c>
      <c r="H23" s="219">
        <v>1287.8000000000002</v>
      </c>
      <c r="I23" s="219">
        <v>1262.2000000000003</v>
      </c>
      <c r="J23" s="219">
        <v>1373.3000000000002</v>
      </c>
      <c r="K23" s="219">
        <v>1398.9</v>
      </c>
      <c r="L23" s="219">
        <v>1428.8500000000001</v>
      </c>
      <c r="M23" s="220">
        <v>1368.95</v>
      </c>
      <c r="N23" s="220">
        <v>1313.4</v>
      </c>
      <c r="O23" s="220">
        <v>36074400</v>
      </c>
      <c r="P23" s="221">
        <v>-1.5135630978901847E-2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5343.2</v>
      </c>
      <c r="F24" s="217">
        <v>5292.7166666666662</v>
      </c>
      <c r="G24" s="219">
        <v>5226.7833333333328</v>
      </c>
      <c r="H24" s="219">
        <v>5110.3666666666668</v>
      </c>
      <c r="I24" s="219">
        <v>5044.4333333333334</v>
      </c>
      <c r="J24" s="219">
        <v>5409.1333333333323</v>
      </c>
      <c r="K24" s="219">
        <v>5475.0666666666648</v>
      </c>
      <c r="L24" s="219">
        <v>5591.4833333333318</v>
      </c>
      <c r="M24" s="220">
        <v>5358.65</v>
      </c>
      <c r="N24" s="220">
        <v>5176.3</v>
      </c>
      <c r="O24" s="220">
        <v>1293900</v>
      </c>
      <c r="P24" s="221">
        <v>5.4523227383863081E-2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616.5</v>
      </c>
      <c r="F25" s="217">
        <v>613.88333333333333</v>
      </c>
      <c r="G25" s="219">
        <v>610.11666666666667</v>
      </c>
      <c r="H25" s="219">
        <v>603.73333333333335</v>
      </c>
      <c r="I25" s="219">
        <v>599.9666666666667</v>
      </c>
      <c r="J25" s="219">
        <v>620.26666666666665</v>
      </c>
      <c r="K25" s="219">
        <v>624.0333333333333</v>
      </c>
      <c r="L25" s="219">
        <v>630.41666666666663</v>
      </c>
      <c r="M25" s="220">
        <v>617.65</v>
      </c>
      <c r="N25" s="220">
        <v>607.5</v>
      </c>
      <c r="O25" s="220">
        <v>40554000</v>
      </c>
      <c r="P25" s="221">
        <v>-7.9915461330163137E-3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5947.65</v>
      </c>
      <c r="F26" s="217">
        <v>5916.9333333333334</v>
      </c>
      <c r="G26" s="219">
        <v>5877.416666666667</v>
      </c>
      <c r="H26" s="219">
        <v>5807.1833333333334</v>
      </c>
      <c r="I26" s="219">
        <v>5767.666666666667</v>
      </c>
      <c r="J26" s="219">
        <v>5987.166666666667</v>
      </c>
      <c r="K26" s="219">
        <v>6026.6833333333334</v>
      </c>
      <c r="L26" s="219">
        <v>6096.916666666667</v>
      </c>
      <c r="M26" s="220">
        <v>5956.45</v>
      </c>
      <c r="N26" s="220">
        <v>5846.7</v>
      </c>
      <c r="O26" s="220">
        <v>1970625</v>
      </c>
      <c r="P26" s="221">
        <v>-3.577981651376147E-2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488.25</v>
      </c>
      <c r="F27" s="217">
        <v>492.89999999999992</v>
      </c>
      <c r="G27" s="219">
        <v>475.74999999999983</v>
      </c>
      <c r="H27" s="219">
        <v>463.24999999999989</v>
      </c>
      <c r="I27" s="219">
        <v>446.0999999999998</v>
      </c>
      <c r="J27" s="219">
        <v>505.39999999999986</v>
      </c>
      <c r="K27" s="219">
        <v>522.54999999999995</v>
      </c>
      <c r="L27" s="219">
        <v>535.04999999999995</v>
      </c>
      <c r="M27" s="220">
        <v>510.05</v>
      </c>
      <c r="N27" s="220">
        <v>480.4</v>
      </c>
      <c r="O27" s="220">
        <v>13594900</v>
      </c>
      <c r="P27" s="221">
        <v>-1.961505455437048E-2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207.65</v>
      </c>
      <c r="F28" s="217">
        <v>206.41666666666666</v>
      </c>
      <c r="G28" s="219">
        <v>204.43333333333331</v>
      </c>
      <c r="H28" s="219">
        <v>201.21666666666664</v>
      </c>
      <c r="I28" s="219">
        <v>199.23333333333329</v>
      </c>
      <c r="J28" s="219">
        <v>209.63333333333333</v>
      </c>
      <c r="K28" s="219">
        <v>211.61666666666667</v>
      </c>
      <c r="L28" s="219">
        <v>214.83333333333334</v>
      </c>
      <c r="M28" s="220">
        <v>208.4</v>
      </c>
      <c r="N28" s="220">
        <v>203.2</v>
      </c>
      <c r="O28" s="220">
        <v>114290000</v>
      </c>
      <c r="P28" s="221">
        <v>1.0387658577553817E-2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2823.3</v>
      </c>
      <c r="F29" s="217">
        <v>2819.5666666666671</v>
      </c>
      <c r="G29" s="219">
        <v>2799.1833333333343</v>
      </c>
      <c r="H29" s="219">
        <v>2775.0666666666671</v>
      </c>
      <c r="I29" s="219">
        <v>2754.6833333333343</v>
      </c>
      <c r="J29" s="219">
        <v>2843.6833333333343</v>
      </c>
      <c r="K29" s="219">
        <v>2864.0666666666666</v>
      </c>
      <c r="L29" s="219">
        <v>2888.1833333333343</v>
      </c>
      <c r="M29" s="220">
        <v>2839.95</v>
      </c>
      <c r="N29" s="220">
        <v>2795.45</v>
      </c>
      <c r="O29" s="220">
        <v>13618000</v>
      </c>
      <c r="P29" s="221">
        <v>1.2430487405953549E-2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2278.8000000000002</v>
      </c>
      <c r="F30" s="217">
        <v>2258.3333333333335</v>
      </c>
      <c r="G30" s="219">
        <v>2233.666666666667</v>
      </c>
      <c r="H30" s="219">
        <v>2188.5333333333333</v>
      </c>
      <c r="I30" s="219">
        <v>2163.8666666666668</v>
      </c>
      <c r="J30" s="219">
        <v>2303.4666666666672</v>
      </c>
      <c r="K30" s="219">
        <v>2328.1333333333341</v>
      </c>
      <c r="L30" s="219">
        <v>2373.2666666666673</v>
      </c>
      <c r="M30" s="220">
        <v>2283</v>
      </c>
      <c r="N30" s="220">
        <v>2213.1999999999998</v>
      </c>
      <c r="O30" s="220">
        <v>2501105</v>
      </c>
      <c r="P30" s="221">
        <v>-5.7269331857794994E-2</v>
      </c>
    </row>
    <row r="31" spans="1:16" ht="12.75" customHeight="1">
      <c r="A31" s="213">
        <v>21</v>
      </c>
      <c r="B31" s="225" t="s">
        <v>850</v>
      </c>
      <c r="C31" s="217" t="s">
        <v>60</v>
      </c>
      <c r="D31" s="218">
        <v>45442</v>
      </c>
      <c r="E31" s="217">
        <v>5945.8</v>
      </c>
      <c r="F31" s="217">
        <v>5926.4666666666672</v>
      </c>
      <c r="G31" s="219">
        <v>5890.3333333333339</v>
      </c>
      <c r="H31" s="219">
        <v>5834.8666666666668</v>
      </c>
      <c r="I31" s="219">
        <v>5798.7333333333336</v>
      </c>
      <c r="J31" s="219">
        <v>5981.9333333333343</v>
      </c>
      <c r="K31" s="219">
        <v>6018.0666666666675</v>
      </c>
      <c r="L31" s="219">
        <v>6073.5333333333347</v>
      </c>
      <c r="M31" s="220">
        <v>5962.6</v>
      </c>
      <c r="N31" s="220">
        <v>5871</v>
      </c>
      <c r="O31" s="220">
        <v>581000</v>
      </c>
      <c r="P31" s="221">
        <v>7.6746303603173914E-3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622.70000000000005</v>
      </c>
      <c r="F32" s="217">
        <v>622.30000000000007</v>
      </c>
      <c r="G32" s="219">
        <v>616.40000000000009</v>
      </c>
      <c r="H32" s="219">
        <v>610.1</v>
      </c>
      <c r="I32" s="219">
        <v>604.20000000000005</v>
      </c>
      <c r="J32" s="219">
        <v>628.60000000000014</v>
      </c>
      <c r="K32" s="219">
        <v>634.5</v>
      </c>
      <c r="L32" s="219">
        <v>640.80000000000018</v>
      </c>
      <c r="M32" s="220">
        <v>628.20000000000005</v>
      </c>
      <c r="N32" s="220">
        <v>616</v>
      </c>
      <c r="O32" s="220">
        <v>18549000</v>
      </c>
      <c r="P32" s="221">
        <v>-5.5221960111516187E-3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1163</v>
      </c>
      <c r="F33" s="217">
        <v>1160.4333333333334</v>
      </c>
      <c r="G33" s="219">
        <v>1153.2166666666667</v>
      </c>
      <c r="H33" s="219">
        <v>1143.4333333333334</v>
      </c>
      <c r="I33" s="219">
        <v>1136.2166666666667</v>
      </c>
      <c r="J33" s="219">
        <v>1170.2166666666667</v>
      </c>
      <c r="K33" s="219">
        <v>1177.4333333333334</v>
      </c>
      <c r="L33" s="219">
        <v>1187.2166666666667</v>
      </c>
      <c r="M33" s="220">
        <v>1167.6500000000001</v>
      </c>
      <c r="N33" s="220">
        <v>1150.6500000000001</v>
      </c>
      <c r="O33" s="220">
        <v>12996500</v>
      </c>
      <c r="P33" s="221">
        <v>1.8230381142154578E-3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1142.6500000000001</v>
      </c>
      <c r="F34" s="217">
        <v>1135.3833333333334</v>
      </c>
      <c r="G34" s="219">
        <v>1124.1166666666668</v>
      </c>
      <c r="H34" s="219">
        <v>1105.5833333333333</v>
      </c>
      <c r="I34" s="219">
        <v>1094.3166666666666</v>
      </c>
      <c r="J34" s="219">
        <v>1153.916666666667</v>
      </c>
      <c r="K34" s="219">
        <v>1165.1833333333338</v>
      </c>
      <c r="L34" s="219">
        <v>1183.7166666666672</v>
      </c>
      <c r="M34" s="220">
        <v>1146.6500000000001</v>
      </c>
      <c r="N34" s="220">
        <v>1116.8499999999999</v>
      </c>
      <c r="O34" s="220">
        <v>55407500</v>
      </c>
      <c r="P34" s="221">
        <v>3.120892414707627E-2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8914.6</v>
      </c>
      <c r="F35" s="217">
        <v>8886.1</v>
      </c>
      <c r="G35" s="219">
        <v>8780.2000000000007</v>
      </c>
      <c r="H35" s="219">
        <v>8645.8000000000011</v>
      </c>
      <c r="I35" s="219">
        <v>8539.9000000000015</v>
      </c>
      <c r="J35" s="219">
        <v>9020.5</v>
      </c>
      <c r="K35" s="219">
        <v>9126.3999999999978</v>
      </c>
      <c r="L35" s="219">
        <v>9260.7999999999993</v>
      </c>
      <c r="M35" s="220">
        <v>8992</v>
      </c>
      <c r="N35" s="220">
        <v>8751.7000000000007</v>
      </c>
      <c r="O35" s="220">
        <v>2529150</v>
      </c>
      <c r="P35" s="221">
        <v>4.4315753615558513E-2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1599.55</v>
      </c>
      <c r="F36" s="217">
        <v>1591.2666666666664</v>
      </c>
      <c r="G36" s="219">
        <v>1577.1833333333329</v>
      </c>
      <c r="H36" s="219">
        <v>1554.8166666666666</v>
      </c>
      <c r="I36" s="219">
        <v>1540.7333333333331</v>
      </c>
      <c r="J36" s="219">
        <v>1613.6333333333328</v>
      </c>
      <c r="K36" s="219">
        <v>1627.7166666666662</v>
      </c>
      <c r="L36" s="219">
        <v>1650.0833333333326</v>
      </c>
      <c r="M36" s="220">
        <v>1605.35</v>
      </c>
      <c r="N36" s="220">
        <v>1568.9</v>
      </c>
      <c r="O36" s="220">
        <v>10137500</v>
      </c>
      <c r="P36" s="221">
        <v>-3.2446782360749226E-3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6765.55</v>
      </c>
      <c r="F37" s="217">
        <v>6732.4000000000005</v>
      </c>
      <c r="G37" s="219">
        <v>6684.6500000000015</v>
      </c>
      <c r="H37" s="219">
        <v>6603.7500000000009</v>
      </c>
      <c r="I37" s="219">
        <v>6556.0000000000018</v>
      </c>
      <c r="J37" s="219">
        <v>6813.3000000000011</v>
      </c>
      <c r="K37" s="219">
        <v>6861.0499999999993</v>
      </c>
      <c r="L37" s="219">
        <v>6941.9500000000007</v>
      </c>
      <c r="M37" s="220">
        <v>6780.15</v>
      </c>
      <c r="N37" s="220">
        <v>6651.5</v>
      </c>
      <c r="O37" s="220">
        <v>8957125</v>
      </c>
      <c r="P37" s="221">
        <v>-1.6497618688151087E-2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2600.4499999999998</v>
      </c>
      <c r="F38" s="217">
        <v>2577.8333333333335</v>
      </c>
      <c r="G38" s="219">
        <v>2547.666666666667</v>
      </c>
      <c r="H38" s="219">
        <v>2494.8833333333337</v>
      </c>
      <c r="I38" s="219">
        <v>2464.7166666666672</v>
      </c>
      <c r="J38" s="219">
        <v>2630.6166666666668</v>
      </c>
      <c r="K38" s="219">
        <v>2660.7833333333338</v>
      </c>
      <c r="L38" s="219">
        <v>2713.5666666666666</v>
      </c>
      <c r="M38" s="220">
        <v>2608</v>
      </c>
      <c r="N38" s="220">
        <v>2525.0500000000002</v>
      </c>
      <c r="O38" s="220">
        <v>1924200</v>
      </c>
      <c r="P38" s="221">
        <v>0.15985533453887885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379.7</v>
      </c>
      <c r="F39" s="217">
        <v>379.16666666666669</v>
      </c>
      <c r="G39" s="219">
        <v>375.53333333333336</v>
      </c>
      <c r="H39" s="219">
        <v>371.36666666666667</v>
      </c>
      <c r="I39" s="219">
        <v>367.73333333333335</v>
      </c>
      <c r="J39" s="219">
        <v>383.33333333333337</v>
      </c>
      <c r="K39" s="219">
        <v>386.9666666666667</v>
      </c>
      <c r="L39" s="219">
        <v>391.13333333333338</v>
      </c>
      <c r="M39" s="220">
        <v>382.8</v>
      </c>
      <c r="N39" s="220">
        <v>375</v>
      </c>
      <c r="O39" s="220">
        <v>12878400</v>
      </c>
      <c r="P39" s="221">
        <v>-5.3138902619871481E-3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180.45</v>
      </c>
      <c r="F40" s="217">
        <v>182.85</v>
      </c>
      <c r="G40" s="219">
        <v>174.45</v>
      </c>
      <c r="H40" s="219">
        <v>168.45</v>
      </c>
      <c r="I40" s="219">
        <v>160.04999999999998</v>
      </c>
      <c r="J40" s="219">
        <v>188.85</v>
      </c>
      <c r="K40" s="219">
        <v>197.25000000000003</v>
      </c>
      <c r="L40" s="219">
        <v>203.25</v>
      </c>
      <c r="M40" s="220">
        <v>191.25</v>
      </c>
      <c r="N40" s="220">
        <v>176.85</v>
      </c>
      <c r="O40" s="220">
        <v>132718600</v>
      </c>
      <c r="P40" s="221">
        <v>6.8532700408352548E-2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264.35000000000002</v>
      </c>
      <c r="F41" s="217">
        <v>263.9666666666667</v>
      </c>
      <c r="G41" s="219">
        <v>260.08333333333337</v>
      </c>
      <c r="H41" s="219">
        <v>255.81666666666666</v>
      </c>
      <c r="I41" s="219">
        <v>251.93333333333334</v>
      </c>
      <c r="J41" s="219">
        <v>268.23333333333341</v>
      </c>
      <c r="K41" s="219">
        <v>272.11666666666673</v>
      </c>
      <c r="L41" s="219">
        <v>276.38333333333344</v>
      </c>
      <c r="M41" s="220">
        <v>267.85000000000002</v>
      </c>
      <c r="N41" s="220">
        <v>259.7</v>
      </c>
      <c r="O41" s="220">
        <v>186685200</v>
      </c>
      <c r="P41" s="221">
        <v>3.3327045211595297E-3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1340.7</v>
      </c>
      <c r="F42" s="217">
        <v>1336.2833333333333</v>
      </c>
      <c r="G42" s="219">
        <v>1330.0666666666666</v>
      </c>
      <c r="H42" s="219">
        <v>1319.4333333333334</v>
      </c>
      <c r="I42" s="219">
        <v>1313.2166666666667</v>
      </c>
      <c r="J42" s="219">
        <v>1346.9166666666665</v>
      </c>
      <c r="K42" s="219">
        <v>1353.1333333333332</v>
      </c>
      <c r="L42" s="219">
        <v>1363.7666666666664</v>
      </c>
      <c r="M42" s="220">
        <v>1342.5</v>
      </c>
      <c r="N42" s="220">
        <v>1325.65</v>
      </c>
      <c r="O42" s="220">
        <v>4648125</v>
      </c>
      <c r="P42" s="221">
        <v>-2.0854727861600444E-2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239.15</v>
      </c>
      <c r="F43" s="217">
        <v>236.18333333333337</v>
      </c>
      <c r="G43" s="219">
        <v>231.31666666666672</v>
      </c>
      <c r="H43" s="219">
        <v>223.48333333333335</v>
      </c>
      <c r="I43" s="219">
        <v>218.6166666666667</v>
      </c>
      <c r="J43" s="219">
        <v>244.01666666666674</v>
      </c>
      <c r="K43" s="219">
        <v>248.88333333333335</v>
      </c>
      <c r="L43" s="219">
        <v>256.71666666666675</v>
      </c>
      <c r="M43" s="220">
        <v>241.05</v>
      </c>
      <c r="N43" s="220">
        <v>228.35</v>
      </c>
      <c r="O43" s="220">
        <v>182115000</v>
      </c>
      <c r="P43" s="221">
        <v>2.9632136124135931E-2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487.1</v>
      </c>
      <c r="F44" s="217">
        <v>485.58333333333331</v>
      </c>
      <c r="G44" s="219">
        <v>481.86666666666662</v>
      </c>
      <c r="H44" s="219">
        <v>476.63333333333333</v>
      </c>
      <c r="I44" s="219">
        <v>472.91666666666663</v>
      </c>
      <c r="J44" s="219">
        <v>490.81666666666661</v>
      </c>
      <c r="K44" s="219">
        <v>494.5333333333333</v>
      </c>
      <c r="L44" s="219">
        <v>499.76666666666659</v>
      </c>
      <c r="M44" s="220">
        <v>489.3</v>
      </c>
      <c r="N44" s="220">
        <v>480.35</v>
      </c>
      <c r="O44" s="220">
        <v>26403960</v>
      </c>
      <c r="P44" s="221">
        <v>5.4954907441590636E-2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1489.35</v>
      </c>
      <c r="F45" s="217">
        <v>1480.8666666666668</v>
      </c>
      <c r="G45" s="219">
        <v>1466.0333333333335</v>
      </c>
      <c r="H45" s="219">
        <v>1442.7166666666667</v>
      </c>
      <c r="I45" s="219">
        <v>1427.8833333333334</v>
      </c>
      <c r="J45" s="219">
        <v>1504.1833333333336</v>
      </c>
      <c r="K45" s="219">
        <v>1519.0166666666667</v>
      </c>
      <c r="L45" s="219">
        <v>1542.3333333333337</v>
      </c>
      <c r="M45" s="220">
        <v>1495.7</v>
      </c>
      <c r="N45" s="220">
        <v>1457.55</v>
      </c>
      <c r="O45" s="220">
        <v>6219000</v>
      </c>
      <c r="P45" s="221">
        <v>1.526406007672843E-2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1347.3</v>
      </c>
      <c r="F46" s="217">
        <v>1343.2333333333333</v>
      </c>
      <c r="G46" s="219">
        <v>1327.3166666666666</v>
      </c>
      <c r="H46" s="219">
        <v>1307.3333333333333</v>
      </c>
      <c r="I46" s="219">
        <v>1291.4166666666665</v>
      </c>
      <c r="J46" s="219">
        <v>1363.2166666666667</v>
      </c>
      <c r="K46" s="219">
        <v>1379.1333333333332</v>
      </c>
      <c r="L46" s="219">
        <v>1399.1166666666668</v>
      </c>
      <c r="M46" s="220">
        <v>1359.15</v>
      </c>
      <c r="N46" s="220">
        <v>1323.25</v>
      </c>
      <c r="O46" s="220">
        <v>34763825</v>
      </c>
      <c r="P46" s="221">
        <v>-2.0359265406649889E-2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296.3</v>
      </c>
      <c r="F47" s="217">
        <v>294.35000000000002</v>
      </c>
      <c r="G47" s="219">
        <v>290.30000000000007</v>
      </c>
      <c r="H47" s="219">
        <v>284.30000000000007</v>
      </c>
      <c r="I47" s="219">
        <v>280.25000000000011</v>
      </c>
      <c r="J47" s="219">
        <v>300.35000000000002</v>
      </c>
      <c r="K47" s="219">
        <v>304.39999999999998</v>
      </c>
      <c r="L47" s="219">
        <v>310.39999999999998</v>
      </c>
      <c r="M47" s="220">
        <v>298.39999999999998</v>
      </c>
      <c r="N47" s="220">
        <v>288.35000000000002</v>
      </c>
      <c r="O47" s="220">
        <v>70596750</v>
      </c>
      <c r="P47" s="221">
        <v>-1.2810630253643138E-2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306.10000000000002</v>
      </c>
      <c r="F48" s="217">
        <v>307.36666666666667</v>
      </c>
      <c r="G48" s="219">
        <v>298.73333333333335</v>
      </c>
      <c r="H48" s="219">
        <v>291.36666666666667</v>
      </c>
      <c r="I48" s="219">
        <v>282.73333333333335</v>
      </c>
      <c r="J48" s="219">
        <v>314.73333333333335</v>
      </c>
      <c r="K48" s="219">
        <v>323.36666666666667</v>
      </c>
      <c r="L48" s="219">
        <v>330.73333333333335</v>
      </c>
      <c r="M48" s="220">
        <v>316</v>
      </c>
      <c r="N48" s="220">
        <v>300</v>
      </c>
      <c r="O48" s="220">
        <v>56922500</v>
      </c>
      <c r="P48" s="221">
        <v>-5.3460818956557889E-2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31006.95</v>
      </c>
      <c r="F49" s="217">
        <v>30923.100000000002</v>
      </c>
      <c r="G49" s="219">
        <v>30618.900000000005</v>
      </c>
      <c r="H49" s="219">
        <v>30230.850000000002</v>
      </c>
      <c r="I49" s="219">
        <v>29926.650000000005</v>
      </c>
      <c r="J49" s="219">
        <v>31311.150000000005</v>
      </c>
      <c r="K49" s="219">
        <v>31615.350000000002</v>
      </c>
      <c r="L49" s="219">
        <v>32003.400000000005</v>
      </c>
      <c r="M49" s="220">
        <v>31227.3</v>
      </c>
      <c r="N49" s="220">
        <v>30535.05</v>
      </c>
      <c r="O49" s="220">
        <v>361250</v>
      </c>
      <c r="P49" s="221">
        <v>-4.7210866411710406E-2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621.35</v>
      </c>
      <c r="F50" s="217">
        <v>623.08333333333337</v>
      </c>
      <c r="G50" s="219">
        <v>611.01666666666677</v>
      </c>
      <c r="H50" s="219">
        <v>600.68333333333339</v>
      </c>
      <c r="I50" s="219">
        <v>588.61666666666679</v>
      </c>
      <c r="J50" s="219">
        <v>633.41666666666674</v>
      </c>
      <c r="K50" s="219">
        <v>645.48333333333335</v>
      </c>
      <c r="L50" s="219">
        <v>655.81666666666672</v>
      </c>
      <c r="M50" s="220">
        <v>635.15</v>
      </c>
      <c r="N50" s="220">
        <v>612.75</v>
      </c>
      <c r="O50" s="220">
        <v>29970000</v>
      </c>
      <c r="P50" s="221">
        <v>6.5941101152368758E-2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5146.95</v>
      </c>
      <c r="F51" s="217">
        <v>5115.4333333333334</v>
      </c>
      <c r="G51" s="219">
        <v>5072.5166666666664</v>
      </c>
      <c r="H51" s="219">
        <v>4998.083333333333</v>
      </c>
      <c r="I51" s="219">
        <v>4955.1666666666661</v>
      </c>
      <c r="J51" s="219">
        <v>5189.8666666666668</v>
      </c>
      <c r="K51" s="219">
        <v>5232.7833333333328</v>
      </c>
      <c r="L51" s="219">
        <v>5307.2166666666672</v>
      </c>
      <c r="M51" s="220">
        <v>5158.3500000000004</v>
      </c>
      <c r="N51" s="220">
        <v>5041</v>
      </c>
      <c r="O51" s="220">
        <v>2565000</v>
      </c>
      <c r="P51" s="221">
        <v>4.5429623247434789E-3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619.65</v>
      </c>
      <c r="F52" s="217">
        <v>618.38333333333333</v>
      </c>
      <c r="G52" s="219">
        <v>609.76666666666665</v>
      </c>
      <c r="H52" s="219">
        <v>599.88333333333333</v>
      </c>
      <c r="I52" s="219">
        <v>591.26666666666665</v>
      </c>
      <c r="J52" s="219">
        <v>628.26666666666665</v>
      </c>
      <c r="K52" s="219">
        <v>636.88333333333321</v>
      </c>
      <c r="L52" s="219">
        <v>646.76666666666665</v>
      </c>
      <c r="M52" s="220">
        <v>627</v>
      </c>
      <c r="N52" s="220">
        <v>608.5</v>
      </c>
      <c r="O52" s="220">
        <v>13431000</v>
      </c>
      <c r="P52" s="221">
        <v>-6.560456379574231E-2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114.1</v>
      </c>
      <c r="F53" s="217">
        <v>115.45</v>
      </c>
      <c r="G53" s="219">
        <v>110.5</v>
      </c>
      <c r="H53" s="219">
        <v>106.89999999999999</v>
      </c>
      <c r="I53" s="219">
        <v>101.94999999999999</v>
      </c>
      <c r="J53" s="219">
        <v>119.05000000000001</v>
      </c>
      <c r="K53" s="219">
        <v>124.00000000000003</v>
      </c>
      <c r="L53" s="219">
        <v>127.60000000000002</v>
      </c>
      <c r="M53" s="220">
        <v>120.4</v>
      </c>
      <c r="N53" s="220">
        <v>111.85</v>
      </c>
      <c r="O53" s="220">
        <v>329420250</v>
      </c>
      <c r="P53" s="221">
        <v>0.10025701145279105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763.95</v>
      </c>
      <c r="F54" s="217">
        <v>761.6</v>
      </c>
      <c r="G54" s="219">
        <v>757.35</v>
      </c>
      <c r="H54" s="219">
        <v>750.75</v>
      </c>
      <c r="I54" s="219">
        <v>746.5</v>
      </c>
      <c r="J54" s="219">
        <v>768.2</v>
      </c>
      <c r="K54" s="219">
        <v>772.45</v>
      </c>
      <c r="L54" s="219">
        <v>779.05000000000007</v>
      </c>
      <c r="M54" s="220">
        <v>765.85</v>
      </c>
      <c r="N54" s="220">
        <v>755</v>
      </c>
      <c r="O54" s="220">
        <v>4195425</v>
      </c>
      <c r="P54" s="221">
        <v>-2.1378212417557427E-2</v>
      </c>
    </row>
    <row r="55" spans="1:16" ht="12.75" customHeight="1">
      <c r="A55" s="213">
        <v>45</v>
      </c>
      <c r="B55" s="225" t="s">
        <v>850</v>
      </c>
      <c r="C55" s="217" t="s">
        <v>89</v>
      </c>
      <c r="D55" s="218">
        <v>45442</v>
      </c>
      <c r="E55" s="217">
        <v>405.8</v>
      </c>
      <c r="F55" s="217">
        <v>403.86666666666662</v>
      </c>
      <c r="G55" s="219">
        <v>400.78333333333325</v>
      </c>
      <c r="H55" s="219">
        <v>395.76666666666665</v>
      </c>
      <c r="I55" s="219">
        <v>392.68333333333328</v>
      </c>
      <c r="J55" s="219">
        <v>408.88333333333321</v>
      </c>
      <c r="K55" s="219">
        <v>411.96666666666658</v>
      </c>
      <c r="L55" s="219">
        <v>416.98333333333318</v>
      </c>
      <c r="M55" s="220">
        <v>406.95</v>
      </c>
      <c r="N55" s="220">
        <v>398.85</v>
      </c>
      <c r="O55" s="220">
        <v>12063100</v>
      </c>
      <c r="P55" s="221">
        <v>-5.0148879485973985E-3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1265.9000000000001</v>
      </c>
      <c r="F56" s="217">
        <v>1258.75</v>
      </c>
      <c r="G56" s="219">
        <v>1242.75</v>
      </c>
      <c r="H56" s="219">
        <v>1219.5999999999999</v>
      </c>
      <c r="I56" s="219">
        <v>1203.5999999999999</v>
      </c>
      <c r="J56" s="219">
        <v>1281.9000000000001</v>
      </c>
      <c r="K56" s="219">
        <v>1297.9000000000001</v>
      </c>
      <c r="L56" s="219">
        <v>1321.0500000000002</v>
      </c>
      <c r="M56" s="220">
        <v>1274.75</v>
      </c>
      <c r="N56" s="220">
        <v>1235.5999999999999</v>
      </c>
      <c r="O56" s="220">
        <v>8914375</v>
      </c>
      <c r="P56" s="221">
        <v>1.2278211497515968E-2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1424.7</v>
      </c>
      <c r="F57" s="217">
        <v>1415.6166666666668</v>
      </c>
      <c r="G57" s="219">
        <v>1402.8333333333335</v>
      </c>
      <c r="H57" s="219">
        <v>1380.9666666666667</v>
      </c>
      <c r="I57" s="219">
        <v>1368.1833333333334</v>
      </c>
      <c r="J57" s="219">
        <v>1437.4833333333336</v>
      </c>
      <c r="K57" s="219">
        <v>1450.2666666666669</v>
      </c>
      <c r="L57" s="219">
        <v>1472.1333333333337</v>
      </c>
      <c r="M57" s="220">
        <v>1428.4</v>
      </c>
      <c r="N57" s="220">
        <v>1393.75</v>
      </c>
      <c r="O57" s="220">
        <v>11505650</v>
      </c>
      <c r="P57" s="221">
        <v>-5.3473076306079892E-2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469.2</v>
      </c>
      <c r="F58" s="217">
        <v>467.86666666666662</v>
      </c>
      <c r="G58" s="219">
        <v>460.13333333333321</v>
      </c>
      <c r="H58" s="219">
        <v>451.06666666666661</v>
      </c>
      <c r="I58" s="219">
        <v>443.3333333333332</v>
      </c>
      <c r="J58" s="219">
        <v>476.93333333333322</v>
      </c>
      <c r="K58" s="219">
        <v>484.66666666666669</v>
      </c>
      <c r="L58" s="219">
        <v>493.73333333333323</v>
      </c>
      <c r="M58" s="220">
        <v>475.6</v>
      </c>
      <c r="N58" s="220">
        <v>458.8</v>
      </c>
      <c r="O58" s="220">
        <v>51479400</v>
      </c>
      <c r="P58" s="221">
        <v>-4.3542723371049551E-2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4689.95</v>
      </c>
      <c r="F59" s="217">
        <v>4669.583333333333</v>
      </c>
      <c r="G59" s="219">
        <v>4619.1666666666661</v>
      </c>
      <c r="H59" s="219">
        <v>4548.3833333333332</v>
      </c>
      <c r="I59" s="219">
        <v>4497.9666666666662</v>
      </c>
      <c r="J59" s="219">
        <v>4740.3666666666659</v>
      </c>
      <c r="K59" s="219">
        <v>4790.7833333333319</v>
      </c>
      <c r="L59" s="219">
        <v>4861.5666666666657</v>
      </c>
      <c r="M59" s="220">
        <v>4720</v>
      </c>
      <c r="N59" s="220">
        <v>4598.8</v>
      </c>
      <c r="O59" s="220">
        <v>3666300</v>
      </c>
      <c r="P59" s="221">
        <v>-5.959755299911508E-2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2658.1</v>
      </c>
      <c r="F60" s="217">
        <v>2646.6</v>
      </c>
      <c r="G60" s="219">
        <v>2623.2999999999997</v>
      </c>
      <c r="H60" s="219">
        <v>2588.5</v>
      </c>
      <c r="I60" s="219">
        <v>2565.1999999999998</v>
      </c>
      <c r="J60" s="219">
        <v>2681.3999999999996</v>
      </c>
      <c r="K60" s="219">
        <v>2704.7</v>
      </c>
      <c r="L60" s="219">
        <v>2739.4999999999995</v>
      </c>
      <c r="M60" s="220">
        <v>2669.9</v>
      </c>
      <c r="N60" s="220">
        <v>2611.8000000000002</v>
      </c>
      <c r="O60" s="220">
        <v>3667650</v>
      </c>
      <c r="P60" s="221">
        <v>1.2421173323141602E-3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1041.3499999999999</v>
      </c>
      <c r="F61" s="217">
        <v>1035.7666666666667</v>
      </c>
      <c r="G61" s="219">
        <v>1027.2333333333333</v>
      </c>
      <c r="H61" s="219">
        <v>1013.1166666666667</v>
      </c>
      <c r="I61" s="219">
        <v>1004.5833333333334</v>
      </c>
      <c r="J61" s="219">
        <v>1049.8833333333332</v>
      </c>
      <c r="K61" s="219">
        <v>1058.4166666666665</v>
      </c>
      <c r="L61" s="219">
        <v>1072.5333333333333</v>
      </c>
      <c r="M61" s="220">
        <v>1044.3</v>
      </c>
      <c r="N61" s="220">
        <v>1021.65</v>
      </c>
      <c r="O61" s="220">
        <v>13707000</v>
      </c>
      <c r="P61" s="221">
        <v>-7.3864870736476207E-3</v>
      </c>
    </row>
    <row r="62" spans="1:16" ht="12.75" customHeight="1">
      <c r="A62" s="213">
        <v>52</v>
      </c>
      <c r="B62" s="225" t="s">
        <v>850</v>
      </c>
      <c r="C62" s="222" t="s">
        <v>96</v>
      </c>
      <c r="D62" s="218">
        <v>45442</v>
      </c>
      <c r="E62" s="217">
        <v>1243.7</v>
      </c>
      <c r="F62" s="217">
        <v>1237.8500000000001</v>
      </c>
      <c r="G62" s="219">
        <v>1229.0000000000002</v>
      </c>
      <c r="H62" s="219">
        <v>1214.3000000000002</v>
      </c>
      <c r="I62" s="219">
        <v>1205.4500000000003</v>
      </c>
      <c r="J62" s="219">
        <v>1252.5500000000002</v>
      </c>
      <c r="K62" s="219">
        <v>1261.4000000000001</v>
      </c>
      <c r="L62" s="219">
        <v>1276.1000000000001</v>
      </c>
      <c r="M62" s="220">
        <v>1246.7</v>
      </c>
      <c r="N62" s="220">
        <v>1223.1500000000001</v>
      </c>
      <c r="O62" s="220">
        <v>2032800</v>
      </c>
      <c r="P62" s="221">
        <v>3.6032821976453799E-2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339.65</v>
      </c>
      <c r="F63" s="217">
        <v>337.68333333333334</v>
      </c>
      <c r="G63" s="219">
        <v>334.9666666666667</v>
      </c>
      <c r="H63" s="219">
        <v>330.28333333333336</v>
      </c>
      <c r="I63" s="219">
        <v>327.56666666666672</v>
      </c>
      <c r="J63" s="219">
        <v>342.36666666666667</v>
      </c>
      <c r="K63" s="219">
        <v>345.08333333333326</v>
      </c>
      <c r="L63" s="219">
        <v>349.76666666666665</v>
      </c>
      <c r="M63" s="220">
        <v>340.4</v>
      </c>
      <c r="N63" s="220">
        <v>333</v>
      </c>
      <c r="O63" s="220">
        <v>14702400</v>
      </c>
      <c r="P63" s="221">
        <v>-2.8197501487209994E-2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154.75</v>
      </c>
      <c r="F64" s="217">
        <v>154</v>
      </c>
      <c r="G64" s="219">
        <v>152.44999999999999</v>
      </c>
      <c r="H64" s="219">
        <v>150.14999999999998</v>
      </c>
      <c r="I64" s="219">
        <v>148.59999999999997</v>
      </c>
      <c r="J64" s="219">
        <v>156.30000000000001</v>
      </c>
      <c r="K64" s="219">
        <v>157.85000000000002</v>
      </c>
      <c r="L64" s="219">
        <v>160.15000000000003</v>
      </c>
      <c r="M64" s="220">
        <v>155.55000000000001</v>
      </c>
      <c r="N64" s="220">
        <v>151.69999999999999</v>
      </c>
      <c r="O64" s="220">
        <v>31525000</v>
      </c>
      <c r="P64" s="221">
        <v>7.0276313687909278E-3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3717.7</v>
      </c>
      <c r="F65" s="217">
        <v>3710.1166666666668</v>
      </c>
      <c r="G65" s="219">
        <v>3647.5833333333335</v>
      </c>
      <c r="H65" s="219">
        <v>3577.4666666666667</v>
      </c>
      <c r="I65" s="219">
        <v>3514.9333333333334</v>
      </c>
      <c r="J65" s="219">
        <v>3780.2333333333336</v>
      </c>
      <c r="K65" s="219">
        <v>3842.7666666666664</v>
      </c>
      <c r="L65" s="219">
        <v>3912.8833333333337</v>
      </c>
      <c r="M65" s="220">
        <v>3772.65</v>
      </c>
      <c r="N65" s="220">
        <v>3640</v>
      </c>
      <c r="O65" s="220">
        <v>4407300</v>
      </c>
      <c r="P65" s="221">
        <v>5.5160525748761041E-2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543.65</v>
      </c>
      <c r="F66" s="217">
        <v>544.33333333333337</v>
      </c>
      <c r="G66" s="219">
        <v>534.91666666666674</v>
      </c>
      <c r="H66" s="219">
        <v>526.18333333333339</v>
      </c>
      <c r="I66" s="219">
        <v>516.76666666666677</v>
      </c>
      <c r="J66" s="219">
        <v>553.06666666666672</v>
      </c>
      <c r="K66" s="219">
        <v>562.48333333333346</v>
      </c>
      <c r="L66" s="219">
        <v>571.2166666666667</v>
      </c>
      <c r="M66" s="220">
        <v>553.75</v>
      </c>
      <c r="N66" s="220">
        <v>535.6</v>
      </c>
      <c r="O66" s="220">
        <v>21571250</v>
      </c>
      <c r="P66" s="221">
        <v>-1.4167380748357612E-2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1795.35</v>
      </c>
      <c r="F67" s="217">
        <v>1787.7</v>
      </c>
      <c r="G67" s="219">
        <v>1773.3000000000002</v>
      </c>
      <c r="H67" s="219">
        <v>1751.2500000000002</v>
      </c>
      <c r="I67" s="219">
        <v>1736.8500000000004</v>
      </c>
      <c r="J67" s="219">
        <v>1809.75</v>
      </c>
      <c r="K67" s="219">
        <v>1824.15</v>
      </c>
      <c r="L67" s="219">
        <v>1846.1999999999998</v>
      </c>
      <c r="M67" s="220">
        <v>1802.1</v>
      </c>
      <c r="N67" s="220">
        <v>1765.65</v>
      </c>
      <c r="O67" s="220">
        <v>3014500</v>
      </c>
      <c r="P67" s="221">
        <v>-4.6602463747489602E-2</v>
      </c>
    </row>
    <row r="68" spans="1:16" ht="12.75" customHeight="1">
      <c r="A68" s="213">
        <v>58</v>
      </c>
      <c r="B68" s="225" t="s">
        <v>850</v>
      </c>
      <c r="C68" s="222" t="s">
        <v>102</v>
      </c>
      <c r="D68" s="218">
        <v>45442</v>
      </c>
      <c r="E68" s="217">
        <v>2460.5</v>
      </c>
      <c r="F68" s="217">
        <v>2453</v>
      </c>
      <c r="G68" s="219">
        <v>2437</v>
      </c>
      <c r="H68" s="219">
        <v>2413.5</v>
      </c>
      <c r="I68" s="219">
        <v>2397.5</v>
      </c>
      <c r="J68" s="219">
        <v>2476.5</v>
      </c>
      <c r="K68" s="219">
        <v>2492.5</v>
      </c>
      <c r="L68" s="219">
        <v>2516</v>
      </c>
      <c r="M68" s="220">
        <v>2469</v>
      </c>
      <c r="N68" s="220">
        <v>2429.5</v>
      </c>
      <c r="O68" s="220">
        <v>1799100</v>
      </c>
      <c r="P68" s="221">
        <v>1.7475398710553106E-2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3940.2</v>
      </c>
      <c r="F69" s="217">
        <v>3912.8833333333332</v>
      </c>
      <c r="G69" s="219">
        <v>3873.5666666666666</v>
      </c>
      <c r="H69" s="219">
        <v>3806.9333333333334</v>
      </c>
      <c r="I69" s="219">
        <v>3767.6166666666668</v>
      </c>
      <c r="J69" s="219">
        <v>3979.5166666666664</v>
      </c>
      <c r="K69" s="219">
        <v>4018.833333333333</v>
      </c>
      <c r="L69" s="219">
        <v>4085.4666666666662</v>
      </c>
      <c r="M69" s="220">
        <v>3952.2</v>
      </c>
      <c r="N69" s="220">
        <v>3846.25</v>
      </c>
      <c r="O69" s="220">
        <v>2978200</v>
      </c>
      <c r="P69" s="221">
        <v>-2.9460997656511551E-3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8296.0499999999993</v>
      </c>
      <c r="F70" s="217">
        <v>8250.6166666666668</v>
      </c>
      <c r="G70" s="219">
        <v>8103.2333333333336</v>
      </c>
      <c r="H70" s="219">
        <v>7910.416666666667</v>
      </c>
      <c r="I70" s="219">
        <v>7763.0333333333338</v>
      </c>
      <c r="J70" s="219">
        <v>8443.4333333333343</v>
      </c>
      <c r="K70" s="219">
        <v>8590.8166666666693</v>
      </c>
      <c r="L70" s="219">
        <v>8783.6333333333332</v>
      </c>
      <c r="M70" s="220">
        <v>8398</v>
      </c>
      <c r="N70" s="220">
        <v>8057.8</v>
      </c>
      <c r="O70" s="220">
        <v>1201800</v>
      </c>
      <c r="P70" s="221">
        <v>-3.4078122488345929E-2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846.75</v>
      </c>
      <c r="F71" s="217">
        <v>842.55000000000007</v>
      </c>
      <c r="G71" s="219">
        <v>834.20000000000016</v>
      </c>
      <c r="H71" s="219">
        <v>821.65000000000009</v>
      </c>
      <c r="I71" s="219">
        <v>813.30000000000018</v>
      </c>
      <c r="J71" s="219">
        <v>855.10000000000014</v>
      </c>
      <c r="K71" s="219">
        <v>863.45</v>
      </c>
      <c r="L71" s="219">
        <v>876.00000000000011</v>
      </c>
      <c r="M71" s="220">
        <v>850.9</v>
      </c>
      <c r="N71" s="220">
        <v>830</v>
      </c>
      <c r="O71" s="220">
        <v>44968275</v>
      </c>
      <c r="P71" s="221">
        <v>-1.8687550634620579E-2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5847.3</v>
      </c>
      <c r="F72" s="217">
        <v>5831.2666666666664</v>
      </c>
      <c r="G72" s="219">
        <v>5743.5333333333328</v>
      </c>
      <c r="H72" s="219">
        <v>5639.7666666666664</v>
      </c>
      <c r="I72" s="219">
        <v>5552.0333333333328</v>
      </c>
      <c r="J72" s="219">
        <v>5935.0333333333328</v>
      </c>
      <c r="K72" s="219">
        <v>6022.7666666666664</v>
      </c>
      <c r="L72" s="219">
        <v>6126.5333333333328</v>
      </c>
      <c r="M72" s="220">
        <v>5919</v>
      </c>
      <c r="N72" s="220">
        <v>5727.5</v>
      </c>
      <c r="O72" s="220">
        <v>2922750</v>
      </c>
      <c r="P72" s="221">
        <v>6.1756425392789027E-2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4693.3</v>
      </c>
      <c r="F73" s="217">
        <v>4654.8833333333341</v>
      </c>
      <c r="G73" s="219">
        <v>4598.4666666666681</v>
      </c>
      <c r="H73" s="219">
        <v>4503.6333333333341</v>
      </c>
      <c r="I73" s="219">
        <v>4447.2166666666681</v>
      </c>
      <c r="J73" s="219">
        <v>4749.7166666666681</v>
      </c>
      <c r="K73" s="219">
        <v>4806.1333333333341</v>
      </c>
      <c r="L73" s="219">
        <v>4900.9666666666681</v>
      </c>
      <c r="M73" s="220">
        <v>4711.3</v>
      </c>
      <c r="N73" s="220">
        <v>4560.05</v>
      </c>
      <c r="O73" s="220">
        <v>3443300</v>
      </c>
      <c r="P73" s="221">
        <v>-1.5165924220431453E-2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3761.35</v>
      </c>
      <c r="F74" s="217">
        <v>3726.0499999999997</v>
      </c>
      <c r="G74" s="219">
        <v>3687.2999999999993</v>
      </c>
      <c r="H74" s="219">
        <v>3613.2499999999995</v>
      </c>
      <c r="I74" s="219">
        <v>3574.4999999999991</v>
      </c>
      <c r="J74" s="219">
        <v>3800.0999999999995</v>
      </c>
      <c r="K74" s="219">
        <v>3838.8500000000004</v>
      </c>
      <c r="L74" s="219">
        <v>3912.8999999999996</v>
      </c>
      <c r="M74" s="220">
        <v>3764.8</v>
      </c>
      <c r="N74" s="220">
        <v>3652</v>
      </c>
      <c r="O74" s="220">
        <v>1339525</v>
      </c>
      <c r="P74" s="221">
        <v>2.469643959662482E-3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475.5</v>
      </c>
      <c r="F75" s="217">
        <v>472.16666666666669</v>
      </c>
      <c r="G75" s="219">
        <v>465.63333333333338</v>
      </c>
      <c r="H75" s="219">
        <v>455.76666666666671</v>
      </c>
      <c r="I75" s="219">
        <v>449.23333333333341</v>
      </c>
      <c r="J75" s="219">
        <v>482.03333333333336</v>
      </c>
      <c r="K75" s="219">
        <v>488.56666666666666</v>
      </c>
      <c r="L75" s="219">
        <v>498.43333333333334</v>
      </c>
      <c r="M75" s="220">
        <v>478.7</v>
      </c>
      <c r="N75" s="220">
        <v>462.3</v>
      </c>
      <c r="O75" s="220">
        <v>15750000</v>
      </c>
      <c r="P75" s="221">
        <v>8.5877388930255649E-2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164.55</v>
      </c>
      <c r="F76" s="217">
        <v>163.93333333333334</v>
      </c>
      <c r="G76" s="219">
        <v>162.66666666666669</v>
      </c>
      <c r="H76" s="219">
        <v>160.78333333333336</v>
      </c>
      <c r="I76" s="219">
        <v>159.51666666666671</v>
      </c>
      <c r="J76" s="219">
        <v>165.81666666666666</v>
      </c>
      <c r="K76" s="219">
        <v>167.08333333333331</v>
      </c>
      <c r="L76" s="219">
        <v>168.96666666666664</v>
      </c>
      <c r="M76" s="220">
        <v>165.2</v>
      </c>
      <c r="N76" s="220">
        <v>162.05000000000001</v>
      </c>
      <c r="O76" s="220">
        <v>104040000</v>
      </c>
      <c r="P76" s="221">
        <v>-1.3651877133105802E-2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196.1</v>
      </c>
      <c r="F77" s="217">
        <v>196.86666666666667</v>
      </c>
      <c r="G77" s="219">
        <v>190.58333333333334</v>
      </c>
      <c r="H77" s="219">
        <v>185.06666666666666</v>
      </c>
      <c r="I77" s="219">
        <v>178.78333333333333</v>
      </c>
      <c r="J77" s="219">
        <v>202.38333333333335</v>
      </c>
      <c r="K77" s="219">
        <v>208.66666666666666</v>
      </c>
      <c r="L77" s="219">
        <v>214.18333333333337</v>
      </c>
      <c r="M77" s="220">
        <v>203.15</v>
      </c>
      <c r="N77" s="220">
        <v>191.35</v>
      </c>
      <c r="O77" s="220">
        <v>135479475</v>
      </c>
      <c r="P77" s="221">
        <v>-1.6244767789515648E-2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1012</v>
      </c>
      <c r="F78" s="217">
        <v>1006.15</v>
      </c>
      <c r="G78" s="219">
        <v>995.84999999999991</v>
      </c>
      <c r="H78" s="219">
        <v>979.69999999999993</v>
      </c>
      <c r="I78" s="219">
        <v>969.39999999999986</v>
      </c>
      <c r="J78" s="219">
        <v>1022.3</v>
      </c>
      <c r="K78" s="219">
        <v>1032.5999999999999</v>
      </c>
      <c r="L78" s="219">
        <v>1048.75</v>
      </c>
      <c r="M78" s="220">
        <v>1016.45</v>
      </c>
      <c r="N78" s="220">
        <v>990</v>
      </c>
      <c r="O78" s="220">
        <v>11684100</v>
      </c>
      <c r="P78" s="221">
        <v>6.8724228414344625E-3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83.35</v>
      </c>
      <c r="F79" s="217">
        <v>83.75</v>
      </c>
      <c r="G79" s="219">
        <v>82.25</v>
      </c>
      <c r="H79" s="219">
        <v>81.150000000000006</v>
      </c>
      <c r="I79" s="219">
        <v>79.650000000000006</v>
      </c>
      <c r="J79" s="219">
        <v>84.85</v>
      </c>
      <c r="K79" s="219">
        <v>86.35</v>
      </c>
      <c r="L79" s="219">
        <v>87.449999999999989</v>
      </c>
      <c r="M79" s="220">
        <v>85.25</v>
      </c>
      <c r="N79" s="220">
        <v>82.65</v>
      </c>
      <c r="O79" s="220">
        <v>231840000</v>
      </c>
      <c r="P79" s="221">
        <v>-6.9390902081727058E-3</v>
      </c>
    </row>
    <row r="80" spans="1:16" ht="12.75" customHeight="1">
      <c r="A80" s="213">
        <v>70</v>
      </c>
      <c r="B80" s="225" t="s">
        <v>850</v>
      </c>
      <c r="C80" s="223" t="s">
        <v>116</v>
      </c>
      <c r="D80" s="218">
        <v>45442</v>
      </c>
      <c r="E80" s="217">
        <v>667.95</v>
      </c>
      <c r="F80" s="217">
        <v>664.98333333333335</v>
      </c>
      <c r="G80" s="219">
        <v>660.16666666666674</v>
      </c>
      <c r="H80" s="219">
        <v>652.38333333333344</v>
      </c>
      <c r="I80" s="219">
        <v>647.56666666666683</v>
      </c>
      <c r="J80" s="219">
        <v>672.76666666666665</v>
      </c>
      <c r="K80" s="219">
        <v>677.58333333333326</v>
      </c>
      <c r="L80" s="219">
        <v>685.36666666666656</v>
      </c>
      <c r="M80" s="220">
        <v>669.8</v>
      </c>
      <c r="N80" s="220">
        <v>657.2</v>
      </c>
      <c r="O80" s="220">
        <v>6932900</v>
      </c>
      <c r="P80" s="221">
        <v>-4.108309990662932E-3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1306.8499999999999</v>
      </c>
      <c r="F81" s="217">
        <v>1300.6666666666667</v>
      </c>
      <c r="G81" s="219">
        <v>1291.3333333333335</v>
      </c>
      <c r="H81" s="219">
        <v>1275.8166666666668</v>
      </c>
      <c r="I81" s="219">
        <v>1266.4833333333336</v>
      </c>
      <c r="J81" s="219">
        <v>1316.1833333333334</v>
      </c>
      <c r="K81" s="219">
        <v>1325.5166666666669</v>
      </c>
      <c r="L81" s="219">
        <v>1341.0333333333333</v>
      </c>
      <c r="M81" s="220">
        <v>1310</v>
      </c>
      <c r="N81" s="220">
        <v>1285.1500000000001</v>
      </c>
      <c r="O81" s="220">
        <v>6098500</v>
      </c>
      <c r="P81" s="221">
        <v>-9.3404808317089014E-3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2877.05</v>
      </c>
      <c r="F82" s="217">
        <v>2848.5</v>
      </c>
      <c r="G82" s="219">
        <v>2805</v>
      </c>
      <c r="H82" s="219">
        <v>2732.95</v>
      </c>
      <c r="I82" s="219">
        <v>2689.45</v>
      </c>
      <c r="J82" s="219">
        <v>2920.55</v>
      </c>
      <c r="K82" s="219">
        <v>2964.05</v>
      </c>
      <c r="L82" s="219">
        <v>3036.1000000000004</v>
      </c>
      <c r="M82" s="220">
        <v>2892</v>
      </c>
      <c r="N82" s="220">
        <v>2776.45</v>
      </c>
      <c r="O82" s="220">
        <v>3238500</v>
      </c>
      <c r="P82" s="221">
        <v>-5.4663268126401128E-3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401.5</v>
      </c>
      <c r="F83" s="217">
        <v>399.8</v>
      </c>
      <c r="G83" s="219">
        <v>396.70000000000005</v>
      </c>
      <c r="H83" s="219">
        <v>391.90000000000003</v>
      </c>
      <c r="I83" s="219">
        <v>388.80000000000007</v>
      </c>
      <c r="J83" s="219">
        <v>404.6</v>
      </c>
      <c r="K83" s="219">
        <v>407.70000000000005</v>
      </c>
      <c r="L83" s="219">
        <v>412.5</v>
      </c>
      <c r="M83" s="220">
        <v>402.9</v>
      </c>
      <c r="N83" s="220">
        <v>395</v>
      </c>
      <c r="O83" s="220">
        <v>13586000</v>
      </c>
      <c r="P83" s="221">
        <v>-6.0442600276625173E-2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2381.5</v>
      </c>
      <c r="F84" s="217">
        <v>2366.6166666666668</v>
      </c>
      <c r="G84" s="219">
        <v>2336.2833333333338</v>
      </c>
      <c r="H84" s="219">
        <v>2291.0666666666671</v>
      </c>
      <c r="I84" s="219">
        <v>2260.733333333334</v>
      </c>
      <c r="J84" s="219">
        <v>2411.8333333333335</v>
      </c>
      <c r="K84" s="219">
        <v>2442.1666666666665</v>
      </c>
      <c r="L84" s="219">
        <v>2487.3833333333332</v>
      </c>
      <c r="M84" s="220">
        <v>2396.9499999999998</v>
      </c>
      <c r="N84" s="220">
        <v>2321.4</v>
      </c>
      <c r="O84" s="220">
        <v>7364245</v>
      </c>
      <c r="P84" s="221">
        <v>-5.0847878958351399E-3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548</v>
      </c>
      <c r="F85" s="217">
        <v>545.01666666666665</v>
      </c>
      <c r="G85" s="219">
        <v>540.43333333333328</v>
      </c>
      <c r="H85" s="219">
        <v>532.86666666666667</v>
      </c>
      <c r="I85" s="219">
        <v>528.2833333333333</v>
      </c>
      <c r="J85" s="219">
        <v>552.58333333333326</v>
      </c>
      <c r="K85" s="219">
        <v>557.16666666666674</v>
      </c>
      <c r="L85" s="219">
        <v>564.73333333333323</v>
      </c>
      <c r="M85" s="220">
        <v>549.6</v>
      </c>
      <c r="N85" s="220">
        <v>537.45000000000005</v>
      </c>
      <c r="O85" s="220">
        <v>6528750</v>
      </c>
      <c r="P85" s="221">
        <v>1.5160349854227406E-2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4628.8999999999996</v>
      </c>
      <c r="F86" s="217">
        <v>4481.1499999999996</v>
      </c>
      <c r="G86" s="219">
        <v>4286.1499999999996</v>
      </c>
      <c r="H86" s="219">
        <v>3943.3999999999996</v>
      </c>
      <c r="I86" s="219">
        <v>3748.3999999999996</v>
      </c>
      <c r="J86" s="219">
        <v>4823.8999999999996</v>
      </c>
      <c r="K86" s="219">
        <v>5018.8999999999996</v>
      </c>
      <c r="L86" s="219">
        <v>5361.65</v>
      </c>
      <c r="M86" s="220">
        <v>4676.1499999999996</v>
      </c>
      <c r="N86" s="220">
        <v>4138.3999999999996</v>
      </c>
      <c r="O86" s="220">
        <v>9985800</v>
      </c>
      <c r="P86" s="221">
        <v>0.13658403332650412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1776.3</v>
      </c>
      <c r="F87" s="217">
        <v>1768.4833333333333</v>
      </c>
      <c r="G87" s="219">
        <v>1754.6166666666668</v>
      </c>
      <c r="H87" s="219">
        <v>1732.9333333333334</v>
      </c>
      <c r="I87" s="219">
        <v>1719.0666666666668</v>
      </c>
      <c r="J87" s="219">
        <v>1790.1666666666667</v>
      </c>
      <c r="K87" s="219">
        <v>1804.0333333333331</v>
      </c>
      <c r="L87" s="219">
        <v>1825.7166666666667</v>
      </c>
      <c r="M87" s="220">
        <v>1782.35</v>
      </c>
      <c r="N87" s="220">
        <v>1746.8</v>
      </c>
      <c r="O87" s="220">
        <v>5167500</v>
      </c>
      <c r="P87" s="221">
        <v>-2.0193401592718999E-2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1350.8</v>
      </c>
      <c r="F88" s="217">
        <v>1348.2833333333331</v>
      </c>
      <c r="G88" s="219">
        <v>1335.7166666666662</v>
      </c>
      <c r="H88" s="219">
        <v>1320.6333333333332</v>
      </c>
      <c r="I88" s="219">
        <v>1308.0666666666664</v>
      </c>
      <c r="J88" s="219">
        <v>1363.3666666666661</v>
      </c>
      <c r="K88" s="219">
        <v>1375.9333333333332</v>
      </c>
      <c r="L88" s="219">
        <v>1391.016666666666</v>
      </c>
      <c r="M88" s="220">
        <v>1360.85</v>
      </c>
      <c r="N88" s="220">
        <v>1333.2</v>
      </c>
      <c r="O88" s="220">
        <v>24121650</v>
      </c>
      <c r="P88" s="221">
        <v>-2.5934929473952002E-2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3868.9</v>
      </c>
      <c r="F89" s="217">
        <v>3837.2666666666664</v>
      </c>
      <c r="G89" s="219">
        <v>3798.083333333333</v>
      </c>
      <c r="H89" s="219">
        <v>3727.2666666666664</v>
      </c>
      <c r="I89" s="219">
        <v>3688.083333333333</v>
      </c>
      <c r="J89" s="219">
        <v>3908.083333333333</v>
      </c>
      <c r="K89" s="219">
        <v>3947.2666666666664</v>
      </c>
      <c r="L89" s="219">
        <v>4018.083333333333</v>
      </c>
      <c r="M89" s="220">
        <v>3876.45</v>
      </c>
      <c r="N89" s="220">
        <v>3766.45</v>
      </c>
      <c r="O89" s="220">
        <v>2831250</v>
      </c>
      <c r="P89" s="221">
        <v>-2.3336437959225912E-2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1463.75</v>
      </c>
      <c r="F90" s="217">
        <v>1457.25</v>
      </c>
      <c r="G90" s="219">
        <v>1448.5</v>
      </c>
      <c r="H90" s="219">
        <v>1433.25</v>
      </c>
      <c r="I90" s="219">
        <v>1424.5</v>
      </c>
      <c r="J90" s="219">
        <v>1472.5</v>
      </c>
      <c r="K90" s="219">
        <v>1481.25</v>
      </c>
      <c r="L90" s="219">
        <v>1496.5</v>
      </c>
      <c r="M90" s="220">
        <v>1466</v>
      </c>
      <c r="N90" s="220">
        <v>1442</v>
      </c>
      <c r="O90" s="220">
        <v>205962900</v>
      </c>
      <c r="P90" s="221">
        <v>-5.2331264875892557E-3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568.70000000000005</v>
      </c>
      <c r="F91" s="217">
        <v>563.86666666666667</v>
      </c>
      <c r="G91" s="219">
        <v>557.93333333333339</v>
      </c>
      <c r="H91" s="219">
        <v>547.16666666666674</v>
      </c>
      <c r="I91" s="219">
        <v>541.23333333333346</v>
      </c>
      <c r="J91" s="219">
        <v>574.63333333333333</v>
      </c>
      <c r="K91" s="219">
        <v>580.56666666666649</v>
      </c>
      <c r="L91" s="219">
        <v>591.33333333333326</v>
      </c>
      <c r="M91" s="220">
        <v>569.79999999999995</v>
      </c>
      <c r="N91" s="220">
        <v>553.1</v>
      </c>
      <c r="O91" s="220">
        <v>45564200</v>
      </c>
      <c r="P91" s="221">
        <v>1.4126576080303587E-2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5149.8</v>
      </c>
      <c r="F92" s="217">
        <v>5121.416666666667</v>
      </c>
      <c r="G92" s="219">
        <v>5079.9333333333343</v>
      </c>
      <c r="H92" s="219">
        <v>5010.0666666666675</v>
      </c>
      <c r="I92" s="219">
        <v>4968.5833333333348</v>
      </c>
      <c r="J92" s="219">
        <v>5191.2833333333338</v>
      </c>
      <c r="K92" s="219">
        <v>5232.7666666666655</v>
      </c>
      <c r="L92" s="219">
        <v>5302.6333333333332</v>
      </c>
      <c r="M92" s="220">
        <v>5162.8999999999996</v>
      </c>
      <c r="N92" s="220">
        <v>5051.55</v>
      </c>
      <c r="O92" s="220">
        <v>4144350</v>
      </c>
      <c r="P92" s="221">
        <v>-6.0781180949790937E-2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655.7</v>
      </c>
      <c r="F93" s="217">
        <v>656.43333333333339</v>
      </c>
      <c r="G93" s="219">
        <v>644.86666666666679</v>
      </c>
      <c r="H93" s="219">
        <v>634.03333333333342</v>
      </c>
      <c r="I93" s="219">
        <v>622.46666666666681</v>
      </c>
      <c r="J93" s="219">
        <v>667.26666666666677</v>
      </c>
      <c r="K93" s="219">
        <v>678.83333333333337</v>
      </c>
      <c r="L93" s="219">
        <v>689.66666666666674</v>
      </c>
      <c r="M93" s="220">
        <v>668</v>
      </c>
      <c r="N93" s="220">
        <v>645.6</v>
      </c>
      <c r="O93" s="220">
        <v>52224200</v>
      </c>
      <c r="P93" s="221">
        <v>-2.8601978080727078E-3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379.5</v>
      </c>
      <c r="F94" s="217">
        <v>380.38333333333338</v>
      </c>
      <c r="G94" s="219">
        <v>373.81666666666678</v>
      </c>
      <c r="H94" s="219">
        <v>368.13333333333338</v>
      </c>
      <c r="I94" s="219">
        <v>361.56666666666678</v>
      </c>
      <c r="J94" s="219">
        <v>386.06666666666678</v>
      </c>
      <c r="K94" s="219">
        <v>392.63333333333338</v>
      </c>
      <c r="L94" s="219">
        <v>398.31666666666678</v>
      </c>
      <c r="M94" s="220">
        <v>386.95</v>
      </c>
      <c r="N94" s="220">
        <v>374.7</v>
      </c>
      <c r="O94" s="220">
        <v>32165700</v>
      </c>
      <c r="P94" s="221">
        <v>-2.1917808219178082E-2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501.55</v>
      </c>
      <c r="F95" s="217">
        <v>502.88333333333338</v>
      </c>
      <c r="G95" s="219">
        <v>490.76666666666677</v>
      </c>
      <c r="H95" s="219">
        <v>479.98333333333341</v>
      </c>
      <c r="I95" s="219">
        <v>467.86666666666679</v>
      </c>
      <c r="J95" s="219">
        <v>513.66666666666674</v>
      </c>
      <c r="K95" s="219">
        <v>525.78333333333342</v>
      </c>
      <c r="L95" s="219">
        <v>536.56666666666672</v>
      </c>
      <c r="M95" s="220">
        <v>515</v>
      </c>
      <c r="N95" s="220">
        <v>492.1</v>
      </c>
      <c r="O95" s="220">
        <v>29685150</v>
      </c>
      <c r="P95" s="221">
        <v>3.3657688149297232E-2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2347.1</v>
      </c>
      <c r="F96" s="217">
        <v>2337.3333333333335</v>
      </c>
      <c r="G96" s="219">
        <v>2322.8666666666668</v>
      </c>
      <c r="H96" s="219">
        <v>2298.6333333333332</v>
      </c>
      <c r="I96" s="219">
        <v>2284.1666666666665</v>
      </c>
      <c r="J96" s="219">
        <v>2361.5666666666671</v>
      </c>
      <c r="K96" s="219">
        <v>2376.0333333333333</v>
      </c>
      <c r="L96" s="219">
        <v>2400.2666666666673</v>
      </c>
      <c r="M96" s="220">
        <v>2351.8000000000002</v>
      </c>
      <c r="N96" s="220">
        <v>2313.1</v>
      </c>
      <c r="O96" s="220">
        <v>17811900</v>
      </c>
      <c r="P96" s="221">
        <v>5.8106047772319156E-3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1133.2</v>
      </c>
      <c r="F97" s="217">
        <v>1130.3</v>
      </c>
      <c r="G97" s="219">
        <v>1121.05</v>
      </c>
      <c r="H97" s="219">
        <v>1108.9000000000001</v>
      </c>
      <c r="I97" s="219">
        <v>1099.6500000000001</v>
      </c>
      <c r="J97" s="219">
        <v>1142.4499999999998</v>
      </c>
      <c r="K97" s="219">
        <v>1151.6999999999998</v>
      </c>
      <c r="L97" s="219">
        <v>1163.8499999999997</v>
      </c>
      <c r="M97" s="220">
        <v>1139.55</v>
      </c>
      <c r="N97" s="220">
        <v>1118.1500000000001</v>
      </c>
      <c r="O97" s="220">
        <v>82943000</v>
      </c>
      <c r="P97" s="221">
        <v>1.0222438209240266E-2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1682.95</v>
      </c>
      <c r="F98" s="217">
        <v>1674.9166666666667</v>
      </c>
      <c r="G98" s="219">
        <v>1663.1833333333334</v>
      </c>
      <c r="H98" s="219">
        <v>1643.4166666666667</v>
      </c>
      <c r="I98" s="219">
        <v>1631.6833333333334</v>
      </c>
      <c r="J98" s="219">
        <v>1694.6833333333334</v>
      </c>
      <c r="K98" s="219">
        <v>1706.4166666666665</v>
      </c>
      <c r="L98" s="219">
        <v>1726.1833333333334</v>
      </c>
      <c r="M98" s="220">
        <v>1686.65</v>
      </c>
      <c r="N98" s="220">
        <v>1655.15</v>
      </c>
      <c r="O98" s="220">
        <v>3523500</v>
      </c>
      <c r="P98" s="221">
        <v>-9.0001406271972995E-3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589.75</v>
      </c>
      <c r="F99" s="217">
        <v>587.23333333333323</v>
      </c>
      <c r="G99" s="219">
        <v>583.41666666666652</v>
      </c>
      <c r="H99" s="219">
        <v>577.08333333333326</v>
      </c>
      <c r="I99" s="219">
        <v>573.26666666666654</v>
      </c>
      <c r="J99" s="219">
        <v>593.56666666666649</v>
      </c>
      <c r="K99" s="219">
        <v>597.38333333333333</v>
      </c>
      <c r="L99" s="219">
        <v>603.71666666666647</v>
      </c>
      <c r="M99" s="220">
        <v>591.04999999999995</v>
      </c>
      <c r="N99" s="220">
        <v>580.9</v>
      </c>
      <c r="O99" s="220">
        <v>15346500</v>
      </c>
      <c r="P99" s="221">
        <v>-5.8303371878340301E-3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13.2</v>
      </c>
      <c r="F100" s="217">
        <v>13.216666666666667</v>
      </c>
      <c r="G100" s="219">
        <v>12.983333333333334</v>
      </c>
      <c r="H100" s="219">
        <v>12.766666666666667</v>
      </c>
      <c r="I100" s="219">
        <v>12.533333333333335</v>
      </c>
      <c r="J100" s="219">
        <v>13.433333333333334</v>
      </c>
      <c r="K100" s="219">
        <v>13.666666666666664</v>
      </c>
      <c r="L100" s="219">
        <v>13.883333333333333</v>
      </c>
      <c r="M100" s="220">
        <v>13.45</v>
      </c>
      <c r="N100" s="220">
        <v>13</v>
      </c>
      <c r="O100" s="220">
        <v>3366200000</v>
      </c>
      <c r="P100" s="221">
        <v>-8.7983793079079407E-3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114.4</v>
      </c>
      <c r="F101" s="217">
        <v>114.01666666666667</v>
      </c>
      <c r="G101" s="219">
        <v>113.38333333333333</v>
      </c>
      <c r="H101" s="219">
        <v>112.36666666666666</v>
      </c>
      <c r="I101" s="219">
        <v>111.73333333333332</v>
      </c>
      <c r="J101" s="219">
        <v>115.03333333333333</v>
      </c>
      <c r="K101" s="219">
        <v>115.66666666666669</v>
      </c>
      <c r="L101" s="219">
        <v>116.68333333333334</v>
      </c>
      <c r="M101" s="220">
        <v>114.65</v>
      </c>
      <c r="N101" s="220">
        <v>113</v>
      </c>
      <c r="O101" s="220">
        <v>94515000</v>
      </c>
      <c r="P101" s="221">
        <v>1.1667112657211667E-2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77.45</v>
      </c>
      <c r="F102" s="217">
        <v>77.283333333333346</v>
      </c>
      <c r="G102" s="219">
        <v>76.966666666666697</v>
      </c>
      <c r="H102" s="219">
        <v>76.483333333333348</v>
      </c>
      <c r="I102" s="219">
        <v>76.1666666666667</v>
      </c>
      <c r="J102" s="219">
        <v>77.766666666666694</v>
      </c>
      <c r="K102" s="219">
        <v>78.083333333333329</v>
      </c>
      <c r="L102" s="219">
        <v>78.566666666666691</v>
      </c>
      <c r="M102" s="220">
        <v>77.599999999999994</v>
      </c>
      <c r="N102" s="220">
        <v>76.8</v>
      </c>
      <c r="O102" s="220">
        <v>406642500</v>
      </c>
      <c r="P102" s="221">
        <v>1.3761382121421761E-2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148.75</v>
      </c>
      <c r="F103" s="217">
        <v>149.21666666666667</v>
      </c>
      <c r="G103" s="219">
        <v>146.73333333333335</v>
      </c>
      <c r="H103" s="219">
        <v>144.71666666666667</v>
      </c>
      <c r="I103" s="219">
        <v>142.23333333333335</v>
      </c>
      <c r="J103" s="219">
        <v>151.23333333333335</v>
      </c>
      <c r="K103" s="219">
        <v>153.71666666666664</v>
      </c>
      <c r="L103" s="219">
        <v>155.73333333333335</v>
      </c>
      <c r="M103" s="220">
        <v>151.69999999999999</v>
      </c>
      <c r="N103" s="220">
        <v>147.19999999999999</v>
      </c>
      <c r="O103" s="220">
        <v>67721250</v>
      </c>
      <c r="P103" s="221">
        <v>-4.4446796126779195E-2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441.2</v>
      </c>
      <c r="F104" s="217">
        <v>440.51666666666665</v>
      </c>
      <c r="G104" s="219">
        <v>437.58333333333331</v>
      </c>
      <c r="H104" s="219">
        <v>433.96666666666664</v>
      </c>
      <c r="I104" s="219">
        <v>431.0333333333333</v>
      </c>
      <c r="J104" s="219">
        <v>444.13333333333333</v>
      </c>
      <c r="K104" s="219">
        <v>447.06666666666672</v>
      </c>
      <c r="L104" s="219">
        <v>450.68333333333334</v>
      </c>
      <c r="M104" s="220">
        <v>443.45</v>
      </c>
      <c r="N104" s="220">
        <v>436.9</v>
      </c>
      <c r="O104" s="220">
        <v>24846250</v>
      </c>
      <c r="P104" s="221">
        <v>-2.4841291747170853E-3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571.45000000000005</v>
      </c>
      <c r="F105" s="217">
        <v>570.2166666666667</v>
      </c>
      <c r="G105" s="219">
        <v>564.43333333333339</v>
      </c>
      <c r="H105" s="219">
        <v>557.41666666666674</v>
      </c>
      <c r="I105" s="219">
        <v>551.63333333333344</v>
      </c>
      <c r="J105" s="219">
        <v>577.23333333333335</v>
      </c>
      <c r="K105" s="219">
        <v>583.01666666666665</v>
      </c>
      <c r="L105" s="219">
        <v>590.0333333333333</v>
      </c>
      <c r="M105" s="220">
        <v>576</v>
      </c>
      <c r="N105" s="220">
        <v>563.20000000000005</v>
      </c>
      <c r="O105" s="220">
        <v>20509000</v>
      </c>
      <c r="P105" s="221">
        <v>-3.0994566501299316E-2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210.15</v>
      </c>
      <c r="F106" s="217">
        <v>209.29999999999998</v>
      </c>
      <c r="G106" s="219">
        <v>207.94999999999996</v>
      </c>
      <c r="H106" s="219">
        <v>205.74999999999997</v>
      </c>
      <c r="I106" s="219">
        <v>204.39999999999995</v>
      </c>
      <c r="J106" s="219">
        <v>211.49999999999997</v>
      </c>
      <c r="K106" s="219">
        <v>212.85</v>
      </c>
      <c r="L106" s="219">
        <v>215.04999999999998</v>
      </c>
      <c r="M106" s="220">
        <v>210.65</v>
      </c>
      <c r="N106" s="220">
        <v>207.1</v>
      </c>
      <c r="O106" s="220">
        <v>26305900</v>
      </c>
      <c r="P106" s="221">
        <v>-1.9139273356401382E-2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2635.45</v>
      </c>
      <c r="F107" s="217">
        <v>2629</v>
      </c>
      <c r="G107" s="219">
        <v>2609</v>
      </c>
      <c r="H107" s="219">
        <v>2582.5500000000002</v>
      </c>
      <c r="I107" s="219">
        <v>2562.5500000000002</v>
      </c>
      <c r="J107" s="219">
        <v>2655.45</v>
      </c>
      <c r="K107" s="219">
        <v>2675.45</v>
      </c>
      <c r="L107" s="219">
        <v>2701.8999999999996</v>
      </c>
      <c r="M107" s="220">
        <v>2649</v>
      </c>
      <c r="N107" s="220">
        <v>2602.5500000000002</v>
      </c>
      <c r="O107" s="220">
        <v>1693800</v>
      </c>
      <c r="P107" s="221">
        <v>3.0291970802919708E-2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4311.55</v>
      </c>
      <c r="F108" s="217">
        <v>4305.916666666667</v>
      </c>
      <c r="G108" s="219">
        <v>4273.8333333333339</v>
      </c>
      <c r="H108" s="219">
        <v>4236.1166666666668</v>
      </c>
      <c r="I108" s="219">
        <v>4204.0333333333338</v>
      </c>
      <c r="J108" s="219">
        <v>4343.6333333333341</v>
      </c>
      <c r="K108" s="219">
        <v>4375.7166666666681</v>
      </c>
      <c r="L108" s="219">
        <v>4413.4333333333343</v>
      </c>
      <c r="M108" s="220">
        <v>4338</v>
      </c>
      <c r="N108" s="220">
        <v>4268.2</v>
      </c>
      <c r="O108" s="220">
        <v>4821900</v>
      </c>
      <c r="P108" s="221">
        <v>2.2715703741410027E-2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1415.5</v>
      </c>
      <c r="F109" s="217">
        <v>1414.2833333333335</v>
      </c>
      <c r="G109" s="219">
        <v>1393.916666666667</v>
      </c>
      <c r="H109" s="219">
        <v>1372.3333333333335</v>
      </c>
      <c r="I109" s="219">
        <v>1351.9666666666669</v>
      </c>
      <c r="J109" s="219">
        <v>1435.866666666667</v>
      </c>
      <c r="K109" s="219">
        <v>1456.2333333333333</v>
      </c>
      <c r="L109" s="219">
        <v>1477.8166666666671</v>
      </c>
      <c r="M109" s="220">
        <v>1434.65</v>
      </c>
      <c r="N109" s="220">
        <v>1392.7</v>
      </c>
      <c r="O109" s="220">
        <v>28920500</v>
      </c>
      <c r="P109" s="221">
        <v>4.6895927601809953E-2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341.9</v>
      </c>
      <c r="F110" s="217">
        <v>340.91666666666669</v>
      </c>
      <c r="G110" s="219">
        <v>338.33333333333337</v>
      </c>
      <c r="H110" s="219">
        <v>334.76666666666671</v>
      </c>
      <c r="I110" s="219">
        <v>332.18333333333339</v>
      </c>
      <c r="J110" s="219">
        <v>344.48333333333335</v>
      </c>
      <c r="K110" s="219">
        <v>347.06666666666672</v>
      </c>
      <c r="L110" s="219">
        <v>350.63333333333333</v>
      </c>
      <c r="M110" s="220">
        <v>343.5</v>
      </c>
      <c r="N110" s="220">
        <v>337.35</v>
      </c>
      <c r="O110" s="220">
        <v>73970400</v>
      </c>
      <c r="P110" s="221">
        <v>-3.5267714010900932E-3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1455.9</v>
      </c>
      <c r="F111" s="217">
        <v>1449.4166666666667</v>
      </c>
      <c r="G111" s="219">
        <v>1439.8333333333335</v>
      </c>
      <c r="H111" s="219">
        <v>1423.7666666666667</v>
      </c>
      <c r="I111" s="219">
        <v>1414.1833333333334</v>
      </c>
      <c r="J111" s="219">
        <v>1465.4833333333336</v>
      </c>
      <c r="K111" s="219">
        <v>1475.0666666666671</v>
      </c>
      <c r="L111" s="219">
        <v>1491.1333333333337</v>
      </c>
      <c r="M111" s="220">
        <v>1459</v>
      </c>
      <c r="N111" s="220">
        <v>1433.35</v>
      </c>
      <c r="O111" s="220">
        <v>50336400</v>
      </c>
      <c r="P111" s="221">
        <v>-2.4684947219940166E-2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163.44999999999999</v>
      </c>
      <c r="F112" s="217">
        <v>163.21666666666667</v>
      </c>
      <c r="G112" s="219">
        <v>161.68333333333334</v>
      </c>
      <c r="H112" s="219">
        <v>159.91666666666666</v>
      </c>
      <c r="I112" s="219">
        <v>158.38333333333333</v>
      </c>
      <c r="J112" s="219">
        <v>164.98333333333335</v>
      </c>
      <c r="K112" s="219">
        <v>166.51666666666671</v>
      </c>
      <c r="L112" s="219">
        <v>168.28333333333336</v>
      </c>
      <c r="M112" s="220">
        <v>164.75</v>
      </c>
      <c r="N112" s="220">
        <v>161.44999999999999</v>
      </c>
      <c r="O112" s="220">
        <v>189652125</v>
      </c>
      <c r="P112" s="221">
        <v>-2.3200341476887539E-2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1289.75</v>
      </c>
      <c r="F113" s="217">
        <v>1287.1500000000001</v>
      </c>
      <c r="G113" s="219">
        <v>1275.2500000000002</v>
      </c>
      <c r="H113" s="219">
        <v>1260.7500000000002</v>
      </c>
      <c r="I113" s="219">
        <v>1248.8500000000004</v>
      </c>
      <c r="J113" s="219">
        <v>1301.6500000000001</v>
      </c>
      <c r="K113" s="219">
        <v>1313.5499999999997</v>
      </c>
      <c r="L113" s="219">
        <v>1328.05</v>
      </c>
      <c r="M113" s="220">
        <v>1299.05</v>
      </c>
      <c r="N113" s="220">
        <v>1272.6500000000001</v>
      </c>
      <c r="O113" s="220">
        <v>1771900</v>
      </c>
      <c r="P113" s="221">
        <v>9.8307816277195814E-2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1046.2</v>
      </c>
      <c r="F114" s="217">
        <v>1042.9000000000001</v>
      </c>
      <c r="G114" s="219">
        <v>1036.4000000000001</v>
      </c>
      <c r="H114" s="219">
        <v>1026.5999999999999</v>
      </c>
      <c r="I114" s="219">
        <v>1020.0999999999999</v>
      </c>
      <c r="J114" s="219">
        <v>1052.7000000000003</v>
      </c>
      <c r="K114" s="219">
        <v>1059.2000000000003</v>
      </c>
      <c r="L114" s="219">
        <v>1069.0000000000005</v>
      </c>
      <c r="M114" s="220">
        <v>1049.4000000000001</v>
      </c>
      <c r="N114" s="220">
        <v>1033.0999999999999</v>
      </c>
      <c r="O114" s="220">
        <v>16035250</v>
      </c>
      <c r="P114" s="221">
        <v>7.199780159384446E-3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432.65</v>
      </c>
      <c r="F115" s="217">
        <v>430.51666666666665</v>
      </c>
      <c r="G115" s="219">
        <v>427.13333333333333</v>
      </c>
      <c r="H115" s="219">
        <v>421.61666666666667</v>
      </c>
      <c r="I115" s="219">
        <v>418.23333333333335</v>
      </c>
      <c r="J115" s="219">
        <v>436.0333333333333</v>
      </c>
      <c r="K115" s="219">
        <v>439.41666666666663</v>
      </c>
      <c r="L115" s="219">
        <v>444.93333333333328</v>
      </c>
      <c r="M115" s="220">
        <v>433.9</v>
      </c>
      <c r="N115" s="220">
        <v>425</v>
      </c>
      <c r="O115" s="220">
        <v>132590400</v>
      </c>
      <c r="P115" s="221">
        <v>9.870946514093518E-3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1010.3</v>
      </c>
      <c r="F116" s="217">
        <v>1004.6166666666667</v>
      </c>
      <c r="G116" s="219">
        <v>996.68333333333339</v>
      </c>
      <c r="H116" s="219">
        <v>983.06666666666672</v>
      </c>
      <c r="I116" s="219">
        <v>975.13333333333344</v>
      </c>
      <c r="J116" s="219">
        <v>1018.2333333333333</v>
      </c>
      <c r="K116" s="219">
        <v>1026.1666666666665</v>
      </c>
      <c r="L116" s="219">
        <v>1039.7833333333333</v>
      </c>
      <c r="M116" s="220">
        <v>1012.55</v>
      </c>
      <c r="N116" s="220">
        <v>991</v>
      </c>
      <c r="O116" s="220">
        <v>12104375</v>
      </c>
      <c r="P116" s="221">
        <v>-3.2810627247303235E-2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3867.5</v>
      </c>
      <c r="F117" s="217">
        <v>3879.6833333333329</v>
      </c>
      <c r="G117" s="219">
        <v>3809.8666666666659</v>
      </c>
      <c r="H117" s="219">
        <v>3752.2333333333331</v>
      </c>
      <c r="I117" s="219">
        <v>3682.4166666666661</v>
      </c>
      <c r="J117" s="219">
        <v>3937.3166666666657</v>
      </c>
      <c r="K117" s="219">
        <v>4007.1333333333323</v>
      </c>
      <c r="L117" s="219">
        <v>4064.7666666666655</v>
      </c>
      <c r="M117" s="220">
        <v>3949.5</v>
      </c>
      <c r="N117" s="220">
        <v>3822.05</v>
      </c>
      <c r="O117" s="220">
        <v>606875</v>
      </c>
      <c r="P117" s="221">
        <v>3.3198552883592254E-2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887.8</v>
      </c>
      <c r="F118" s="217">
        <v>881.91666666666663</v>
      </c>
      <c r="G118" s="219">
        <v>874.0333333333333</v>
      </c>
      <c r="H118" s="219">
        <v>860.26666666666665</v>
      </c>
      <c r="I118" s="219">
        <v>852.38333333333333</v>
      </c>
      <c r="J118" s="219">
        <v>895.68333333333328</v>
      </c>
      <c r="K118" s="219">
        <v>903.56666666666672</v>
      </c>
      <c r="L118" s="219">
        <v>917.33333333333326</v>
      </c>
      <c r="M118" s="220">
        <v>889.8</v>
      </c>
      <c r="N118" s="220">
        <v>868.15</v>
      </c>
      <c r="O118" s="220">
        <v>16634700</v>
      </c>
      <c r="P118" s="221">
        <v>-2.6121319897253508E-2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472.45</v>
      </c>
      <c r="F119" s="217">
        <v>470.08333333333331</v>
      </c>
      <c r="G119" s="219">
        <v>466.36666666666662</v>
      </c>
      <c r="H119" s="219">
        <v>460.2833333333333</v>
      </c>
      <c r="I119" s="219">
        <v>456.56666666666661</v>
      </c>
      <c r="J119" s="219">
        <v>476.16666666666663</v>
      </c>
      <c r="K119" s="219">
        <v>479.88333333333333</v>
      </c>
      <c r="L119" s="219">
        <v>485.96666666666664</v>
      </c>
      <c r="M119" s="220">
        <v>473.8</v>
      </c>
      <c r="N119" s="220">
        <v>464</v>
      </c>
      <c r="O119" s="220">
        <v>22327500</v>
      </c>
      <c r="P119" s="221">
        <v>6.9338745137831892E-3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1675.1</v>
      </c>
      <c r="F120" s="217">
        <v>1668.6499999999999</v>
      </c>
      <c r="G120" s="219">
        <v>1658.4499999999998</v>
      </c>
      <c r="H120" s="219">
        <v>1641.8</v>
      </c>
      <c r="I120" s="219">
        <v>1631.6</v>
      </c>
      <c r="J120" s="219">
        <v>1685.2999999999997</v>
      </c>
      <c r="K120" s="219">
        <v>1695.5</v>
      </c>
      <c r="L120" s="219">
        <v>1712.1499999999996</v>
      </c>
      <c r="M120" s="220">
        <v>1678.85</v>
      </c>
      <c r="N120" s="220">
        <v>1652</v>
      </c>
      <c r="O120" s="220">
        <v>50555600</v>
      </c>
      <c r="P120" s="221">
        <v>-3.5331023218183759E-2</v>
      </c>
    </row>
    <row r="121" spans="1:16" ht="12.75" customHeight="1">
      <c r="A121" s="213">
        <v>111</v>
      </c>
      <c r="B121" s="225" t="s">
        <v>66</v>
      </c>
      <c r="C121" s="217" t="s">
        <v>861</v>
      </c>
      <c r="D121" s="218">
        <v>45442</v>
      </c>
      <c r="E121" s="217">
        <v>159.6</v>
      </c>
      <c r="F121" s="217">
        <v>158.96666666666667</v>
      </c>
      <c r="G121" s="219">
        <v>157.63333333333333</v>
      </c>
      <c r="H121" s="219">
        <v>155.66666666666666</v>
      </c>
      <c r="I121" s="219">
        <v>154.33333333333331</v>
      </c>
      <c r="J121" s="219">
        <v>160.93333333333334</v>
      </c>
      <c r="K121" s="219">
        <v>162.26666666666665</v>
      </c>
      <c r="L121" s="219">
        <v>164.23333333333335</v>
      </c>
      <c r="M121" s="220">
        <v>160.30000000000001</v>
      </c>
      <c r="N121" s="220">
        <v>157</v>
      </c>
      <c r="O121" s="220">
        <v>46364642</v>
      </c>
      <c r="P121" s="221">
        <v>1.5738025415444772E-2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2532.1999999999998</v>
      </c>
      <c r="F122" s="217">
        <v>2516.4166666666665</v>
      </c>
      <c r="G122" s="219">
        <v>2486.2833333333328</v>
      </c>
      <c r="H122" s="219">
        <v>2440.3666666666663</v>
      </c>
      <c r="I122" s="219">
        <v>2410.2333333333327</v>
      </c>
      <c r="J122" s="219">
        <v>2562.333333333333</v>
      </c>
      <c r="K122" s="219">
        <v>2592.4666666666672</v>
      </c>
      <c r="L122" s="219">
        <v>2638.3833333333332</v>
      </c>
      <c r="M122" s="220">
        <v>2546.5500000000002</v>
      </c>
      <c r="N122" s="220">
        <v>2470.5</v>
      </c>
      <c r="O122" s="220">
        <v>1702500</v>
      </c>
      <c r="P122" s="221">
        <v>-2.4914089347079039E-2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445.2</v>
      </c>
      <c r="F123" s="217">
        <v>442.7833333333333</v>
      </c>
      <c r="G123" s="219">
        <v>438.81666666666661</v>
      </c>
      <c r="H123" s="219">
        <v>432.43333333333328</v>
      </c>
      <c r="I123" s="219">
        <v>428.46666666666658</v>
      </c>
      <c r="J123" s="219">
        <v>449.16666666666663</v>
      </c>
      <c r="K123" s="219">
        <v>453.13333333333333</v>
      </c>
      <c r="L123" s="219">
        <v>459.51666666666665</v>
      </c>
      <c r="M123" s="220">
        <v>446.75</v>
      </c>
      <c r="N123" s="220">
        <v>436.4</v>
      </c>
      <c r="O123" s="220">
        <v>14193300</v>
      </c>
      <c r="P123" s="221">
        <v>2.4291497975708502E-2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654.45000000000005</v>
      </c>
      <c r="F124" s="217">
        <v>645.7833333333333</v>
      </c>
      <c r="G124" s="219">
        <v>633.66666666666663</v>
      </c>
      <c r="H124" s="219">
        <v>612.88333333333333</v>
      </c>
      <c r="I124" s="219">
        <v>600.76666666666665</v>
      </c>
      <c r="J124" s="219">
        <v>666.56666666666661</v>
      </c>
      <c r="K124" s="219">
        <v>678.68333333333339</v>
      </c>
      <c r="L124" s="219">
        <v>699.46666666666658</v>
      </c>
      <c r="M124" s="220">
        <v>657.9</v>
      </c>
      <c r="N124" s="220">
        <v>625</v>
      </c>
      <c r="O124" s="220">
        <v>29228000</v>
      </c>
      <c r="P124" s="221">
        <v>-0.18584958217270195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3466.45</v>
      </c>
      <c r="F125" s="217">
        <v>3445.0333333333333</v>
      </c>
      <c r="G125" s="219">
        <v>3415.4166666666665</v>
      </c>
      <c r="H125" s="219">
        <v>3364.3833333333332</v>
      </c>
      <c r="I125" s="219">
        <v>3334.7666666666664</v>
      </c>
      <c r="J125" s="219">
        <v>3496.0666666666666</v>
      </c>
      <c r="K125" s="219">
        <v>3525.6833333333334</v>
      </c>
      <c r="L125" s="219">
        <v>3576.7166666666667</v>
      </c>
      <c r="M125" s="220">
        <v>3474.65</v>
      </c>
      <c r="N125" s="220">
        <v>3394</v>
      </c>
      <c r="O125" s="220">
        <v>16419150</v>
      </c>
      <c r="P125" s="221">
        <v>-4.1874917939515956E-2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4778.95</v>
      </c>
      <c r="F126" s="217">
        <v>4749.5333333333338</v>
      </c>
      <c r="G126" s="219">
        <v>4708.0166666666673</v>
      </c>
      <c r="H126" s="219">
        <v>4637.0833333333339</v>
      </c>
      <c r="I126" s="219">
        <v>4595.5666666666675</v>
      </c>
      <c r="J126" s="219">
        <v>4820.4666666666672</v>
      </c>
      <c r="K126" s="219">
        <v>4861.9833333333336</v>
      </c>
      <c r="L126" s="219">
        <v>4932.916666666667</v>
      </c>
      <c r="M126" s="220">
        <v>4791.05</v>
      </c>
      <c r="N126" s="220">
        <v>4678.6000000000004</v>
      </c>
      <c r="O126" s="220">
        <v>3758700</v>
      </c>
      <c r="P126" s="221">
        <v>-2.4904661841388436E-2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4511.6499999999996</v>
      </c>
      <c r="F127" s="217">
        <v>4494.583333333333</v>
      </c>
      <c r="G127" s="219">
        <v>4449.0166666666664</v>
      </c>
      <c r="H127" s="219">
        <v>4386.3833333333332</v>
      </c>
      <c r="I127" s="219">
        <v>4340.8166666666666</v>
      </c>
      <c r="J127" s="219">
        <v>4557.2166666666662</v>
      </c>
      <c r="K127" s="219">
        <v>4602.7833333333338</v>
      </c>
      <c r="L127" s="219">
        <v>4665.4166666666661</v>
      </c>
      <c r="M127" s="220">
        <v>4540.1499999999996</v>
      </c>
      <c r="N127" s="220">
        <v>4431.95</v>
      </c>
      <c r="O127" s="220">
        <v>1849100</v>
      </c>
      <c r="P127" s="221">
        <v>2.9795054577856982E-2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1667.3</v>
      </c>
      <c r="F128" s="217">
        <v>1668.3166666666666</v>
      </c>
      <c r="G128" s="219">
        <v>1641.7833333333333</v>
      </c>
      <c r="H128" s="219">
        <v>1616.2666666666667</v>
      </c>
      <c r="I128" s="219">
        <v>1589.7333333333333</v>
      </c>
      <c r="J128" s="219">
        <v>1693.8333333333333</v>
      </c>
      <c r="K128" s="219">
        <v>1720.3666666666666</v>
      </c>
      <c r="L128" s="219">
        <v>1745.8833333333332</v>
      </c>
      <c r="M128" s="220">
        <v>1694.85</v>
      </c>
      <c r="N128" s="220">
        <v>1642.8</v>
      </c>
      <c r="O128" s="220">
        <v>6995500</v>
      </c>
      <c r="P128" s="221">
        <v>-1.7587482564133665E-3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2384.6999999999998</v>
      </c>
      <c r="F129" s="217">
        <v>2360.3666666666668</v>
      </c>
      <c r="G129" s="219">
        <v>2316.3333333333335</v>
      </c>
      <c r="H129" s="219">
        <v>2247.9666666666667</v>
      </c>
      <c r="I129" s="219">
        <v>2203.9333333333334</v>
      </c>
      <c r="J129" s="219">
        <v>2428.7333333333336</v>
      </c>
      <c r="K129" s="219">
        <v>2472.7666666666664</v>
      </c>
      <c r="L129" s="219">
        <v>2541.1333333333337</v>
      </c>
      <c r="M129" s="220">
        <v>2404.4</v>
      </c>
      <c r="N129" s="220">
        <v>2292</v>
      </c>
      <c r="O129" s="220">
        <v>15237950</v>
      </c>
      <c r="P129" s="221">
        <v>0.12734664284419586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264.75</v>
      </c>
      <c r="F130" s="217">
        <v>263.71666666666664</v>
      </c>
      <c r="G130" s="219">
        <v>261.93333333333328</v>
      </c>
      <c r="H130" s="219">
        <v>259.11666666666662</v>
      </c>
      <c r="I130" s="219">
        <v>257.33333333333326</v>
      </c>
      <c r="J130" s="219">
        <v>266.5333333333333</v>
      </c>
      <c r="K130" s="219">
        <v>268.31666666666672</v>
      </c>
      <c r="L130" s="219">
        <v>271.13333333333333</v>
      </c>
      <c r="M130" s="220">
        <v>265.5</v>
      </c>
      <c r="N130" s="220">
        <v>260.89999999999998</v>
      </c>
      <c r="O130" s="220">
        <v>38652000</v>
      </c>
      <c r="P130" s="221">
        <v>1.6997316213229492E-2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185.5</v>
      </c>
      <c r="F131" s="217">
        <v>184.56666666666669</v>
      </c>
      <c r="G131" s="219">
        <v>182.53333333333339</v>
      </c>
      <c r="H131" s="219">
        <v>179.56666666666669</v>
      </c>
      <c r="I131" s="219">
        <v>177.53333333333339</v>
      </c>
      <c r="J131" s="219">
        <v>187.53333333333339</v>
      </c>
      <c r="K131" s="219">
        <v>189.56666666666669</v>
      </c>
      <c r="L131" s="219">
        <v>192.53333333333339</v>
      </c>
      <c r="M131" s="220">
        <v>186.6</v>
      </c>
      <c r="N131" s="220">
        <v>181.6</v>
      </c>
      <c r="O131" s="220">
        <v>48360000</v>
      </c>
      <c r="P131" s="221">
        <v>-7.3988970588235295E-2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594.15</v>
      </c>
      <c r="F132" s="217">
        <v>595.2166666666667</v>
      </c>
      <c r="G132" s="219">
        <v>587.03333333333342</v>
      </c>
      <c r="H132" s="219">
        <v>579.91666666666674</v>
      </c>
      <c r="I132" s="219">
        <v>571.73333333333346</v>
      </c>
      <c r="J132" s="219">
        <v>602.33333333333337</v>
      </c>
      <c r="K132" s="219">
        <v>610.51666666666677</v>
      </c>
      <c r="L132" s="219">
        <v>617.63333333333333</v>
      </c>
      <c r="M132" s="220">
        <v>603.4</v>
      </c>
      <c r="N132" s="220">
        <v>588.1</v>
      </c>
      <c r="O132" s="220">
        <v>15608400</v>
      </c>
      <c r="P132" s="221">
        <v>2.8140067978815905E-2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12511.1</v>
      </c>
      <c r="F133" s="217">
        <v>12569.533333333333</v>
      </c>
      <c r="G133" s="219">
        <v>12259.566666666666</v>
      </c>
      <c r="H133" s="219">
        <v>12008.033333333333</v>
      </c>
      <c r="I133" s="219">
        <v>11698.066666666666</v>
      </c>
      <c r="J133" s="219">
        <v>12821.066666666666</v>
      </c>
      <c r="K133" s="219">
        <v>13131.033333333333</v>
      </c>
      <c r="L133" s="219">
        <v>13382.566666666666</v>
      </c>
      <c r="M133" s="220">
        <v>12879.5</v>
      </c>
      <c r="N133" s="220">
        <v>12318</v>
      </c>
      <c r="O133" s="220">
        <v>2523000</v>
      </c>
      <c r="P133" s="221">
        <v>2.8515521493650761E-2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1183.45</v>
      </c>
      <c r="F134" s="217">
        <v>1181.1499999999999</v>
      </c>
      <c r="G134" s="219">
        <v>1171.2999999999997</v>
      </c>
      <c r="H134" s="219">
        <v>1159.1499999999999</v>
      </c>
      <c r="I134" s="219">
        <v>1149.2999999999997</v>
      </c>
      <c r="J134" s="219">
        <v>1193.2999999999997</v>
      </c>
      <c r="K134" s="219">
        <v>1203.1499999999996</v>
      </c>
      <c r="L134" s="219">
        <v>1215.2999999999997</v>
      </c>
      <c r="M134" s="220">
        <v>1191</v>
      </c>
      <c r="N134" s="220">
        <v>1169</v>
      </c>
      <c r="O134" s="220">
        <v>10957100</v>
      </c>
      <c r="P134" s="221">
        <v>1.6164632562970658E-2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3943.7</v>
      </c>
      <c r="F135" s="217">
        <v>3933.3999999999996</v>
      </c>
      <c r="G135" s="219">
        <v>3896.9499999999994</v>
      </c>
      <c r="H135" s="219">
        <v>3850.2</v>
      </c>
      <c r="I135" s="219">
        <v>3813.7499999999995</v>
      </c>
      <c r="J135" s="219">
        <v>3980.1499999999992</v>
      </c>
      <c r="K135" s="219">
        <v>4016.6</v>
      </c>
      <c r="L135" s="219">
        <v>4063.349999999999</v>
      </c>
      <c r="M135" s="220">
        <v>3969.85</v>
      </c>
      <c r="N135" s="220">
        <v>3886.65</v>
      </c>
      <c r="O135" s="220">
        <v>2346600</v>
      </c>
      <c r="P135" s="221">
        <v>-1.6925010473397572E-2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1868.1</v>
      </c>
      <c r="F136" s="217">
        <v>1862.8</v>
      </c>
      <c r="G136" s="219">
        <v>1839.6</v>
      </c>
      <c r="H136" s="219">
        <v>1811.1</v>
      </c>
      <c r="I136" s="219">
        <v>1787.8999999999999</v>
      </c>
      <c r="J136" s="219">
        <v>1891.3</v>
      </c>
      <c r="K136" s="219">
        <v>1914.5000000000002</v>
      </c>
      <c r="L136" s="219">
        <v>1943</v>
      </c>
      <c r="M136" s="220">
        <v>1886</v>
      </c>
      <c r="N136" s="220">
        <v>1834.3</v>
      </c>
      <c r="O136" s="220">
        <v>1749200</v>
      </c>
      <c r="P136" s="221">
        <v>4.7174329501915711E-2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1005.55</v>
      </c>
      <c r="F137" s="217">
        <v>1003.1666666666666</v>
      </c>
      <c r="G137" s="219">
        <v>997.38333333333321</v>
      </c>
      <c r="H137" s="219">
        <v>989.21666666666658</v>
      </c>
      <c r="I137" s="219">
        <v>983.43333333333317</v>
      </c>
      <c r="J137" s="219">
        <v>1011.3333333333333</v>
      </c>
      <c r="K137" s="219">
        <v>1017.1166666666668</v>
      </c>
      <c r="L137" s="219">
        <v>1025.2833333333333</v>
      </c>
      <c r="M137" s="220">
        <v>1008.95</v>
      </c>
      <c r="N137" s="220">
        <v>995</v>
      </c>
      <c r="O137" s="220">
        <v>6426400</v>
      </c>
      <c r="P137" s="221">
        <v>-1.5563725490196079E-2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1317.2</v>
      </c>
      <c r="F138" s="217">
        <v>1309.0666666666668</v>
      </c>
      <c r="G138" s="219">
        <v>1297.7833333333338</v>
      </c>
      <c r="H138" s="219">
        <v>1278.366666666667</v>
      </c>
      <c r="I138" s="219">
        <v>1267.0833333333339</v>
      </c>
      <c r="J138" s="219">
        <v>1328.4833333333336</v>
      </c>
      <c r="K138" s="219">
        <v>1339.7666666666669</v>
      </c>
      <c r="L138" s="219">
        <v>1359.1833333333334</v>
      </c>
      <c r="M138" s="220">
        <v>1320.35</v>
      </c>
      <c r="N138" s="220">
        <v>1289.6500000000001</v>
      </c>
      <c r="O138" s="220">
        <v>2362400</v>
      </c>
      <c r="P138" s="221">
        <v>-2.4768824306472918E-2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127.65</v>
      </c>
      <c r="F139" s="217">
        <v>127.25</v>
      </c>
      <c r="G139" s="219">
        <v>126.30000000000001</v>
      </c>
      <c r="H139" s="219">
        <v>124.95000000000002</v>
      </c>
      <c r="I139" s="219">
        <v>124.00000000000003</v>
      </c>
      <c r="J139" s="219">
        <v>128.6</v>
      </c>
      <c r="K139" s="219">
        <v>129.54999999999998</v>
      </c>
      <c r="L139" s="219">
        <v>130.89999999999998</v>
      </c>
      <c r="M139" s="220">
        <v>128.19999999999999</v>
      </c>
      <c r="N139" s="220">
        <v>125.9</v>
      </c>
      <c r="O139" s="220">
        <v>134310700</v>
      </c>
      <c r="P139" s="221">
        <v>-1.0151221809429125E-2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2375.5500000000002</v>
      </c>
      <c r="F140" s="217">
        <v>2353.7166666666667</v>
      </c>
      <c r="G140" s="219">
        <v>2326.8333333333335</v>
      </c>
      <c r="H140" s="219">
        <v>2278.1166666666668</v>
      </c>
      <c r="I140" s="219">
        <v>2251.2333333333336</v>
      </c>
      <c r="J140" s="219">
        <v>2402.4333333333334</v>
      </c>
      <c r="K140" s="219">
        <v>2429.3166666666666</v>
      </c>
      <c r="L140" s="219">
        <v>2478.0333333333333</v>
      </c>
      <c r="M140" s="220">
        <v>2380.6</v>
      </c>
      <c r="N140" s="220">
        <v>2305</v>
      </c>
      <c r="O140" s="220">
        <v>3087700</v>
      </c>
      <c r="P140" s="221">
        <v>-6.2379958246346554E-2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129357.05</v>
      </c>
      <c r="F141" s="217">
        <v>128699.78333333333</v>
      </c>
      <c r="G141" s="219">
        <v>127761.61666666665</v>
      </c>
      <c r="H141" s="219">
        <v>126166.18333333333</v>
      </c>
      <c r="I141" s="219">
        <v>125228.01666666666</v>
      </c>
      <c r="J141" s="219">
        <v>130295.21666666665</v>
      </c>
      <c r="K141" s="219">
        <v>131233.38333333333</v>
      </c>
      <c r="L141" s="219">
        <v>132828.81666666665</v>
      </c>
      <c r="M141" s="220">
        <v>129637.95</v>
      </c>
      <c r="N141" s="220">
        <v>127104.35</v>
      </c>
      <c r="O141" s="220">
        <v>62960</v>
      </c>
      <c r="P141" s="221">
        <v>-3.2872503840245773E-2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1700.95</v>
      </c>
      <c r="F142" s="217">
        <v>1696.5666666666666</v>
      </c>
      <c r="G142" s="219">
        <v>1677.1333333333332</v>
      </c>
      <c r="H142" s="219">
        <v>1653.3166666666666</v>
      </c>
      <c r="I142" s="219">
        <v>1633.8833333333332</v>
      </c>
      <c r="J142" s="219">
        <v>1720.3833333333332</v>
      </c>
      <c r="K142" s="219">
        <v>1739.8166666666666</v>
      </c>
      <c r="L142" s="219">
        <v>1763.6333333333332</v>
      </c>
      <c r="M142" s="220">
        <v>1716</v>
      </c>
      <c r="N142" s="220">
        <v>1672.75</v>
      </c>
      <c r="O142" s="220">
        <v>5687000</v>
      </c>
      <c r="P142" s="221">
        <v>-2.2037264730918375E-2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190.95</v>
      </c>
      <c r="F143" s="217">
        <v>190.63333333333333</v>
      </c>
      <c r="G143" s="219">
        <v>188.06666666666666</v>
      </c>
      <c r="H143" s="219">
        <v>185.18333333333334</v>
      </c>
      <c r="I143" s="219">
        <v>182.61666666666667</v>
      </c>
      <c r="J143" s="219">
        <v>193.51666666666665</v>
      </c>
      <c r="K143" s="219">
        <v>196.08333333333331</v>
      </c>
      <c r="L143" s="219">
        <v>198.96666666666664</v>
      </c>
      <c r="M143" s="220">
        <v>193.2</v>
      </c>
      <c r="N143" s="220">
        <v>187.75</v>
      </c>
      <c r="O143" s="220">
        <v>97410000</v>
      </c>
      <c r="P143" s="221">
        <v>-8.5117752585976564E-3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5892.95</v>
      </c>
      <c r="F144" s="217">
        <v>5840.1166666666659</v>
      </c>
      <c r="G144" s="219">
        <v>5660.1833333333316</v>
      </c>
      <c r="H144" s="219">
        <v>5427.4166666666661</v>
      </c>
      <c r="I144" s="219">
        <v>5247.4833333333318</v>
      </c>
      <c r="J144" s="219">
        <v>6072.8833333333314</v>
      </c>
      <c r="K144" s="219">
        <v>6252.8166666666657</v>
      </c>
      <c r="L144" s="219">
        <v>6485.5833333333312</v>
      </c>
      <c r="M144" s="220">
        <v>6020.05</v>
      </c>
      <c r="N144" s="220">
        <v>5607.35</v>
      </c>
      <c r="O144" s="220">
        <v>1569300</v>
      </c>
      <c r="P144" s="221">
        <v>-9.2803030303030311E-3</v>
      </c>
    </row>
    <row r="145" spans="1:16" ht="12.75" customHeight="1">
      <c r="A145" s="213">
        <v>135</v>
      </c>
      <c r="B145" s="225" t="s">
        <v>850</v>
      </c>
      <c r="C145" s="217" t="s">
        <v>183</v>
      </c>
      <c r="D145" s="218">
        <v>45442</v>
      </c>
      <c r="E145" s="217">
        <v>3335.1</v>
      </c>
      <c r="F145" s="217">
        <v>3331.5833333333335</v>
      </c>
      <c r="G145" s="219">
        <v>3305.166666666667</v>
      </c>
      <c r="H145" s="219">
        <v>3275.2333333333336</v>
      </c>
      <c r="I145" s="219">
        <v>3248.8166666666671</v>
      </c>
      <c r="J145" s="219">
        <v>3361.5166666666669</v>
      </c>
      <c r="K145" s="219">
        <v>3387.9333333333338</v>
      </c>
      <c r="L145" s="219">
        <v>3417.8666666666668</v>
      </c>
      <c r="M145" s="220">
        <v>3358</v>
      </c>
      <c r="N145" s="220">
        <v>3301.65</v>
      </c>
      <c r="O145" s="220">
        <v>2096475</v>
      </c>
      <c r="P145" s="221">
        <v>-1.5034238128237353E-2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2474.25</v>
      </c>
      <c r="F146" s="217">
        <v>2463.2999999999997</v>
      </c>
      <c r="G146" s="219">
        <v>2441.5999999999995</v>
      </c>
      <c r="H146" s="219">
        <v>2408.9499999999998</v>
      </c>
      <c r="I146" s="219">
        <v>2387.2499999999995</v>
      </c>
      <c r="J146" s="219">
        <v>2495.9499999999994</v>
      </c>
      <c r="K146" s="219">
        <v>2517.6499999999992</v>
      </c>
      <c r="L146" s="219">
        <v>2550.2999999999993</v>
      </c>
      <c r="M146" s="220">
        <v>2485</v>
      </c>
      <c r="N146" s="220">
        <v>2430.65</v>
      </c>
      <c r="O146" s="220">
        <v>5836000</v>
      </c>
      <c r="P146" s="221">
        <v>1.3018573164381184E-2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266.35000000000002</v>
      </c>
      <c r="F147" s="217">
        <v>267.00000000000006</v>
      </c>
      <c r="G147" s="219">
        <v>261.7000000000001</v>
      </c>
      <c r="H147" s="219">
        <v>257.05000000000007</v>
      </c>
      <c r="I147" s="219">
        <v>251.75000000000011</v>
      </c>
      <c r="J147" s="219">
        <v>271.65000000000009</v>
      </c>
      <c r="K147" s="219">
        <v>276.95000000000005</v>
      </c>
      <c r="L147" s="219">
        <v>281.60000000000008</v>
      </c>
      <c r="M147" s="220">
        <v>272.3</v>
      </c>
      <c r="N147" s="220">
        <v>262.35000000000002</v>
      </c>
      <c r="O147" s="220">
        <v>77445000</v>
      </c>
      <c r="P147" s="221">
        <v>3.400624849795722E-2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362.15</v>
      </c>
      <c r="F148" s="217">
        <v>360.16666666666669</v>
      </c>
      <c r="G148" s="219">
        <v>356.33333333333337</v>
      </c>
      <c r="H148" s="219">
        <v>350.51666666666671</v>
      </c>
      <c r="I148" s="219">
        <v>346.68333333333339</v>
      </c>
      <c r="J148" s="219">
        <v>365.98333333333335</v>
      </c>
      <c r="K148" s="219">
        <v>369.81666666666672</v>
      </c>
      <c r="L148" s="219">
        <v>375.63333333333333</v>
      </c>
      <c r="M148" s="220">
        <v>364</v>
      </c>
      <c r="N148" s="220">
        <v>354.35</v>
      </c>
      <c r="O148" s="220">
        <v>92568000</v>
      </c>
      <c r="P148" s="221">
        <v>-5.3029448268080781E-3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1718.9</v>
      </c>
      <c r="F149" s="217">
        <v>1676.75</v>
      </c>
      <c r="G149" s="219">
        <v>1622.15</v>
      </c>
      <c r="H149" s="219">
        <v>1525.4</v>
      </c>
      <c r="I149" s="219">
        <v>1470.8000000000002</v>
      </c>
      <c r="J149" s="219">
        <v>1773.5</v>
      </c>
      <c r="K149" s="219">
        <v>1828.1</v>
      </c>
      <c r="L149" s="219">
        <v>1924.85</v>
      </c>
      <c r="M149" s="220">
        <v>1731.35</v>
      </c>
      <c r="N149" s="220">
        <v>1580</v>
      </c>
      <c r="O149" s="220">
        <v>5890500</v>
      </c>
      <c r="P149" s="221">
        <v>0.11001187178472498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7931.25</v>
      </c>
      <c r="F150" s="217">
        <v>7927.45</v>
      </c>
      <c r="G150" s="219">
        <v>7830.7</v>
      </c>
      <c r="H150" s="219">
        <v>7730.15</v>
      </c>
      <c r="I150" s="219">
        <v>7633.4</v>
      </c>
      <c r="J150" s="219">
        <v>8028</v>
      </c>
      <c r="K150" s="219">
        <v>8124.75</v>
      </c>
      <c r="L150" s="219">
        <v>8225.2999999999993</v>
      </c>
      <c r="M150" s="220">
        <v>8024.2</v>
      </c>
      <c r="N150" s="220">
        <v>7826.9</v>
      </c>
      <c r="O150" s="220">
        <v>867400</v>
      </c>
      <c r="P150" s="221">
        <v>9.4262772023740258E-3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278.2</v>
      </c>
      <c r="F151" s="217">
        <v>277.66666666666669</v>
      </c>
      <c r="G151" s="219">
        <v>274.78333333333336</v>
      </c>
      <c r="H151" s="219">
        <v>271.36666666666667</v>
      </c>
      <c r="I151" s="219">
        <v>268.48333333333335</v>
      </c>
      <c r="J151" s="219">
        <v>281.08333333333337</v>
      </c>
      <c r="K151" s="219">
        <v>283.9666666666667</v>
      </c>
      <c r="L151" s="219">
        <v>287.38333333333338</v>
      </c>
      <c r="M151" s="220">
        <v>280.55</v>
      </c>
      <c r="N151" s="220">
        <v>274.25</v>
      </c>
      <c r="O151" s="220">
        <v>78778700</v>
      </c>
      <c r="P151" s="221">
        <v>3.3721488292202381E-2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35458.15</v>
      </c>
      <c r="F152" s="217">
        <v>35432.016666666663</v>
      </c>
      <c r="G152" s="219">
        <v>34976.283333333326</v>
      </c>
      <c r="H152" s="219">
        <v>34494.416666666664</v>
      </c>
      <c r="I152" s="219">
        <v>34038.683333333327</v>
      </c>
      <c r="J152" s="219">
        <v>35913.883333333324</v>
      </c>
      <c r="K152" s="219">
        <v>36369.616666666661</v>
      </c>
      <c r="L152" s="219">
        <v>36851.483333333323</v>
      </c>
      <c r="M152" s="220">
        <v>35887.75</v>
      </c>
      <c r="N152" s="220">
        <v>34950.15</v>
      </c>
      <c r="O152" s="220">
        <v>189060</v>
      </c>
      <c r="P152" s="221">
        <v>4.1308658294778589E-2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825.3</v>
      </c>
      <c r="F153" s="217">
        <v>820.05000000000007</v>
      </c>
      <c r="G153" s="219">
        <v>803.10000000000014</v>
      </c>
      <c r="H153" s="219">
        <v>780.90000000000009</v>
      </c>
      <c r="I153" s="219">
        <v>763.95000000000016</v>
      </c>
      <c r="J153" s="219">
        <v>842.25000000000011</v>
      </c>
      <c r="K153" s="219">
        <v>859.20000000000016</v>
      </c>
      <c r="L153" s="219">
        <v>881.40000000000009</v>
      </c>
      <c r="M153" s="220">
        <v>837</v>
      </c>
      <c r="N153" s="220">
        <v>797.85</v>
      </c>
      <c r="O153" s="220">
        <v>12688500</v>
      </c>
      <c r="P153" s="221">
        <v>-1.2721755368814192E-2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3534.85</v>
      </c>
      <c r="F154" s="217">
        <v>3528.2000000000003</v>
      </c>
      <c r="G154" s="219">
        <v>3496.6500000000005</v>
      </c>
      <c r="H154" s="219">
        <v>3458.4500000000003</v>
      </c>
      <c r="I154" s="219">
        <v>3426.9000000000005</v>
      </c>
      <c r="J154" s="219">
        <v>3566.4000000000005</v>
      </c>
      <c r="K154" s="219">
        <v>3597.9500000000007</v>
      </c>
      <c r="L154" s="219">
        <v>3636.1500000000005</v>
      </c>
      <c r="M154" s="220">
        <v>3559.75</v>
      </c>
      <c r="N154" s="220">
        <v>3490</v>
      </c>
      <c r="O154" s="220">
        <v>3038800</v>
      </c>
      <c r="P154" s="221">
        <v>-3.3706436021368608E-2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312.8</v>
      </c>
      <c r="F155" s="217">
        <v>311.2</v>
      </c>
      <c r="G155" s="219">
        <v>308.64999999999998</v>
      </c>
      <c r="H155" s="219">
        <v>304.5</v>
      </c>
      <c r="I155" s="219">
        <v>301.95</v>
      </c>
      <c r="J155" s="219">
        <v>315.34999999999997</v>
      </c>
      <c r="K155" s="219">
        <v>317.90000000000003</v>
      </c>
      <c r="L155" s="219">
        <v>322.04999999999995</v>
      </c>
      <c r="M155" s="220">
        <v>313.75</v>
      </c>
      <c r="N155" s="220">
        <v>307.05</v>
      </c>
      <c r="O155" s="220">
        <v>47691000</v>
      </c>
      <c r="P155" s="221">
        <v>-2.8227324049680089E-3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456.7</v>
      </c>
      <c r="F156" s="217">
        <v>451.8</v>
      </c>
      <c r="G156" s="219">
        <v>445.40000000000003</v>
      </c>
      <c r="H156" s="219">
        <v>434.1</v>
      </c>
      <c r="I156" s="219">
        <v>427.70000000000005</v>
      </c>
      <c r="J156" s="219">
        <v>463.1</v>
      </c>
      <c r="K156" s="219">
        <v>469.5</v>
      </c>
      <c r="L156" s="219">
        <v>480.8</v>
      </c>
      <c r="M156" s="220">
        <v>458.2</v>
      </c>
      <c r="N156" s="220">
        <v>440.5</v>
      </c>
      <c r="O156" s="220">
        <v>74305875</v>
      </c>
      <c r="P156" s="221">
        <v>-6.6748869166150152E-2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3024.85</v>
      </c>
      <c r="F157" s="217">
        <v>3015.1666666666665</v>
      </c>
      <c r="G157" s="219">
        <v>2993.2833333333328</v>
      </c>
      <c r="H157" s="219">
        <v>2961.7166666666662</v>
      </c>
      <c r="I157" s="219">
        <v>2939.8333333333326</v>
      </c>
      <c r="J157" s="219">
        <v>3046.7333333333331</v>
      </c>
      <c r="K157" s="219">
        <v>3068.6166666666672</v>
      </c>
      <c r="L157" s="219">
        <v>3100.1833333333334</v>
      </c>
      <c r="M157" s="220">
        <v>3037.05</v>
      </c>
      <c r="N157" s="220">
        <v>2983.6</v>
      </c>
      <c r="O157" s="220">
        <v>2064750</v>
      </c>
      <c r="P157" s="221">
        <v>-1.0661236224245328E-2</v>
      </c>
    </row>
    <row r="158" spans="1:16" ht="12.75" customHeight="1">
      <c r="A158" s="213">
        <v>148</v>
      </c>
      <c r="B158" s="225" t="s">
        <v>850</v>
      </c>
      <c r="C158" s="217" t="s">
        <v>197</v>
      </c>
      <c r="D158" s="218">
        <v>45442</v>
      </c>
      <c r="E158" s="217">
        <v>3622.15</v>
      </c>
      <c r="F158" s="217">
        <v>3624.0499999999997</v>
      </c>
      <c r="G158" s="219">
        <v>3582.0999999999995</v>
      </c>
      <c r="H158" s="219">
        <v>3542.0499999999997</v>
      </c>
      <c r="I158" s="219">
        <v>3500.0999999999995</v>
      </c>
      <c r="J158" s="219">
        <v>3664.0999999999995</v>
      </c>
      <c r="K158" s="219">
        <v>3706.0499999999993</v>
      </c>
      <c r="L158" s="219">
        <v>3746.0999999999995</v>
      </c>
      <c r="M158" s="220">
        <v>3666</v>
      </c>
      <c r="N158" s="220">
        <v>3584</v>
      </c>
      <c r="O158" s="220">
        <v>2232000</v>
      </c>
      <c r="P158" s="221">
        <v>8.1002542680711956E-2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125.5</v>
      </c>
      <c r="F159" s="217">
        <v>125.05</v>
      </c>
      <c r="G159" s="219">
        <v>123.25</v>
      </c>
      <c r="H159" s="219">
        <v>121</v>
      </c>
      <c r="I159" s="219">
        <v>119.2</v>
      </c>
      <c r="J159" s="219">
        <v>127.3</v>
      </c>
      <c r="K159" s="219">
        <v>129.09999999999997</v>
      </c>
      <c r="L159" s="219">
        <v>131.35</v>
      </c>
      <c r="M159" s="220">
        <v>126.85</v>
      </c>
      <c r="N159" s="220">
        <v>122.8</v>
      </c>
      <c r="O159" s="220">
        <v>326696000</v>
      </c>
      <c r="P159" s="221">
        <v>2.17679585658168E-2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6496</v>
      </c>
      <c r="F160" s="217">
        <v>6494.1166666666659</v>
      </c>
      <c r="G160" s="219">
        <v>6440.7833333333319</v>
      </c>
      <c r="H160" s="219">
        <v>6385.5666666666657</v>
      </c>
      <c r="I160" s="219">
        <v>6332.2333333333318</v>
      </c>
      <c r="J160" s="219">
        <v>6549.3333333333321</v>
      </c>
      <c r="K160" s="219">
        <v>6602.6666666666661</v>
      </c>
      <c r="L160" s="219">
        <v>6657.8833333333323</v>
      </c>
      <c r="M160" s="220">
        <v>6547.45</v>
      </c>
      <c r="N160" s="220">
        <v>6438.9</v>
      </c>
      <c r="O160" s="220">
        <v>2093825</v>
      </c>
      <c r="P160" s="221">
        <v>-2.2022676584266515E-2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313.14999999999998</v>
      </c>
      <c r="F161" s="217">
        <v>312.03333333333336</v>
      </c>
      <c r="G161" s="219">
        <v>307.01666666666671</v>
      </c>
      <c r="H161" s="219">
        <v>300.88333333333333</v>
      </c>
      <c r="I161" s="219">
        <v>295.86666666666667</v>
      </c>
      <c r="J161" s="219">
        <v>318.16666666666674</v>
      </c>
      <c r="K161" s="219">
        <v>323.18333333333339</v>
      </c>
      <c r="L161" s="219">
        <v>329.31666666666678</v>
      </c>
      <c r="M161" s="220">
        <v>317.05</v>
      </c>
      <c r="N161" s="220">
        <v>305.89999999999998</v>
      </c>
      <c r="O161" s="220">
        <v>60253200</v>
      </c>
      <c r="P161" s="221">
        <v>-8.4715639810426548E-3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1328.85</v>
      </c>
      <c r="F162" s="217">
        <v>1315.3</v>
      </c>
      <c r="G162" s="219">
        <v>1299.5999999999999</v>
      </c>
      <c r="H162" s="219">
        <v>1270.3499999999999</v>
      </c>
      <c r="I162" s="219">
        <v>1254.6499999999999</v>
      </c>
      <c r="J162" s="219">
        <v>1344.55</v>
      </c>
      <c r="K162" s="219">
        <v>1360.2500000000002</v>
      </c>
      <c r="L162" s="219">
        <v>1389.5</v>
      </c>
      <c r="M162" s="220">
        <v>1331</v>
      </c>
      <c r="N162" s="220">
        <v>1286.05</v>
      </c>
      <c r="O162" s="220">
        <v>5974353</v>
      </c>
      <c r="P162" s="221">
        <v>-4.1965800809293824E-2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772.8</v>
      </c>
      <c r="F163" s="217">
        <v>770.4666666666667</v>
      </c>
      <c r="G163" s="219">
        <v>765.93333333333339</v>
      </c>
      <c r="H163" s="219">
        <v>759.06666666666672</v>
      </c>
      <c r="I163" s="219">
        <v>754.53333333333342</v>
      </c>
      <c r="J163" s="219">
        <v>777.33333333333337</v>
      </c>
      <c r="K163" s="219">
        <v>781.86666666666667</v>
      </c>
      <c r="L163" s="219">
        <v>788.73333333333335</v>
      </c>
      <c r="M163" s="220">
        <v>775</v>
      </c>
      <c r="N163" s="220">
        <v>763.6</v>
      </c>
      <c r="O163" s="220">
        <v>9415450</v>
      </c>
      <c r="P163" s="221">
        <v>-4.0460348858119043E-3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252.9</v>
      </c>
      <c r="F164" s="217">
        <v>251.56666666666669</v>
      </c>
      <c r="G164" s="219">
        <v>249.23333333333338</v>
      </c>
      <c r="H164" s="219">
        <v>245.56666666666669</v>
      </c>
      <c r="I164" s="219">
        <v>243.23333333333338</v>
      </c>
      <c r="J164" s="219">
        <v>255.23333333333338</v>
      </c>
      <c r="K164" s="219">
        <v>257.56666666666672</v>
      </c>
      <c r="L164" s="219">
        <v>261.23333333333335</v>
      </c>
      <c r="M164" s="220">
        <v>253.9</v>
      </c>
      <c r="N164" s="220">
        <v>247.9</v>
      </c>
      <c r="O164" s="220">
        <v>54415000</v>
      </c>
      <c r="P164" s="221">
        <v>-2.0432043204320433E-2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542.95000000000005</v>
      </c>
      <c r="F165" s="217">
        <v>540.1</v>
      </c>
      <c r="G165" s="219">
        <v>535.20000000000005</v>
      </c>
      <c r="H165" s="219">
        <v>527.45000000000005</v>
      </c>
      <c r="I165" s="219">
        <v>522.55000000000007</v>
      </c>
      <c r="J165" s="219">
        <v>547.85</v>
      </c>
      <c r="K165" s="219">
        <v>552.74999999999989</v>
      </c>
      <c r="L165" s="219">
        <v>560.5</v>
      </c>
      <c r="M165" s="220">
        <v>545</v>
      </c>
      <c r="N165" s="220">
        <v>532.35</v>
      </c>
      <c r="O165" s="220">
        <v>47426000</v>
      </c>
      <c r="P165" s="221">
        <v>-3.9648469139802363E-2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2856.05</v>
      </c>
      <c r="F166" s="217">
        <v>2842.2000000000003</v>
      </c>
      <c r="G166" s="219">
        <v>2824.4500000000007</v>
      </c>
      <c r="H166" s="219">
        <v>2792.8500000000004</v>
      </c>
      <c r="I166" s="219">
        <v>2775.1000000000008</v>
      </c>
      <c r="J166" s="219">
        <v>2873.8000000000006</v>
      </c>
      <c r="K166" s="219">
        <v>2891.5499999999997</v>
      </c>
      <c r="L166" s="219">
        <v>2923.1500000000005</v>
      </c>
      <c r="M166" s="220">
        <v>2859.95</v>
      </c>
      <c r="N166" s="220">
        <v>2810.6</v>
      </c>
      <c r="O166" s="220">
        <v>41529750</v>
      </c>
      <c r="P166" s="221">
        <v>1.2328149375975039E-2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164.7</v>
      </c>
      <c r="F167" s="217">
        <v>164.98333333333332</v>
      </c>
      <c r="G167" s="219">
        <v>161.61666666666665</v>
      </c>
      <c r="H167" s="219">
        <v>158.53333333333333</v>
      </c>
      <c r="I167" s="219">
        <v>155.16666666666666</v>
      </c>
      <c r="J167" s="219">
        <v>168.06666666666663</v>
      </c>
      <c r="K167" s="219">
        <v>171.43333333333331</v>
      </c>
      <c r="L167" s="219">
        <v>174.51666666666662</v>
      </c>
      <c r="M167" s="220">
        <v>168.35</v>
      </c>
      <c r="N167" s="220">
        <v>161.9</v>
      </c>
      <c r="O167" s="220">
        <v>174812000</v>
      </c>
      <c r="P167" s="221">
        <v>-8.0350455092266845E-3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715.6</v>
      </c>
      <c r="F168" s="217">
        <v>714.36666666666679</v>
      </c>
      <c r="G168" s="219">
        <v>711.68333333333362</v>
      </c>
      <c r="H168" s="219">
        <v>707.76666666666688</v>
      </c>
      <c r="I168" s="219">
        <v>705.08333333333371</v>
      </c>
      <c r="J168" s="219">
        <v>718.28333333333353</v>
      </c>
      <c r="K168" s="219">
        <v>720.9666666666667</v>
      </c>
      <c r="L168" s="219">
        <v>724.88333333333344</v>
      </c>
      <c r="M168" s="220">
        <v>717.05</v>
      </c>
      <c r="N168" s="220">
        <v>710.45</v>
      </c>
      <c r="O168" s="220">
        <v>19654400</v>
      </c>
      <c r="P168" s="221">
        <v>-4.4574114595996436E-3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1455.25</v>
      </c>
      <c r="F169" s="217">
        <v>1446.0833333333333</v>
      </c>
      <c r="G169" s="219">
        <v>1431.6166666666666</v>
      </c>
      <c r="H169" s="219">
        <v>1407.9833333333333</v>
      </c>
      <c r="I169" s="219">
        <v>1393.5166666666667</v>
      </c>
      <c r="J169" s="219">
        <v>1469.7166666666665</v>
      </c>
      <c r="K169" s="219">
        <v>1484.1833333333332</v>
      </c>
      <c r="L169" s="219">
        <v>1507.8166666666664</v>
      </c>
      <c r="M169" s="220">
        <v>1460.55</v>
      </c>
      <c r="N169" s="220">
        <v>1422.45</v>
      </c>
      <c r="O169" s="220">
        <v>9141375</v>
      </c>
      <c r="P169" s="221">
        <v>-2.9693905982565775E-2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802.05</v>
      </c>
      <c r="F170" s="217">
        <v>801.73333333333323</v>
      </c>
      <c r="G170" s="219">
        <v>787.46666666666647</v>
      </c>
      <c r="H170" s="219">
        <v>772.88333333333321</v>
      </c>
      <c r="I170" s="219">
        <v>758.61666666666645</v>
      </c>
      <c r="J170" s="219">
        <v>816.31666666666649</v>
      </c>
      <c r="K170" s="219">
        <v>830.58333333333314</v>
      </c>
      <c r="L170" s="219">
        <v>845.16666666666652</v>
      </c>
      <c r="M170" s="220">
        <v>816</v>
      </c>
      <c r="N170" s="220">
        <v>787.15</v>
      </c>
      <c r="O170" s="220">
        <v>106804500</v>
      </c>
      <c r="P170" s="221">
        <v>1.1075926898882467E-2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25817.599999999999</v>
      </c>
      <c r="F171" s="217">
        <v>25922.216666666664</v>
      </c>
      <c r="G171" s="219">
        <v>25495.433333333327</v>
      </c>
      <c r="H171" s="219">
        <v>25173.266666666663</v>
      </c>
      <c r="I171" s="219">
        <v>24746.483333333326</v>
      </c>
      <c r="J171" s="219">
        <v>26244.383333333328</v>
      </c>
      <c r="K171" s="219">
        <v>26671.166666666661</v>
      </c>
      <c r="L171" s="219">
        <v>26993.333333333328</v>
      </c>
      <c r="M171" s="220">
        <v>26349</v>
      </c>
      <c r="N171" s="220">
        <v>25600.05</v>
      </c>
      <c r="O171" s="220">
        <v>366950</v>
      </c>
      <c r="P171" s="221">
        <v>-0.11112456852177073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7081.7</v>
      </c>
      <c r="F172" s="217">
        <v>7115.9333333333343</v>
      </c>
      <c r="G172" s="219">
        <v>6971.8666666666686</v>
      </c>
      <c r="H172" s="219">
        <v>6862.0333333333347</v>
      </c>
      <c r="I172" s="219">
        <v>6717.966666666669</v>
      </c>
      <c r="J172" s="219">
        <v>7225.7666666666682</v>
      </c>
      <c r="K172" s="219">
        <v>7369.8333333333339</v>
      </c>
      <c r="L172" s="219">
        <v>7479.6666666666679</v>
      </c>
      <c r="M172" s="220">
        <v>7260</v>
      </c>
      <c r="N172" s="220">
        <v>7006.1</v>
      </c>
      <c r="O172" s="220">
        <v>1769250</v>
      </c>
      <c r="P172" s="221">
        <v>-4.7253396337861783E-3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2281.25</v>
      </c>
      <c r="F173" s="217">
        <v>2285.7166666666667</v>
      </c>
      <c r="G173" s="219">
        <v>2256.4833333333336</v>
      </c>
      <c r="H173" s="219">
        <v>2231.7166666666667</v>
      </c>
      <c r="I173" s="219">
        <v>2202.4833333333336</v>
      </c>
      <c r="J173" s="219">
        <v>2310.4833333333336</v>
      </c>
      <c r="K173" s="219">
        <v>2339.7166666666662</v>
      </c>
      <c r="L173" s="219">
        <v>2364.4833333333336</v>
      </c>
      <c r="M173" s="220">
        <v>2314.9499999999998</v>
      </c>
      <c r="N173" s="220">
        <v>2260.9499999999998</v>
      </c>
      <c r="O173" s="220">
        <v>5288625</v>
      </c>
      <c r="P173" s="221">
        <v>-3.8143674507310869E-3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2345.1</v>
      </c>
      <c r="F174" s="217">
        <v>2323.6666666666665</v>
      </c>
      <c r="G174" s="219">
        <v>2296.583333333333</v>
      </c>
      <c r="H174" s="219">
        <v>2248.0666666666666</v>
      </c>
      <c r="I174" s="219">
        <v>2220.9833333333331</v>
      </c>
      <c r="J174" s="219">
        <v>2372.1833333333329</v>
      </c>
      <c r="K174" s="219">
        <v>2399.266666666666</v>
      </c>
      <c r="L174" s="219">
        <v>2447.7833333333328</v>
      </c>
      <c r="M174" s="220">
        <v>2350.75</v>
      </c>
      <c r="N174" s="220">
        <v>2275.15</v>
      </c>
      <c r="O174" s="220">
        <v>7538700</v>
      </c>
      <c r="P174" s="221">
        <v>4.4647682394512576E-2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1539.15</v>
      </c>
      <c r="F175" s="217">
        <v>1532.4833333333333</v>
      </c>
      <c r="G175" s="219">
        <v>1521.9166666666667</v>
      </c>
      <c r="H175" s="219">
        <v>1504.6833333333334</v>
      </c>
      <c r="I175" s="219">
        <v>1494.1166666666668</v>
      </c>
      <c r="J175" s="219">
        <v>1549.7166666666667</v>
      </c>
      <c r="K175" s="219">
        <v>1560.2833333333333</v>
      </c>
      <c r="L175" s="219">
        <v>1577.5166666666667</v>
      </c>
      <c r="M175" s="220">
        <v>1543.05</v>
      </c>
      <c r="N175" s="220">
        <v>1515.25</v>
      </c>
      <c r="O175" s="220">
        <v>14313250</v>
      </c>
      <c r="P175" s="221">
        <v>-1.7331445589025046E-3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673.15</v>
      </c>
      <c r="F176" s="217">
        <v>669.18333333333328</v>
      </c>
      <c r="G176" s="219">
        <v>662.96666666666658</v>
      </c>
      <c r="H176" s="219">
        <v>652.7833333333333</v>
      </c>
      <c r="I176" s="219">
        <v>646.56666666666661</v>
      </c>
      <c r="J176" s="219">
        <v>679.36666666666656</v>
      </c>
      <c r="K176" s="219">
        <v>685.58333333333326</v>
      </c>
      <c r="L176" s="219">
        <v>695.76666666666654</v>
      </c>
      <c r="M176" s="220">
        <v>675.4</v>
      </c>
      <c r="N176" s="220">
        <v>659</v>
      </c>
      <c r="O176" s="220">
        <v>8322000</v>
      </c>
      <c r="P176" s="221">
        <v>8.3605961468556887E-3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689.85</v>
      </c>
      <c r="F177" s="217">
        <v>684.65000000000009</v>
      </c>
      <c r="G177" s="219">
        <v>676.60000000000014</v>
      </c>
      <c r="H177" s="219">
        <v>663.35</v>
      </c>
      <c r="I177" s="219">
        <v>655.30000000000007</v>
      </c>
      <c r="J177" s="219">
        <v>697.9000000000002</v>
      </c>
      <c r="K177" s="219">
        <v>705.95000000000016</v>
      </c>
      <c r="L177" s="219">
        <v>719.20000000000027</v>
      </c>
      <c r="M177" s="220">
        <v>692.7</v>
      </c>
      <c r="N177" s="220">
        <v>671.4</v>
      </c>
      <c r="O177" s="220">
        <v>6836000</v>
      </c>
      <c r="P177" s="221">
        <v>-6.8411011174707007E-2</v>
      </c>
    </row>
    <row r="178" spans="1:16" ht="12.75" customHeight="1">
      <c r="A178" s="213">
        <v>168</v>
      </c>
      <c r="B178" s="225" t="s">
        <v>850</v>
      </c>
      <c r="C178" s="224" t="s">
        <v>218</v>
      </c>
      <c r="D178" s="218">
        <v>45442</v>
      </c>
      <c r="E178" s="217">
        <v>1084.25</v>
      </c>
      <c r="F178" s="217">
        <v>1080.4333333333332</v>
      </c>
      <c r="G178" s="219">
        <v>1073.4166666666663</v>
      </c>
      <c r="H178" s="219">
        <v>1062.583333333333</v>
      </c>
      <c r="I178" s="219">
        <v>1055.5666666666662</v>
      </c>
      <c r="J178" s="219">
        <v>1091.2666666666664</v>
      </c>
      <c r="K178" s="219">
        <v>1098.2833333333333</v>
      </c>
      <c r="L178" s="219">
        <v>1109.1166666666666</v>
      </c>
      <c r="M178" s="220">
        <v>1087.45</v>
      </c>
      <c r="N178" s="220">
        <v>1069.5999999999999</v>
      </c>
      <c r="O178" s="220">
        <v>12855150</v>
      </c>
      <c r="P178" s="221">
        <v>1.3709781071933507E-3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1808.25</v>
      </c>
      <c r="F179" s="217">
        <v>1799.6333333333332</v>
      </c>
      <c r="G179" s="219">
        <v>1782.7166666666665</v>
      </c>
      <c r="H179" s="219">
        <v>1757.1833333333332</v>
      </c>
      <c r="I179" s="219">
        <v>1740.2666666666664</v>
      </c>
      <c r="J179" s="219">
        <v>1825.1666666666665</v>
      </c>
      <c r="K179" s="219">
        <v>1842.0833333333335</v>
      </c>
      <c r="L179" s="219">
        <v>1867.6166666666666</v>
      </c>
      <c r="M179" s="220">
        <v>1816.55</v>
      </c>
      <c r="N179" s="220">
        <v>1774.1</v>
      </c>
      <c r="O179" s="220">
        <v>7402000</v>
      </c>
      <c r="P179" s="221">
        <v>-5.8424551742663356E-3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1095.7</v>
      </c>
      <c r="F180" s="217">
        <v>1080.5666666666666</v>
      </c>
      <c r="G180" s="219">
        <v>1062.1333333333332</v>
      </c>
      <c r="H180" s="219">
        <v>1028.5666666666666</v>
      </c>
      <c r="I180" s="219">
        <v>1010.1333333333332</v>
      </c>
      <c r="J180" s="219">
        <v>1114.1333333333332</v>
      </c>
      <c r="K180" s="219">
        <v>1132.5666666666666</v>
      </c>
      <c r="L180" s="219">
        <v>1166.1333333333332</v>
      </c>
      <c r="M180" s="220">
        <v>1099</v>
      </c>
      <c r="N180" s="220">
        <v>1047</v>
      </c>
      <c r="O180" s="220">
        <v>12272850</v>
      </c>
      <c r="P180" s="221">
        <v>-1.640940565493364E-2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940.4</v>
      </c>
      <c r="F181" s="217">
        <v>940.18333333333339</v>
      </c>
      <c r="G181" s="219">
        <v>922.46666666666681</v>
      </c>
      <c r="H181" s="219">
        <v>904.53333333333342</v>
      </c>
      <c r="I181" s="219">
        <v>886.81666666666683</v>
      </c>
      <c r="J181" s="219">
        <v>958.11666666666679</v>
      </c>
      <c r="K181" s="219">
        <v>975.83333333333348</v>
      </c>
      <c r="L181" s="219">
        <v>993.76666666666677</v>
      </c>
      <c r="M181" s="220">
        <v>957.9</v>
      </c>
      <c r="N181" s="220">
        <v>922.25</v>
      </c>
      <c r="O181" s="220">
        <v>90653050</v>
      </c>
      <c r="P181" s="221">
        <v>1.7137888233602849E-2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436</v>
      </c>
      <c r="F182" s="217">
        <v>434.0333333333333</v>
      </c>
      <c r="G182" s="219">
        <v>430.76666666666659</v>
      </c>
      <c r="H182" s="219">
        <v>425.5333333333333</v>
      </c>
      <c r="I182" s="219">
        <v>422.26666666666659</v>
      </c>
      <c r="J182" s="219">
        <v>439.26666666666659</v>
      </c>
      <c r="K182" s="219">
        <v>442.53333333333325</v>
      </c>
      <c r="L182" s="219">
        <v>447.76666666666659</v>
      </c>
      <c r="M182" s="220">
        <v>437.3</v>
      </c>
      <c r="N182" s="220">
        <v>428.8</v>
      </c>
      <c r="O182" s="220">
        <v>92952900</v>
      </c>
      <c r="P182" s="221">
        <v>-1.55698211400712E-2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166.35</v>
      </c>
      <c r="F183" s="217">
        <v>165.95000000000002</v>
      </c>
      <c r="G183" s="219">
        <v>163.15000000000003</v>
      </c>
      <c r="H183" s="219">
        <v>159.95000000000002</v>
      </c>
      <c r="I183" s="219">
        <v>157.15000000000003</v>
      </c>
      <c r="J183" s="219">
        <v>169.15000000000003</v>
      </c>
      <c r="K183" s="219">
        <v>171.95000000000005</v>
      </c>
      <c r="L183" s="219">
        <v>175.15000000000003</v>
      </c>
      <c r="M183" s="220">
        <v>168.75</v>
      </c>
      <c r="N183" s="220">
        <v>162.75</v>
      </c>
      <c r="O183" s="220">
        <v>265325500</v>
      </c>
      <c r="P183" s="221">
        <v>-8.019575990623265E-3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3908</v>
      </c>
      <c r="F184" s="217">
        <v>3896.2333333333336</v>
      </c>
      <c r="G184" s="219">
        <v>3873.1166666666672</v>
      </c>
      <c r="H184" s="219">
        <v>3838.2333333333336</v>
      </c>
      <c r="I184" s="219">
        <v>3815.1166666666672</v>
      </c>
      <c r="J184" s="219">
        <v>3931.1166666666672</v>
      </c>
      <c r="K184" s="219">
        <v>3954.233333333334</v>
      </c>
      <c r="L184" s="219">
        <v>3989.1166666666672</v>
      </c>
      <c r="M184" s="220">
        <v>3919.35</v>
      </c>
      <c r="N184" s="220">
        <v>3861.35</v>
      </c>
      <c r="O184" s="220">
        <v>13652100</v>
      </c>
      <c r="P184" s="221">
        <v>4.1576027494239854E-3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1311.25</v>
      </c>
      <c r="F185" s="217">
        <v>1303.6499999999999</v>
      </c>
      <c r="G185" s="219">
        <v>1291.7999999999997</v>
      </c>
      <c r="H185" s="219">
        <v>1272.3499999999999</v>
      </c>
      <c r="I185" s="219">
        <v>1260.4999999999998</v>
      </c>
      <c r="J185" s="219">
        <v>1323.0999999999997</v>
      </c>
      <c r="K185" s="219">
        <v>1334.9499999999996</v>
      </c>
      <c r="L185" s="219">
        <v>1354.3999999999996</v>
      </c>
      <c r="M185" s="220">
        <v>1315.5</v>
      </c>
      <c r="N185" s="220">
        <v>1284.2</v>
      </c>
      <c r="O185" s="220">
        <v>16882800</v>
      </c>
      <c r="P185" s="221">
        <v>-1.2389877505177074E-2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3342.45</v>
      </c>
      <c r="F186" s="217">
        <v>3321.5499999999997</v>
      </c>
      <c r="G186" s="219">
        <v>3288.0999999999995</v>
      </c>
      <c r="H186" s="219">
        <v>3233.7499999999995</v>
      </c>
      <c r="I186" s="219">
        <v>3200.2999999999993</v>
      </c>
      <c r="J186" s="219">
        <v>3375.8999999999996</v>
      </c>
      <c r="K186" s="219">
        <v>3409.3499999999995</v>
      </c>
      <c r="L186" s="219">
        <v>3463.7</v>
      </c>
      <c r="M186" s="220">
        <v>3355</v>
      </c>
      <c r="N186" s="220">
        <v>3267.2</v>
      </c>
      <c r="O186" s="220">
        <v>8243375</v>
      </c>
      <c r="P186" s="221">
        <v>-3.385168729503861E-3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2714.5</v>
      </c>
      <c r="F187" s="217">
        <v>2693.4166666666665</v>
      </c>
      <c r="G187" s="219">
        <v>2662.6333333333332</v>
      </c>
      <c r="H187" s="219">
        <v>2610.7666666666669</v>
      </c>
      <c r="I187" s="219">
        <v>2579.9833333333336</v>
      </c>
      <c r="J187" s="219">
        <v>2745.2833333333328</v>
      </c>
      <c r="K187" s="219">
        <v>2776.0666666666666</v>
      </c>
      <c r="L187" s="219">
        <v>2827.9333333333325</v>
      </c>
      <c r="M187" s="220">
        <v>2724.2</v>
      </c>
      <c r="N187" s="220">
        <v>2641.55</v>
      </c>
      <c r="O187" s="220">
        <v>1363250</v>
      </c>
      <c r="P187" s="221">
        <v>-1.213768115942029E-2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4611.3500000000004</v>
      </c>
      <c r="F188" s="217">
        <v>4597.666666666667</v>
      </c>
      <c r="G188" s="219">
        <v>4551.6333333333341</v>
      </c>
      <c r="H188" s="219">
        <v>4491.916666666667</v>
      </c>
      <c r="I188" s="219">
        <v>4445.8833333333341</v>
      </c>
      <c r="J188" s="219">
        <v>4657.3833333333341</v>
      </c>
      <c r="K188" s="219">
        <v>4703.416666666667</v>
      </c>
      <c r="L188" s="219">
        <v>4763.1333333333341</v>
      </c>
      <c r="M188" s="220">
        <v>4643.7</v>
      </c>
      <c r="N188" s="220">
        <v>4537.95</v>
      </c>
      <c r="O188" s="220">
        <v>3384200</v>
      </c>
      <c r="P188" s="221">
        <v>-1.1508353779647155E-2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2135.9499999999998</v>
      </c>
      <c r="F189" s="217">
        <v>2123.9</v>
      </c>
      <c r="G189" s="219">
        <v>2107.3500000000004</v>
      </c>
      <c r="H189" s="219">
        <v>2078.7500000000005</v>
      </c>
      <c r="I189" s="219">
        <v>2062.2000000000007</v>
      </c>
      <c r="J189" s="219">
        <v>2152.5</v>
      </c>
      <c r="K189" s="219">
        <v>2169.0500000000002</v>
      </c>
      <c r="L189" s="219">
        <v>2197.6499999999996</v>
      </c>
      <c r="M189" s="220">
        <v>2140.4499999999998</v>
      </c>
      <c r="N189" s="220">
        <v>2095.3000000000002</v>
      </c>
      <c r="O189" s="220">
        <v>6444900</v>
      </c>
      <c r="P189" s="221">
        <v>-1.8129465713981018E-2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1903</v>
      </c>
      <c r="F190" s="217">
        <v>1899.2333333333333</v>
      </c>
      <c r="G190" s="219">
        <v>1889.4666666666667</v>
      </c>
      <c r="H190" s="219">
        <v>1875.9333333333334</v>
      </c>
      <c r="I190" s="219">
        <v>1866.1666666666667</v>
      </c>
      <c r="J190" s="219">
        <v>1912.7666666666667</v>
      </c>
      <c r="K190" s="219">
        <v>1922.5333333333335</v>
      </c>
      <c r="L190" s="219">
        <v>1936.0666666666666</v>
      </c>
      <c r="M190" s="220">
        <v>1909</v>
      </c>
      <c r="N190" s="220">
        <v>1885.7</v>
      </c>
      <c r="O190" s="220">
        <v>2503200</v>
      </c>
      <c r="P190" s="221">
        <v>-3.6192823040197136E-2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9726.85</v>
      </c>
      <c r="F191" s="217">
        <v>9675.5</v>
      </c>
      <c r="G191" s="219">
        <v>9608.75</v>
      </c>
      <c r="H191" s="219">
        <v>9490.65</v>
      </c>
      <c r="I191" s="219">
        <v>9423.9</v>
      </c>
      <c r="J191" s="219">
        <v>9793.6</v>
      </c>
      <c r="K191" s="219">
        <v>9860.35</v>
      </c>
      <c r="L191" s="219">
        <v>9978.4500000000007</v>
      </c>
      <c r="M191" s="220">
        <v>9742.25</v>
      </c>
      <c r="N191" s="220">
        <v>9557.4</v>
      </c>
      <c r="O191" s="220">
        <v>2086600</v>
      </c>
      <c r="P191" s="221">
        <v>-1.2821119364148176E-2</v>
      </c>
    </row>
    <row r="192" spans="1:16" ht="12.75" customHeight="1">
      <c r="A192" s="213">
        <v>182</v>
      </c>
      <c r="B192" s="225" t="s">
        <v>850</v>
      </c>
      <c r="C192" s="217" t="s">
        <v>232</v>
      </c>
      <c r="D192" s="218">
        <v>45442</v>
      </c>
      <c r="E192" s="217">
        <v>512.45000000000005</v>
      </c>
      <c r="F192" s="217">
        <v>513.4</v>
      </c>
      <c r="G192" s="219">
        <v>506</v>
      </c>
      <c r="H192" s="219">
        <v>499.55</v>
      </c>
      <c r="I192" s="219">
        <v>492.15000000000003</v>
      </c>
      <c r="J192" s="219">
        <v>519.84999999999991</v>
      </c>
      <c r="K192" s="219">
        <v>527.24999999999977</v>
      </c>
      <c r="L192" s="219">
        <v>533.69999999999993</v>
      </c>
      <c r="M192" s="220">
        <v>520.79999999999995</v>
      </c>
      <c r="N192" s="220">
        <v>506.95</v>
      </c>
      <c r="O192" s="220">
        <v>38047100</v>
      </c>
      <c r="P192" s="221">
        <v>8.5461249526172511E-3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433.95</v>
      </c>
      <c r="F193" s="217">
        <v>436.08333333333331</v>
      </c>
      <c r="G193" s="219">
        <v>425.26666666666665</v>
      </c>
      <c r="H193" s="219">
        <v>416.58333333333331</v>
      </c>
      <c r="I193" s="219">
        <v>405.76666666666665</v>
      </c>
      <c r="J193" s="219">
        <v>444.76666666666665</v>
      </c>
      <c r="K193" s="219">
        <v>455.58333333333337</v>
      </c>
      <c r="L193" s="219">
        <v>464.26666666666665</v>
      </c>
      <c r="M193" s="220">
        <v>446.9</v>
      </c>
      <c r="N193" s="220">
        <v>427.4</v>
      </c>
      <c r="O193" s="220">
        <v>96294100</v>
      </c>
      <c r="P193" s="221">
        <v>-1.6675669962655893E-2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1327.15</v>
      </c>
      <c r="F194" s="217">
        <v>1319.2</v>
      </c>
      <c r="G194" s="219">
        <v>1308.75</v>
      </c>
      <c r="H194" s="219">
        <v>1290.3499999999999</v>
      </c>
      <c r="I194" s="219">
        <v>1279.8999999999999</v>
      </c>
      <c r="J194" s="219">
        <v>1337.6000000000001</v>
      </c>
      <c r="K194" s="219">
        <v>1348.0500000000004</v>
      </c>
      <c r="L194" s="219">
        <v>1366.4500000000003</v>
      </c>
      <c r="M194" s="220">
        <v>1329.65</v>
      </c>
      <c r="N194" s="220">
        <v>1300.8</v>
      </c>
      <c r="O194" s="220">
        <v>7449000</v>
      </c>
      <c r="P194" s="221">
        <v>2.0886440259847053E-2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465.35</v>
      </c>
      <c r="F195" s="217">
        <v>463.93333333333339</v>
      </c>
      <c r="G195" s="219">
        <v>459.26666666666677</v>
      </c>
      <c r="H195" s="219">
        <v>453.18333333333339</v>
      </c>
      <c r="I195" s="219">
        <v>448.51666666666677</v>
      </c>
      <c r="J195" s="219">
        <v>470.01666666666677</v>
      </c>
      <c r="K195" s="219">
        <v>474.68333333333339</v>
      </c>
      <c r="L195" s="219">
        <v>480.76666666666677</v>
      </c>
      <c r="M195" s="220">
        <v>468.6</v>
      </c>
      <c r="N195" s="220">
        <v>457.85</v>
      </c>
      <c r="O195" s="220">
        <v>60409500</v>
      </c>
      <c r="P195" s="221">
        <v>-9.2499200472336337E-3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134.30000000000001</v>
      </c>
      <c r="F196" s="217">
        <v>133.38333333333333</v>
      </c>
      <c r="G196" s="219">
        <v>131.91666666666666</v>
      </c>
      <c r="H196" s="219">
        <v>129.53333333333333</v>
      </c>
      <c r="I196" s="219">
        <v>128.06666666666666</v>
      </c>
      <c r="J196" s="219">
        <v>135.76666666666665</v>
      </c>
      <c r="K196" s="219">
        <v>137.23333333333335</v>
      </c>
      <c r="L196" s="219">
        <v>139.61666666666665</v>
      </c>
      <c r="M196" s="220">
        <v>134.85</v>
      </c>
      <c r="N196" s="220">
        <v>131</v>
      </c>
      <c r="O196" s="220">
        <v>130410000</v>
      </c>
      <c r="P196" s="221">
        <v>-6.8086273076220071E-3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1014.05</v>
      </c>
      <c r="F197" s="217">
        <v>1006.0166666666668</v>
      </c>
      <c r="G197" s="219">
        <v>995.03333333333353</v>
      </c>
      <c r="H197" s="219">
        <v>976.01666666666677</v>
      </c>
      <c r="I197" s="219">
        <v>965.03333333333353</v>
      </c>
      <c r="J197" s="219">
        <v>1025.0333333333335</v>
      </c>
      <c r="K197" s="219">
        <v>1036.0166666666669</v>
      </c>
      <c r="L197" s="219">
        <v>1055.0333333333335</v>
      </c>
      <c r="M197" s="220">
        <v>1017</v>
      </c>
      <c r="N197" s="220">
        <v>987</v>
      </c>
      <c r="O197" s="220">
        <v>8838000</v>
      </c>
      <c r="P197" s="221">
        <v>8.9537334960612447E-2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1" t="s">
        <v>16</v>
      </c>
      <c r="B8" s="393"/>
      <c r="C8" s="396" t="s">
        <v>20</v>
      </c>
      <c r="D8" s="396" t="s">
        <v>21</v>
      </c>
      <c r="E8" s="388" t="s">
        <v>22</v>
      </c>
      <c r="F8" s="389"/>
      <c r="G8" s="390"/>
      <c r="H8" s="388" t="s">
        <v>23</v>
      </c>
      <c r="I8" s="389"/>
      <c r="J8" s="390"/>
      <c r="K8" s="26"/>
      <c r="L8" s="48"/>
      <c r="M8" s="48"/>
      <c r="N8" s="1"/>
      <c r="O8" s="1"/>
    </row>
    <row r="9" spans="1:15" ht="36" customHeight="1">
      <c r="A9" s="392"/>
      <c r="B9" s="395"/>
      <c r="C9" s="395"/>
      <c r="D9" s="39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22403.85</v>
      </c>
      <c r="D10" s="34">
        <v>22296.883333333331</v>
      </c>
      <c r="E10" s="34">
        <v>22161.516666666663</v>
      </c>
      <c r="F10" s="34">
        <v>21919.183333333331</v>
      </c>
      <c r="G10" s="34">
        <v>21783.816666666662</v>
      </c>
      <c r="H10" s="34">
        <v>22539.216666666664</v>
      </c>
      <c r="I10" s="34">
        <v>22674.583333333332</v>
      </c>
      <c r="J10" s="34">
        <v>22916.916666666664</v>
      </c>
      <c r="K10" s="34">
        <v>22432.25</v>
      </c>
      <c r="L10" s="34">
        <v>22054.55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47977.05</v>
      </c>
      <c r="D11" s="34">
        <v>47790.100000000006</v>
      </c>
      <c r="E11" s="34">
        <v>47527.30000000001</v>
      </c>
      <c r="F11" s="34">
        <v>47077.55</v>
      </c>
      <c r="G11" s="34">
        <v>46814.750000000007</v>
      </c>
      <c r="H11" s="34">
        <v>48239.850000000013</v>
      </c>
      <c r="I11" s="34">
        <v>48502.65</v>
      </c>
      <c r="J11" s="34">
        <v>48952.400000000016</v>
      </c>
      <c r="K11" s="34">
        <v>48052.9</v>
      </c>
      <c r="L11" s="34">
        <v>47340.35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6323.7</v>
      </c>
      <c r="D12" s="36">
        <v>6286.6166666666659</v>
      </c>
      <c r="E12" s="36">
        <v>6228.1333333333314</v>
      </c>
      <c r="F12" s="36">
        <v>6132.5666666666657</v>
      </c>
      <c r="G12" s="36">
        <v>6074.0833333333312</v>
      </c>
      <c r="H12" s="36">
        <v>6382.1833333333316</v>
      </c>
      <c r="I12" s="36">
        <v>6440.666666666667</v>
      </c>
      <c r="J12" s="36">
        <v>6536.2333333333318</v>
      </c>
      <c r="K12" s="36">
        <v>6345.1</v>
      </c>
      <c r="L12" s="36">
        <v>6191.05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8561.25</v>
      </c>
      <c r="D13" s="36">
        <v>8523.0666666666675</v>
      </c>
      <c r="E13" s="36">
        <v>8473.6833333333343</v>
      </c>
      <c r="F13" s="36">
        <v>8386.1166666666668</v>
      </c>
      <c r="G13" s="36">
        <v>8336.7333333333336</v>
      </c>
      <c r="H13" s="36">
        <v>8610.633333333335</v>
      </c>
      <c r="I13" s="36">
        <v>8660.0166666666701</v>
      </c>
      <c r="J13" s="36">
        <v>8747.5833333333358</v>
      </c>
      <c r="K13" s="36">
        <v>8572.4500000000007</v>
      </c>
      <c r="L13" s="36">
        <v>8435.5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33668.449999999997</v>
      </c>
      <c r="D14" s="36">
        <v>33527.299999999996</v>
      </c>
      <c r="E14" s="36">
        <v>33349.399999999994</v>
      </c>
      <c r="F14" s="36">
        <v>33030.35</v>
      </c>
      <c r="G14" s="36">
        <v>32852.449999999997</v>
      </c>
      <c r="H14" s="36">
        <v>33846.349999999991</v>
      </c>
      <c r="I14" s="36">
        <v>34024.25</v>
      </c>
      <c r="J14" s="36">
        <v>34343.299999999988</v>
      </c>
      <c r="K14" s="36">
        <v>33705.199999999997</v>
      </c>
      <c r="L14" s="36">
        <v>33208.25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10193.65</v>
      </c>
      <c r="D15" s="36">
        <v>10128.116666666667</v>
      </c>
      <c r="E15" s="36">
        <v>10039.283333333333</v>
      </c>
      <c r="F15" s="36">
        <v>9884.9166666666661</v>
      </c>
      <c r="G15" s="36">
        <v>9796.0833333333321</v>
      </c>
      <c r="H15" s="36">
        <v>10282.483333333334</v>
      </c>
      <c r="I15" s="36">
        <v>10371.316666666666</v>
      </c>
      <c r="J15" s="36">
        <v>10525.683333333334</v>
      </c>
      <c r="K15" s="36">
        <v>10216.950000000001</v>
      </c>
      <c r="L15" s="36">
        <v>9973.75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14396.9</v>
      </c>
      <c r="D16" s="36">
        <v>14357.216666666667</v>
      </c>
      <c r="E16" s="36">
        <v>14302.933333333334</v>
      </c>
      <c r="F16" s="36">
        <v>14208.966666666667</v>
      </c>
      <c r="G16" s="36">
        <v>14154.683333333334</v>
      </c>
      <c r="H16" s="36">
        <v>14451.183333333334</v>
      </c>
      <c r="I16" s="36">
        <v>14505.466666666667</v>
      </c>
      <c r="J16" s="36">
        <v>14599.433333333334</v>
      </c>
      <c r="K16" s="36">
        <v>14411.5</v>
      </c>
      <c r="L16" s="36">
        <v>14263.25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8305.15</v>
      </c>
      <c r="D17" s="36">
        <v>8236.8000000000011</v>
      </c>
      <c r="E17" s="36">
        <v>8095.9500000000025</v>
      </c>
      <c r="F17" s="36">
        <v>7886.7500000000018</v>
      </c>
      <c r="G17" s="36">
        <v>7745.9000000000033</v>
      </c>
      <c r="H17" s="36">
        <v>8446.0000000000018</v>
      </c>
      <c r="I17" s="36">
        <v>8586.85</v>
      </c>
      <c r="J17" s="36">
        <v>8796.0500000000011</v>
      </c>
      <c r="K17" s="31">
        <v>8377.65</v>
      </c>
      <c r="L17" s="31">
        <v>8027.6</v>
      </c>
      <c r="M17" s="31">
        <v>10.590120000000001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2486.1</v>
      </c>
      <c r="D18" s="36">
        <v>2482.5166666666664</v>
      </c>
      <c r="E18" s="36">
        <v>2464.6833333333329</v>
      </c>
      <c r="F18" s="36">
        <v>2443.2666666666664</v>
      </c>
      <c r="G18" s="36">
        <v>2425.4333333333329</v>
      </c>
      <c r="H18" s="36">
        <v>2503.9333333333329</v>
      </c>
      <c r="I18" s="36">
        <v>2521.7666666666669</v>
      </c>
      <c r="J18" s="36">
        <v>2543.1833333333329</v>
      </c>
      <c r="K18" s="31">
        <v>2500.35</v>
      </c>
      <c r="L18" s="31">
        <v>2461.1</v>
      </c>
      <c r="M18" s="31">
        <v>4.4432099999999997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1630.05</v>
      </c>
      <c r="D19" s="36">
        <v>1618.9000000000003</v>
      </c>
      <c r="E19" s="36">
        <v>1593.3000000000006</v>
      </c>
      <c r="F19" s="36">
        <v>1556.5500000000004</v>
      </c>
      <c r="G19" s="36">
        <v>1530.9500000000007</v>
      </c>
      <c r="H19" s="36">
        <v>1655.6500000000005</v>
      </c>
      <c r="I19" s="36">
        <v>1681.2500000000005</v>
      </c>
      <c r="J19" s="36">
        <v>1718.0000000000005</v>
      </c>
      <c r="K19" s="31">
        <v>1644.5</v>
      </c>
      <c r="L19" s="31">
        <v>1582.15</v>
      </c>
      <c r="M19" s="31">
        <v>12.101900000000001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621.65</v>
      </c>
      <c r="D20" s="36">
        <v>621.7166666666667</v>
      </c>
      <c r="E20" s="36">
        <v>614.93333333333339</v>
      </c>
      <c r="F20" s="36">
        <v>608.2166666666667</v>
      </c>
      <c r="G20" s="36">
        <v>601.43333333333339</v>
      </c>
      <c r="H20" s="36">
        <v>628.43333333333339</v>
      </c>
      <c r="I20" s="36">
        <v>635.2166666666667</v>
      </c>
      <c r="J20" s="36">
        <v>641.93333333333339</v>
      </c>
      <c r="K20" s="31">
        <v>628.5</v>
      </c>
      <c r="L20" s="31">
        <v>615</v>
      </c>
      <c r="M20" s="31">
        <v>17.68712</v>
      </c>
      <c r="N20" s="1"/>
      <c r="O20" s="1"/>
    </row>
    <row r="21" spans="1:15" ht="12.75" customHeight="1">
      <c r="A21" s="51">
        <v>12</v>
      </c>
      <c r="B21" s="53" t="s">
        <v>828</v>
      </c>
      <c r="C21" s="31">
        <v>1031</v>
      </c>
      <c r="D21" s="36">
        <v>1027.8500000000001</v>
      </c>
      <c r="E21" s="36">
        <v>1020.7000000000003</v>
      </c>
      <c r="F21" s="36">
        <v>1010.4000000000001</v>
      </c>
      <c r="G21" s="36">
        <v>1003.2500000000002</v>
      </c>
      <c r="H21" s="36">
        <v>1038.1500000000003</v>
      </c>
      <c r="I21" s="36">
        <v>1045.3000000000004</v>
      </c>
      <c r="J21" s="36">
        <v>1055.6000000000004</v>
      </c>
      <c r="K21" s="31">
        <v>1035</v>
      </c>
      <c r="L21" s="31">
        <v>1017.55</v>
      </c>
      <c r="M21" s="31">
        <v>4.8601599999999996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3041.65</v>
      </c>
      <c r="D22" s="36">
        <v>3031.1833333333329</v>
      </c>
      <c r="E22" s="36">
        <v>2985.4166666666661</v>
      </c>
      <c r="F22" s="36">
        <v>2929.1833333333329</v>
      </c>
      <c r="G22" s="36">
        <v>2883.4166666666661</v>
      </c>
      <c r="H22" s="36">
        <v>3087.4166666666661</v>
      </c>
      <c r="I22" s="36">
        <v>3133.1833333333334</v>
      </c>
      <c r="J22" s="36">
        <v>3189.4166666666661</v>
      </c>
      <c r="K22" s="31">
        <v>3076.95</v>
      </c>
      <c r="L22" s="31">
        <v>2974.95</v>
      </c>
      <c r="M22" s="31">
        <v>18.353120000000001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1844.4</v>
      </c>
      <c r="D23" s="36">
        <v>1837.0666666666666</v>
      </c>
      <c r="E23" s="36">
        <v>1814.3333333333333</v>
      </c>
      <c r="F23" s="36">
        <v>1784.2666666666667</v>
      </c>
      <c r="G23" s="36">
        <v>1761.5333333333333</v>
      </c>
      <c r="H23" s="36">
        <v>1867.1333333333332</v>
      </c>
      <c r="I23" s="36">
        <v>1889.8666666666668</v>
      </c>
      <c r="J23" s="36">
        <v>1919.9333333333332</v>
      </c>
      <c r="K23" s="31">
        <v>1859.8</v>
      </c>
      <c r="L23" s="31">
        <v>1807</v>
      </c>
      <c r="M23" s="31">
        <v>36.703740000000003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1345.05</v>
      </c>
      <c r="D24" s="36">
        <v>1340.7666666666667</v>
      </c>
      <c r="E24" s="36">
        <v>1314.7833333333333</v>
      </c>
      <c r="F24" s="36">
        <v>1284.5166666666667</v>
      </c>
      <c r="G24" s="36">
        <v>1258.5333333333333</v>
      </c>
      <c r="H24" s="36">
        <v>1371.0333333333333</v>
      </c>
      <c r="I24" s="36">
        <v>1397.0166666666664</v>
      </c>
      <c r="J24" s="36">
        <v>1427.2833333333333</v>
      </c>
      <c r="K24" s="31">
        <v>1366.75</v>
      </c>
      <c r="L24" s="31">
        <v>1310.5</v>
      </c>
      <c r="M24" s="31">
        <v>48.226179999999999</v>
      </c>
      <c r="N24" s="1"/>
      <c r="O24" s="1"/>
    </row>
    <row r="25" spans="1:15" ht="12.75" customHeight="1">
      <c r="A25" s="51">
        <v>16</v>
      </c>
      <c r="B25" s="53" t="s">
        <v>791</v>
      </c>
      <c r="C25" s="31">
        <v>640.35</v>
      </c>
      <c r="D25" s="36">
        <v>641.31666666666661</v>
      </c>
      <c r="E25" s="36">
        <v>630.63333333333321</v>
      </c>
      <c r="F25" s="36">
        <v>620.91666666666663</v>
      </c>
      <c r="G25" s="36">
        <v>610.23333333333323</v>
      </c>
      <c r="H25" s="36">
        <v>651.03333333333319</v>
      </c>
      <c r="I25" s="36">
        <v>661.71666666666658</v>
      </c>
      <c r="J25" s="36">
        <v>671.43333333333317</v>
      </c>
      <c r="K25" s="31">
        <v>652</v>
      </c>
      <c r="L25" s="31">
        <v>631.6</v>
      </c>
      <c r="M25" s="31">
        <v>39.709040000000002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906.8</v>
      </c>
      <c r="D26" s="36">
        <v>910.73333333333323</v>
      </c>
      <c r="E26" s="36">
        <v>897.31666666666649</v>
      </c>
      <c r="F26" s="36">
        <v>887.83333333333326</v>
      </c>
      <c r="G26" s="36">
        <v>874.41666666666652</v>
      </c>
      <c r="H26" s="36">
        <v>920.21666666666647</v>
      </c>
      <c r="I26" s="36">
        <v>933.63333333333321</v>
      </c>
      <c r="J26" s="36">
        <v>943.11666666666645</v>
      </c>
      <c r="K26" s="31">
        <v>924.15</v>
      </c>
      <c r="L26" s="31">
        <v>901.25</v>
      </c>
      <c r="M26" s="31">
        <v>6.42361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334.95</v>
      </c>
      <c r="D27" s="36">
        <v>335.81666666666666</v>
      </c>
      <c r="E27" s="36">
        <v>333.13333333333333</v>
      </c>
      <c r="F27" s="36">
        <v>331.31666666666666</v>
      </c>
      <c r="G27" s="36">
        <v>328.63333333333333</v>
      </c>
      <c r="H27" s="36">
        <v>337.63333333333333</v>
      </c>
      <c r="I27" s="36">
        <v>340.31666666666661</v>
      </c>
      <c r="J27" s="36">
        <v>342.13333333333333</v>
      </c>
      <c r="K27" s="31">
        <v>338.5</v>
      </c>
      <c r="L27" s="31">
        <v>334</v>
      </c>
      <c r="M27" s="31">
        <v>7.2328999999999999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221.65</v>
      </c>
      <c r="D28" s="36">
        <v>221.01666666666665</v>
      </c>
      <c r="E28" s="36">
        <v>219.6333333333333</v>
      </c>
      <c r="F28" s="36">
        <v>217.61666666666665</v>
      </c>
      <c r="G28" s="36">
        <v>216.23333333333329</v>
      </c>
      <c r="H28" s="36">
        <v>223.0333333333333</v>
      </c>
      <c r="I28" s="36">
        <v>224.41666666666663</v>
      </c>
      <c r="J28" s="36">
        <v>226.43333333333331</v>
      </c>
      <c r="K28" s="31">
        <v>222.4</v>
      </c>
      <c r="L28" s="31">
        <v>219</v>
      </c>
      <c r="M28" s="31">
        <v>29.770849999999999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263.14999999999998</v>
      </c>
      <c r="D29" s="36">
        <v>263.06666666666666</v>
      </c>
      <c r="E29" s="36">
        <v>260.13333333333333</v>
      </c>
      <c r="F29" s="36">
        <v>257.11666666666667</v>
      </c>
      <c r="G29" s="36">
        <v>254.18333333333334</v>
      </c>
      <c r="H29" s="36">
        <v>266.08333333333331</v>
      </c>
      <c r="I29" s="36">
        <v>269.01666666666659</v>
      </c>
      <c r="J29" s="36">
        <v>272.0333333333333</v>
      </c>
      <c r="K29" s="31">
        <v>266</v>
      </c>
      <c r="L29" s="31">
        <v>260.05</v>
      </c>
      <c r="M29" s="31">
        <v>22.804410000000001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5318.05</v>
      </c>
      <c r="D30" s="36">
        <v>5266.05</v>
      </c>
      <c r="E30" s="36">
        <v>5200.1000000000004</v>
      </c>
      <c r="F30" s="36">
        <v>5082.1500000000005</v>
      </c>
      <c r="G30" s="36">
        <v>5016.2000000000007</v>
      </c>
      <c r="H30" s="36">
        <v>5384</v>
      </c>
      <c r="I30" s="36">
        <v>5449.9499999999989</v>
      </c>
      <c r="J30" s="36">
        <v>5567.9</v>
      </c>
      <c r="K30" s="31">
        <v>5332</v>
      </c>
      <c r="L30" s="31">
        <v>5148.1000000000004</v>
      </c>
      <c r="M30" s="31">
        <v>2.8488199999999999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615.4</v>
      </c>
      <c r="D31" s="36">
        <v>612.68333333333328</v>
      </c>
      <c r="E31" s="36">
        <v>608.91666666666652</v>
      </c>
      <c r="F31" s="36">
        <v>602.43333333333328</v>
      </c>
      <c r="G31" s="36">
        <v>598.66666666666652</v>
      </c>
      <c r="H31" s="36">
        <v>619.16666666666652</v>
      </c>
      <c r="I31" s="36">
        <v>622.93333333333317</v>
      </c>
      <c r="J31" s="36">
        <v>629.41666666666652</v>
      </c>
      <c r="K31" s="31">
        <v>616.45000000000005</v>
      </c>
      <c r="L31" s="31">
        <v>606.20000000000005</v>
      </c>
      <c r="M31" s="31">
        <v>20.13842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5931.7</v>
      </c>
      <c r="D32" s="36">
        <v>5908.7333333333336</v>
      </c>
      <c r="E32" s="36">
        <v>5872.9666666666672</v>
      </c>
      <c r="F32" s="36">
        <v>5814.2333333333336</v>
      </c>
      <c r="G32" s="36">
        <v>5778.4666666666672</v>
      </c>
      <c r="H32" s="36">
        <v>5967.4666666666672</v>
      </c>
      <c r="I32" s="36">
        <v>6003.2333333333336</v>
      </c>
      <c r="J32" s="36">
        <v>6061.9666666666672</v>
      </c>
      <c r="K32" s="31">
        <v>5944.5</v>
      </c>
      <c r="L32" s="31">
        <v>5850</v>
      </c>
      <c r="M32" s="31">
        <v>3.7802600000000002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488.15</v>
      </c>
      <c r="D33" s="36">
        <v>491.83333333333331</v>
      </c>
      <c r="E33" s="36">
        <v>475.36666666666662</v>
      </c>
      <c r="F33" s="36">
        <v>462.58333333333331</v>
      </c>
      <c r="G33" s="36">
        <v>446.11666666666662</v>
      </c>
      <c r="H33" s="36">
        <v>504.61666666666662</v>
      </c>
      <c r="I33" s="36">
        <v>521.08333333333326</v>
      </c>
      <c r="J33" s="36">
        <v>533.86666666666656</v>
      </c>
      <c r="K33" s="31">
        <v>508.3</v>
      </c>
      <c r="L33" s="31">
        <v>479.05</v>
      </c>
      <c r="M33" s="31">
        <v>155.76618999999999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206.65</v>
      </c>
      <c r="D34" s="36">
        <v>205.53333333333333</v>
      </c>
      <c r="E34" s="36">
        <v>203.61666666666667</v>
      </c>
      <c r="F34" s="36">
        <v>200.58333333333334</v>
      </c>
      <c r="G34" s="36">
        <v>198.66666666666669</v>
      </c>
      <c r="H34" s="36">
        <v>208.56666666666666</v>
      </c>
      <c r="I34" s="36">
        <v>210.48333333333335</v>
      </c>
      <c r="J34" s="36">
        <v>213.51666666666665</v>
      </c>
      <c r="K34" s="31">
        <v>207.45</v>
      </c>
      <c r="L34" s="31">
        <v>202.5</v>
      </c>
      <c r="M34" s="31">
        <v>194.82107999999999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2814.05</v>
      </c>
      <c r="D35" s="36">
        <v>2812.7333333333336</v>
      </c>
      <c r="E35" s="36">
        <v>2787.8666666666672</v>
      </c>
      <c r="F35" s="36">
        <v>2761.6833333333338</v>
      </c>
      <c r="G35" s="36">
        <v>2736.8166666666675</v>
      </c>
      <c r="H35" s="36">
        <v>2838.916666666667</v>
      </c>
      <c r="I35" s="36">
        <v>2863.7833333333338</v>
      </c>
      <c r="J35" s="36">
        <v>2889.9666666666667</v>
      </c>
      <c r="K35" s="31">
        <v>2837.6</v>
      </c>
      <c r="L35" s="31">
        <v>2786.55</v>
      </c>
      <c r="M35" s="31">
        <v>15.34319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2273.0500000000002</v>
      </c>
      <c r="D36" s="36">
        <v>2253.9833333333336</v>
      </c>
      <c r="E36" s="36">
        <v>2228.9666666666672</v>
      </c>
      <c r="F36" s="36">
        <v>2184.8833333333337</v>
      </c>
      <c r="G36" s="36">
        <v>2159.8666666666672</v>
      </c>
      <c r="H36" s="36">
        <v>2298.0666666666671</v>
      </c>
      <c r="I36" s="36">
        <v>2323.0833333333335</v>
      </c>
      <c r="J36" s="36">
        <v>2367.166666666667</v>
      </c>
      <c r="K36" s="31">
        <v>2279</v>
      </c>
      <c r="L36" s="31">
        <v>2209.9</v>
      </c>
      <c r="M36" s="31">
        <v>7.6303700000000001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1159.95</v>
      </c>
      <c r="D37" s="36">
        <v>1156.7833333333333</v>
      </c>
      <c r="E37" s="36">
        <v>1148.5166666666667</v>
      </c>
      <c r="F37" s="36">
        <v>1137.0833333333333</v>
      </c>
      <c r="G37" s="36">
        <v>1128.8166666666666</v>
      </c>
      <c r="H37" s="36">
        <v>1168.2166666666667</v>
      </c>
      <c r="I37" s="36">
        <v>1176.4833333333331</v>
      </c>
      <c r="J37" s="36">
        <v>1187.9166666666667</v>
      </c>
      <c r="K37" s="31">
        <v>1165.05</v>
      </c>
      <c r="L37" s="31">
        <v>1145.3499999999999</v>
      </c>
      <c r="M37" s="31">
        <v>6.9900200000000003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4671.25</v>
      </c>
      <c r="D38" s="36">
        <v>4676.7666666666664</v>
      </c>
      <c r="E38" s="36">
        <v>4654.5333333333328</v>
      </c>
      <c r="F38" s="36">
        <v>4637.8166666666666</v>
      </c>
      <c r="G38" s="36">
        <v>4615.583333333333</v>
      </c>
      <c r="H38" s="36">
        <v>4693.4833333333327</v>
      </c>
      <c r="I38" s="36">
        <v>4715.7166666666662</v>
      </c>
      <c r="J38" s="36">
        <v>4732.4333333333325</v>
      </c>
      <c r="K38" s="31">
        <v>4699</v>
      </c>
      <c r="L38" s="31">
        <v>4660.05</v>
      </c>
      <c r="M38" s="31">
        <v>5.19285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1139.3</v>
      </c>
      <c r="D39" s="36">
        <v>1131.5166666666667</v>
      </c>
      <c r="E39" s="36">
        <v>1119.0833333333333</v>
      </c>
      <c r="F39" s="36">
        <v>1098.8666666666666</v>
      </c>
      <c r="G39" s="36">
        <v>1086.4333333333332</v>
      </c>
      <c r="H39" s="36">
        <v>1151.7333333333333</v>
      </c>
      <c r="I39" s="36">
        <v>1164.1666666666667</v>
      </c>
      <c r="J39" s="36">
        <v>1184.3833333333334</v>
      </c>
      <c r="K39" s="31">
        <v>1143.95</v>
      </c>
      <c r="L39" s="31">
        <v>1111.3</v>
      </c>
      <c r="M39" s="31">
        <v>107.50526000000001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8871.85</v>
      </c>
      <c r="D40" s="36">
        <v>8845.8000000000011</v>
      </c>
      <c r="E40" s="36">
        <v>8736.0500000000029</v>
      </c>
      <c r="F40" s="36">
        <v>8600.2500000000018</v>
      </c>
      <c r="G40" s="36">
        <v>8490.5000000000036</v>
      </c>
      <c r="H40" s="36">
        <v>8981.6000000000022</v>
      </c>
      <c r="I40" s="36">
        <v>9091.3499999999985</v>
      </c>
      <c r="J40" s="36">
        <v>9227.1500000000015</v>
      </c>
      <c r="K40" s="31">
        <v>8955.5499999999993</v>
      </c>
      <c r="L40" s="31">
        <v>8710</v>
      </c>
      <c r="M40" s="31">
        <v>6.8047399999999998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6747.15</v>
      </c>
      <c r="D41" s="36">
        <v>6710.7666666666664</v>
      </c>
      <c r="E41" s="36">
        <v>6659.4333333333325</v>
      </c>
      <c r="F41" s="36">
        <v>6571.7166666666662</v>
      </c>
      <c r="G41" s="36">
        <v>6520.3833333333323</v>
      </c>
      <c r="H41" s="36">
        <v>6798.4833333333327</v>
      </c>
      <c r="I41" s="36">
        <v>6849.8166666666666</v>
      </c>
      <c r="J41" s="36">
        <v>6937.5333333333328</v>
      </c>
      <c r="K41" s="31">
        <v>6762.1</v>
      </c>
      <c r="L41" s="31">
        <v>6623.05</v>
      </c>
      <c r="M41" s="31">
        <v>10.598509999999999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1596</v>
      </c>
      <c r="D42" s="36">
        <v>1585.8166666666666</v>
      </c>
      <c r="E42" s="36">
        <v>1570.6333333333332</v>
      </c>
      <c r="F42" s="36">
        <v>1545.2666666666667</v>
      </c>
      <c r="G42" s="36">
        <v>1530.0833333333333</v>
      </c>
      <c r="H42" s="36">
        <v>1611.1833333333332</v>
      </c>
      <c r="I42" s="36">
        <v>1626.3666666666666</v>
      </c>
      <c r="J42" s="36">
        <v>1651.7333333333331</v>
      </c>
      <c r="K42" s="31">
        <v>1601</v>
      </c>
      <c r="L42" s="31">
        <v>1560.45</v>
      </c>
      <c r="M42" s="31">
        <v>12.125679999999999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8336.2999999999993</v>
      </c>
      <c r="D43" s="36">
        <v>8368.1</v>
      </c>
      <c r="E43" s="36">
        <v>8268.2000000000007</v>
      </c>
      <c r="F43" s="36">
        <v>8200.1</v>
      </c>
      <c r="G43" s="36">
        <v>8100.2000000000007</v>
      </c>
      <c r="H43" s="36">
        <v>8436.2000000000007</v>
      </c>
      <c r="I43" s="36">
        <v>8536.0999999999985</v>
      </c>
      <c r="J43" s="36">
        <v>8604.2000000000007</v>
      </c>
      <c r="K43" s="31">
        <v>8468</v>
      </c>
      <c r="L43" s="31">
        <v>8300</v>
      </c>
      <c r="M43" s="31">
        <v>0.21728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2591.6999999999998</v>
      </c>
      <c r="D44" s="36">
        <v>2568.8333333333335</v>
      </c>
      <c r="E44" s="36">
        <v>2538.666666666667</v>
      </c>
      <c r="F44" s="36">
        <v>2485.6333333333337</v>
      </c>
      <c r="G44" s="36">
        <v>2455.4666666666672</v>
      </c>
      <c r="H44" s="36">
        <v>2621.8666666666668</v>
      </c>
      <c r="I44" s="36">
        <v>2652.0333333333338</v>
      </c>
      <c r="J44" s="36">
        <v>2705.0666666666666</v>
      </c>
      <c r="K44" s="31">
        <v>2599</v>
      </c>
      <c r="L44" s="31">
        <v>2515.8000000000002</v>
      </c>
      <c r="M44" s="31">
        <v>4.2244099999999998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179.6</v>
      </c>
      <c r="D45" s="36">
        <v>182.18333333333331</v>
      </c>
      <c r="E45" s="36">
        <v>173.96666666666661</v>
      </c>
      <c r="F45" s="36">
        <v>168.33333333333331</v>
      </c>
      <c r="G45" s="36">
        <v>160.11666666666662</v>
      </c>
      <c r="H45" s="36">
        <v>187.81666666666661</v>
      </c>
      <c r="I45" s="36">
        <v>196.0333333333333</v>
      </c>
      <c r="J45" s="36">
        <v>201.6666666666666</v>
      </c>
      <c r="K45" s="31">
        <v>190.4</v>
      </c>
      <c r="L45" s="31">
        <v>176.55</v>
      </c>
      <c r="M45" s="31">
        <v>400.71505999999999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262.89999999999998</v>
      </c>
      <c r="D46" s="36">
        <v>263.01666666666665</v>
      </c>
      <c r="E46" s="36">
        <v>258.93333333333328</v>
      </c>
      <c r="F46" s="36">
        <v>254.96666666666664</v>
      </c>
      <c r="G46" s="36">
        <v>250.88333333333327</v>
      </c>
      <c r="H46" s="36">
        <v>266.98333333333329</v>
      </c>
      <c r="I46" s="36">
        <v>271.06666666666666</v>
      </c>
      <c r="J46" s="36">
        <v>275.0333333333333</v>
      </c>
      <c r="K46" s="31">
        <v>267.10000000000002</v>
      </c>
      <c r="L46" s="31">
        <v>259.05</v>
      </c>
      <c r="M46" s="31">
        <v>155.31360000000001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121.7</v>
      </c>
      <c r="D47" s="36">
        <v>123.06666666666666</v>
      </c>
      <c r="E47" s="36">
        <v>119.43333333333332</v>
      </c>
      <c r="F47" s="36">
        <v>117.16666666666666</v>
      </c>
      <c r="G47" s="36">
        <v>113.53333333333332</v>
      </c>
      <c r="H47" s="36">
        <v>125.33333333333333</v>
      </c>
      <c r="I47" s="36">
        <v>128.96666666666664</v>
      </c>
      <c r="J47" s="36">
        <v>131.23333333333335</v>
      </c>
      <c r="K47" s="31">
        <v>126.7</v>
      </c>
      <c r="L47" s="31">
        <v>120.8</v>
      </c>
      <c r="M47" s="31">
        <v>209.08061000000001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1334.5</v>
      </c>
      <c r="D48" s="36">
        <v>1330.8666666666666</v>
      </c>
      <c r="E48" s="36">
        <v>1325.7333333333331</v>
      </c>
      <c r="F48" s="36">
        <v>1316.9666666666665</v>
      </c>
      <c r="G48" s="36">
        <v>1311.833333333333</v>
      </c>
      <c r="H48" s="36">
        <v>1339.6333333333332</v>
      </c>
      <c r="I48" s="36">
        <v>1344.7666666666669</v>
      </c>
      <c r="J48" s="36">
        <v>1353.5333333333333</v>
      </c>
      <c r="K48" s="31">
        <v>1336</v>
      </c>
      <c r="L48" s="31">
        <v>1322.1</v>
      </c>
      <c r="M48" s="31">
        <v>1.64981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490</v>
      </c>
      <c r="D49" s="36">
        <v>488.75</v>
      </c>
      <c r="E49" s="36">
        <v>485.5</v>
      </c>
      <c r="F49" s="36">
        <v>481</v>
      </c>
      <c r="G49" s="36">
        <v>477.75</v>
      </c>
      <c r="H49" s="36">
        <v>493.25</v>
      </c>
      <c r="I49" s="36">
        <v>496.5</v>
      </c>
      <c r="J49" s="36">
        <v>501</v>
      </c>
      <c r="K49" s="31">
        <v>492</v>
      </c>
      <c r="L49" s="31">
        <v>484.25</v>
      </c>
      <c r="M49" s="31">
        <v>17.155529999999999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2069.6</v>
      </c>
      <c r="D50" s="36">
        <v>2046.3833333333334</v>
      </c>
      <c r="E50" s="36">
        <v>2010.7666666666669</v>
      </c>
      <c r="F50" s="36">
        <v>1951.9333333333334</v>
      </c>
      <c r="G50" s="36">
        <v>1916.3166666666668</v>
      </c>
      <c r="H50" s="36">
        <v>2105.2166666666672</v>
      </c>
      <c r="I50" s="36">
        <v>2140.833333333333</v>
      </c>
      <c r="J50" s="36">
        <v>2199.666666666667</v>
      </c>
      <c r="K50" s="31">
        <v>2082</v>
      </c>
      <c r="L50" s="31">
        <v>1987.55</v>
      </c>
      <c r="M50" s="31">
        <v>17.573170000000001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237.9</v>
      </c>
      <c r="D51" s="36">
        <v>235.13333333333333</v>
      </c>
      <c r="E51" s="36">
        <v>230.26666666666665</v>
      </c>
      <c r="F51" s="36">
        <v>222.63333333333333</v>
      </c>
      <c r="G51" s="36">
        <v>217.76666666666665</v>
      </c>
      <c r="H51" s="36">
        <v>242.76666666666665</v>
      </c>
      <c r="I51" s="36">
        <v>247.63333333333333</v>
      </c>
      <c r="J51" s="36">
        <v>255.26666666666665</v>
      </c>
      <c r="K51" s="31">
        <v>240</v>
      </c>
      <c r="L51" s="31">
        <v>227.5</v>
      </c>
      <c r="M51" s="31">
        <v>555.56781000000001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1483</v>
      </c>
      <c r="D52" s="36">
        <v>1477.5</v>
      </c>
      <c r="E52" s="36">
        <v>1462.7</v>
      </c>
      <c r="F52" s="36">
        <v>1442.4</v>
      </c>
      <c r="G52" s="36">
        <v>1427.6000000000001</v>
      </c>
      <c r="H52" s="36">
        <v>1497.8</v>
      </c>
      <c r="I52" s="36">
        <v>1512.6000000000001</v>
      </c>
      <c r="J52" s="36">
        <v>1532.8999999999999</v>
      </c>
      <c r="K52" s="31">
        <v>1492.3</v>
      </c>
      <c r="L52" s="31">
        <v>1457.2</v>
      </c>
      <c r="M52" s="31">
        <v>12.58685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294.8</v>
      </c>
      <c r="D53" s="36">
        <v>293.09999999999997</v>
      </c>
      <c r="E53" s="36">
        <v>289.19999999999993</v>
      </c>
      <c r="F53" s="36">
        <v>283.59999999999997</v>
      </c>
      <c r="G53" s="36">
        <v>279.69999999999993</v>
      </c>
      <c r="H53" s="36">
        <v>298.69999999999993</v>
      </c>
      <c r="I53" s="36">
        <v>302.59999999999991</v>
      </c>
      <c r="J53" s="36">
        <v>308.19999999999993</v>
      </c>
      <c r="K53" s="31">
        <v>297</v>
      </c>
      <c r="L53" s="31">
        <v>287.5</v>
      </c>
      <c r="M53" s="31">
        <v>162.45510999999999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618.75</v>
      </c>
      <c r="D54" s="36">
        <v>621.04999999999995</v>
      </c>
      <c r="E54" s="36">
        <v>608.74999999999989</v>
      </c>
      <c r="F54" s="36">
        <v>598.74999999999989</v>
      </c>
      <c r="G54" s="36">
        <v>586.44999999999982</v>
      </c>
      <c r="H54" s="36">
        <v>631.04999999999995</v>
      </c>
      <c r="I54" s="36">
        <v>643.35000000000014</v>
      </c>
      <c r="J54" s="36">
        <v>653.35</v>
      </c>
      <c r="K54" s="31">
        <v>633.35</v>
      </c>
      <c r="L54" s="31">
        <v>611.04999999999995</v>
      </c>
      <c r="M54" s="31">
        <v>134.43467999999999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1345.1</v>
      </c>
      <c r="D55" s="36">
        <v>1341.0833333333333</v>
      </c>
      <c r="E55" s="36">
        <v>1325.3166666666666</v>
      </c>
      <c r="F55" s="36">
        <v>1305.5333333333333</v>
      </c>
      <c r="G55" s="36">
        <v>1289.7666666666667</v>
      </c>
      <c r="H55" s="36">
        <v>1360.8666666666666</v>
      </c>
      <c r="I55" s="36">
        <v>1376.6333333333334</v>
      </c>
      <c r="J55" s="36">
        <v>1396.4166666666665</v>
      </c>
      <c r="K55" s="31">
        <v>1356.85</v>
      </c>
      <c r="L55" s="31">
        <v>1321.3</v>
      </c>
      <c r="M55" s="31">
        <v>119.32181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305.75</v>
      </c>
      <c r="D56" s="36">
        <v>308.28333333333336</v>
      </c>
      <c r="E56" s="36">
        <v>299.9666666666667</v>
      </c>
      <c r="F56" s="36">
        <v>294.18333333333334</v>
      </c>
      <c r="G56" s="36">
        <v>285.86666666666667</v>
      </c>
      <c r="H56" s="36">
        <v>314.06666666666672</v>
      </c>
      <c r="I56" s="36">
        <v>322.38333333333344</v>
      </c>
      <c r="J56" s="36">
        <v>328.16666666666674</v>
      </c>
      <c r="K56" s="31">
        <v>316.60000000000002</v>
      </c>
      <c r="L56" s="31">
        <v>302.5</v>
      </c>
      <c r="M56" s="31">
        <v>83.800489999999996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31041.55</v>
      </c>
      <c r="D57" s="36">
        <v>30972.866666666669</v>
      </c>
      <c r="E57" s="36">
        <v>30668.733333333337</v>
      </c>
      <c r="F57" s="36">
        <v>30295.916666666668</v>
      </c>
      <c r="G57" s="36">
        <v>29991.783333333336</v>
      </c>
      <c r="H57" s="36">
        <v>31345.683333333338</v>
      </c>
      <c r="I57" s="36">
        <v>31649.816666666669</v>
      </c>
      <c r="J57" s="36">
        <v>32022.633333333339</v>
      </c>
      <c r="K57" s="31">
        <v>31277</v>
      </c>
      <c r="L57" s="31">
        <v>30600.05</v>
      </c>
      <c r="M57" s="31">
        <v>0.66954999999999998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5137.75</v>
      </c>
      <c r="D58" s="36">
        <v>5101.75</v>
      </c>
      <c r="E58" s="36">
        <v>5053.5</v>
      </c>
      <c r="F58" s="36">
        <v>4969.25</v>
      </c>
      <c r="G58" s="36">
        <v>4921</v>
      </c>
      <c r="H58" s="36">
        <v>5186</v>
      </c>
      <c r="I58" s="36">
        <v>5234.25</v>
      </c>
      <c r="J58" s="36">
        <v>5318.5</v>
      </c>
      <c r="K58" s="31">
        <v>5150</v>
      </c>
      <c r="L58" s="31">
        <v>5017.5</v>
      </c>
      <c r="M58" s="31">
        <v>3.12988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629.75</v>
      </c>
      <c r="D59" s="36">
        <v>633.0333333333333</v>
      </c>
      <c r="E59" s="36">
        <v>618.06666666666661</v>
      </c>
      <c r="F59" s="36">
        <v>606.38333333333333</v>
      </c>
      <c r="G59" s="36">
        <v>591.41666666666663</v>
      </c>
      <c r="H59" s="36">
        <v>644.71666666666658</v>
      </c>
      <c r="I59" s="36">
        <v>659.68333333333328</v>
      </c>
      <c r="J59" s="36">
        <v>671.36666666666656</v>
      </c>
      <c r="K59" s="31">
        <v>648</v>
      </c>
      <c r="L59" s="31">
        <v>621.35</v>
      </c>
      <c r="M59" s="31">
        <v>70.970609999999994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113.7</v>
      </c>
      <c r="D60" s="36">
        <v>115.28333333333335</v>
      </c>
      <c r="E60" s="36">
        <v>110.2166666666667</v>
      </c>
      <c r="F60" s="36">
        <v>106.73333333333335</v>
      </c>
      <c r="G60" s="36">
        <v>101.6666666666667</v>
      </c>
      <c r="H60" s="36">
        <v>118.76666666666669</v>
      </c>
      <c r="I60" s="36">
        <v>123.83333333333333</v>
      </c>
      <c r="J60" s="36">
        <v>127.31666666666669</v>
      </c>
      <c r="K60" s="31">
        <v>120.35</v>
      </c>
      <c r="L60" s="31">
        <v>111.8</v>
      </c>
      <c r="M60" s="31">
        <v>835.18740000000003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1262</v>
      </c>
      <c r="D61" s="36">
        <v>1255.1666666666667</v>
      </c>
      <c r="E61" s="36">
        <v>1238.3833333333334</v>
      </c>
      <c r="F61" s="36">
        <v>1214.7666666666667</v>
      </c>
      <c r="G61" s="36">
        <v>1197.9833333333333</v>
      </c>
      <c r="H61" s="36">
        <v>1278.7833333333335</v>
      </c>
      <c r="I61" s="36">
        <v>1295.5666666666668</v>
      </c>
      <c r="J61" s="36">
        <v>1319.1833333333336</v>
      </c>
      <c r="K61" s="31">
        <v>1271.95</v>
      </c>
      <c r="L61" s="31">
        <v>1231.55</v>
      </c>
      <c r="M61" s="31">
        <v>16.893160000000002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1421.1</v>
      </c>
      <c r="D62" s="36">
        <v>1411.4333333333334</v>
      </c>
      <c r="E62" s="36">
        <v>1396.9666666666667</v>
      </c>
      <c r="F62" s="36">
        <v>1372.8333333333333</v>
      </c>
      <c r="G62" s="36">
        <v>1358.3666666666666</v>
      </c>
      <c r="H62" s="36">
        <v>1435.5666666666668</v>
      </c>
      <c r="I62" s="36">
        <v>1450.0333333333335</v>
      </c>
      <c r="J62" s="36">
        <v>1474.166666666667</v>
      </c>
      <c r="K62" s="31">
        <v>1425.9</v>
      </c>
      <c r="L62" s="31">
        <v>1387.3</v>
      </c>
      <c r="M62" s="31">
        <v>32.262140000000002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468.3</v>
      </c>
      <c r="D63" s="36">
        <v>467.05</v>
      </c>
      <c r="E63" s="36">
        <v>459.1</v>
      </c>
      <c r="F63" s="36">
        <v>449.90000000000003</v>
      </c>
      <c r="G63" s="36">
        <v>441.95000000000005</v>
      </c>
      <c r="H63" s="36">
        <v>476.25</v>
      </c>
      <c r="I63" s="36">
        <v>484.19999999999993</v>
      </c>
      <c r="J63" s="36">
        <v>493.4</v>
      </c>
      <c r="K63" s="31">
        <v>475</v>
      </c>
      <c r="L63" s="31">
        <v>457.85</v>
      </c>
      <c r="M63" s="31">
        <v>172.32651000000001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4680.95</v>
      </c>
      <c r="D64" s="36">
        <v>4659.6000000000004</v>
      </c>
      <c r="E64" s="36">
        <v>4610.7000000000007</v>
      </c>
      <c r="F64" s="36">
        <v>4540.4500000000007</v>
      </c>
      <c r="G64" s="36">
        <v>4491.5500000000011</v>
      </c>
      <c r="H64" s="36">
        <v>4729.8500000000004</v>
      </c>
      <c r="I64" s="36">
        <v>4778.75</v>
      </c>
      <c r="J64" s="36">
        <v>4849</v>
      </c>
      <c r="K64" s="31">
        <v>4708.5</v>
      </c>
      <c r="L64" s="31">
        <v>4589.3500000000004</v>
      </c>
      <c r="M64" s="31">
        <v>10.427300000000001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2686.3</v>
      </c>
      <c r="D65" s="36">
        <v>2675.1333333333332</v>
      </c>
      <c r="E65" s="36">
        <v>2650.2666666666664</v>
      </c>
      <c r="F65" s="36">
        <v>2614.2333333333331</v>
      </c>
      <c r="G65" s="36">
        <v>2589.3666666666663</v>
      </c>
      <c r="H65" s="36">
        <v>2711.1666666666665</v>
      </c>
      <c r="I65" s="36">
        <v>2736.0333333333333</v>
      </c>
      <c r="J65" s="36">
        <v>2772.0666666666666</v>
      </c>
      <c r="K65" s="31">
        <v>2700</v>
      </c>
      <c r="L65" s="31">
        <v>2639.1</v>
      </c>
      <c r="M65" s="31">
        <v>6.53681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1036.4000000000001</v>
      </c>
      <c r="D66" s="36">
        <v>1032.4833333333333</v>
      </c>
      <c r="E66" s="36">
        <v>1022.9666666666667</v>
      </c>
      <c r="F66" s="36">
        <v>1009.5333333333333</v>
      </c>
      <c r="G66" s="36">
        <v>1000.0166666666667</v>
      </c>
      <c r="H66" s="36">
        <v>1045.9166666666667</v>
      </c>
      <c r="I66" s="36">
        <v>1055.4333333333336</v>
      </c>
      <c r="J66" s="36">
        <v>1068.8666666666668</v>
      </c>
      <c r="K66" s="31">
        <v>1042</v>
      </c>
      <c r="L66" s="31">
        <v>1019.05</v>
      </c>
      <c r="M66" s="31">
        <v>10.696529999999999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1248.7</v>
      </c>
      <c r="D67" s="36">
        <v>1243.3333333333333</v>
      </c>
      <c r="E67" s="36">
        <v>1236.6666666666665</v>
      </c>
      <c r="F67" s="36">
        <v>1224.6333333333332</v>
      </c>
      <c r="G67" s="36">
        <v>1217.9666666666665</v>
      </c>
      <c r="H67" s="36">
        <v>1255.3666666666666</v>
      </c>
      <c r="I67" s="36">
        <v>1262.0333333333331</v>
      </c>
      <c r="J67" s="36">
        <v>1274.0666666666666</v>
      </c>
      <c r="K67" s="31">
        <v>1250</v>
      </c>
      <c r="L67" s="31">
        <v>1231.3</v>
      </c>
      <c r="M67" s="31">
        <v>1.61486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339.1</v>
      </c>
      <c r="D68" s="36">
        <v>337.15000000000003</v>
      </c>
      <c r="E68" s="36">
        <v>334.55000000000007</v>
      </c>
      <c r="F68" s="36">
        <v>330.00000000000006</v>
      </c>
      <c r="G68" s="36">
        <v>327.40000000000009</v>
      </c>
      <c r="H68" s="36">
        <v>341.70000000000005</v>
      </c>
      <c r="I68" s="36">
        <v>344.30000000000007</v>
      </c>
      <c r="J68" s="36">
        <v>348.85</v>
      </c>
      <c r="K68" s="31">
        <v>339.75</v>
      </c>
      <c r="L68" s="31">
        <v>332.6</v>
      </c>
      <c r="M68" s="31">
        <v>27.770029999999998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3728.5</v>
      </c>
      <c r="D69" s="36">
        <v>3723.3166666666671</v>
      </c>
      <c r="E69" s="36">
        <v>3657.6333333333341</v>
      </c>
      <c r="F69" s="36">
        <v>3586.7666666666669</v>
      </c>
      <c r="G69" s="36">
        <v>3521.0833333333339</v>
      </c>
      <c r="H69" s="36">
        <v>3794.1833333333343</v>
      </c>
      <c r="I69" s="36">
        <v>3859.8666666666677</v>
      </c>
      <c r="J69" s="36">
        <v>3930.7333333333345</v>
      </c>
      <c r="K69" s="31">
        <v>3789</v>
      </c>
      <c r="L69" s="31">
        <v>3652.45</v>
      </c>
      <c r="M69" s="31">
        <v>9.2763500000000008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841.5</v>
      </c>
      <c r="D70" s="36">
        <v>838.06666666666661</v>
      </c>
      <c r="E70" s="36">
        <v>829.78333333333319</v>
      </c>
      <c r="F70" s="36">
        <v>818.06666666666661</v>
      </c>
      <c r="G70" s="36">
        <v>809.78333333333319</v>
      </c>
      <c r="H70" s="36">
        <v>849.78333333333319</v>
      </c>
      <c r="I70" s="36">
        <v>858.06666666666649</v>
      </c>
      <c r="J70" s="36">
        <v>869.78333333333319</v>
      </c>
      <c r="K70" s="31">
        <v>846.35</v>
      </c>
      <c r="L70" s="31">
        <v>826.35</v>
      </c>
      <c r="M70" s="31">
        <v>38.43468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542.04999999999995</v>
      </c>
      <c r="D71" s="36">
        <v>542.04999999999995</v>
      </c>
      <c r="E71" s="36">
        <v>534.69999999999993</v>
      </c>
      <c r="F71" s="36">
        <v>527.35</v>
      </c>
      <c r="G71" s="36">
        <v>520</v>
      </c>
      <c r="H71" s="36">
        <v>549.39999999999986</v>
      </c>
      <c r="I71" s="36">
        <v>556.74999999999977</v>
      </c>
      <c r="J71" s="36">
        <v>564.0999999999998</v>
      </c>
      <c r="K71" s="31">
        <v>549.4</v>
      </c>
      <c r="L71" s="31">
        <v>534.70000000000005</v>
      </c>
      <c r="M71" s="31">
        <v>38.643509999999999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1789.45</v>
      </c>
      <c r="D72" s="36">
        <v>1782.6833333333334</v>
      </c>
      <c r="E72" s="36">
        <v>1768.2666666666669</v>
      </c>
      <c r="F72" s="36">
        <v>1747.0833333333335</v>
      </c>
      <c r="G72" s="36">
        <v>1732.666666666667</v>
      </c>
      <c r="H72" s="36">
        <v>1803.8666666666668</v>
      </c>
      <c r="I72" s="36">
        <v>1818.2833333333333</v>
      </c>
      <c r="J72" s="36">
        <v>1839.4666666666667</v>
      </c>
      <c r="K72" s="31">
        <v>1797.1</v>
      </c>
      <c r="L72" s="31">
        <v>1761.5</v>
      </c>
      <c r="M72" s="31">
        <v>3.1311100000000001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2448.4499999999998</v>
      </c>
      <c r="D73" s="36">
        <v>2441.8166666666666</v>
      </c>
      <c r="E73" s="36">
        <v>2428.6333333333332</v>
      </c>
      <c r="F73" s="36">
        <v>2408.8166666666666</v>
      </c>
      <c r="G73" s="36">
        <v>2395.6333333333332</v>
      </c>
      <c r="H73" s="36">
        <v>2461.6333333333332</v>
      </c>
      <c r="I73" s="36">
        <v>2474.8166666666666</v>
      </c>
      <c r="J73" s="36">
        <v>2494.6333333333332</v>
      </c>
      <c r="K73" s="31">
        <v>2455</v>
      </c>
      <c r="L73" s="31">
        <v>2422</v>
      </c>
      <c r="M73" s="31">
        <v>1.64601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450.3</v>
      </c>
      <c r="D74" s="36">
        <v>451.08333333333331</v>
      </c>
      <c r="E74" s="36">
        <v>446.26666666666665</v>
      </c>
      <c r="F74" s="36">
        <v>442.23333333333335</v>
      </c>
      <c r="G74" s="36">
        <v>437.41666666666669</v>
      </c>
      <c r="H74" s="36">
        <v>455.11666666666662</v>
      </c>
      <c r="I74" s="36">
        <v>459.93333333333334</v>
      </c>
      <c r="J74" s="36">
        <v>463.96666666666658</v>
      </c>
      <c r="K74" s="31">
        <v>455.9</v>
      </c>
      <c r="L74" s="31">
        <v>447.05</v>
      </c>
      <c r="M74" s="31">
        <v>9.0611899999999999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151.25</v>
      </c>
      <c r="D75" s="36">
        <v>150.93333333333331</v>
      </c>
      <c r="E75" s="36">
        <v>149.71666666666661</v>
      </c>
      <c r="F75" s="36">
        <v>148.18333333333331</v>
      </c>
      <c r="G75" s="36">
        <v>146.96666666666661</v>
      </c>
      <c r="H75" s="36">
        <v>152.46666666666661</v>
      </c>
      <c r="I75" s="36">
        <v>153.68333333333331</v>
      </c>
      <c r="J75" s="36">
        <v>155.21666666666661</v>
      </c>
      <c r="K75" s="31">
        <v>152.15</v>
      </c>
      <c r="L75" s="31">
        <v>149.4</v>
      </c>
      <c r="M75" s="31">
        <v>20.707339999999999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3931.15</v>
      </c>
      <c r="D76" s="36">
        <v>3902.0499999999997</v>
      </c>
      <c r="E76" s="36">
        <v>3859.0999999999995</v>
      </c>
      <c r="F76" s="36">
        <v>3787.0499999999997</v>
      </c>
      <c r="G76" s="36">
        <v>3744.0999999999995</v>
      </c>
      <c r="H76" s="36">
        <v>3974.0999999999995</v>
      </c>
      <c r="I76" s="36">
        <v>4017.0499999999993</v>
      </c>
      <c r="J76" s="36">
        <v>4089.0999999999995</v>
      </c>
      <c r="K76" s="31">
        <v>3945</v>
      </c>
      <c r="L76" s="31">
        <v>3830</v>
      </c>
      <c r="M76" s="31">
        <v>3.6292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8259.85</v>
      </c>
      <c r="D77" s="36">
        <v>8209.6833333333325</v>
      </c>
      <c r="E77" s="36">
        <v>8070.366666666665</v>
      </c>
      <c r="F77" s="36">
        <v>7880.8833333333323</v>
      </c>
      <c r="G77" s="36">
        <v>7741.5666666666648</v>
      </c>
      <c r="H77" s="36">
        <v>8399.1666666666642</v>
      </c>
      <c r="I77" s="36">
        <v>8538.4833333333336</v>
      </c>
      <c r="J77" s="36">
        <v>8727.9666666666653</v>
      </c>
      <c r="K77" s="31">
        <v>8349</v>
      </c>
      <c r="L77" s="31">
        <v>8020.2</v>
      </c>
      <c r="M77" s="31">
        <v>16.425509999999999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2521.9</v>
      </c>
      <c r="D78" s="36">
        <v>2512.2999999999997</v>
      </c>
      <c r="E78" s="36">
        <v>2484.5999999999995</v>
      </c>
      <c r="F78" s="36">
        <v>2447.2999999999997</v>
      </c>
      <c r="G78" s="36">
        <v>2419.5999999999995</v>
      </c>
      <c r="H78" s="36">
        <v>2549.5999999999995</v>
      </c>
      <c r="I78" s="36">
        <v>2577.2999999999993</v>
      </c>
      <c r="J78" s="36">
        <v>2614.5999999999995</v>
      </c>
      <c r="K78" s="31">
        <v>2540</v>
      </c>
      <c r="L78" s="31">
        <v>2475</v>
      </c>
      <c r="M78" s="31">
        <v>3.46454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5850.4</v>
      </c>
      <c r="D79" s="36">
        <v>5829.1333333333341</v>
      </c>
      <c r="E79" s="36">
        <v>5730.2666666666682</v>
      </c>
      <c r="F79" s="36">
        <v>5610.1333333333341</v>
      </c>
      <c r="G79" s="36">
        <v>5511.2666666666682</v>
      </c>
      <c r="H79" s="36">
        <v>5949.2666666666682</v>
      </c>
      <c r="I79" s="36">
        <v>6048.133333333335</v>
      </c>
      <c r="J79" s="36">
        <v>6168.2666666666682</v>
      </c>
      <c r="K79" s="31">
        <v>5928</v>
      </c>
      <c r="L79" s="31">
        <v>5709</v>
      </c>
      <c r="M79" s="31">
        <v>7.32097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4681.75</v>
      </c>
      <c r="D80" s="36">
        <v>4640.9333333333334</v>
      </c>
      <c r="E80" s="36">
        <v>4583.916666666667</v>
      </c>
      <c r="F80" s="36">
        <v>4486.0833333333339</v>
      </c>
      <c r="G80" s="36">
        <v>4429.0666666666675</v>
      </c>
      <c r="H80" s="36">
        <v>4738.7666666666664</v>
      </c>
      <c r="I80" s="36">
        <v>4795.7833333333328</v>
      </c>
      <c r="J80" s="36">
        <v>4893.6166666666659</v>
      </c>
      <c r="K80" s="31">
        <v>4697.95</v>
      </c>
      <c r="L80" s="31">
        <v>4543.1000000000004</v>
      </c>
      <c r="M80" s="31">
        <v>8.4565199999999994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3748.55</v>
      </c>
      <c r="D81" s="36">
        <v>3714.4666666666672</v>
      </c>
      <c r="E81" s="36">
        <v>3674.5333333333342</v>
      </c>
      <c r="F81" s="36">
        <v>3600.5166666666669</v>
      </c>
      <c r="G81" s="36">
        <v>3560.5833333333339</v>
      </c>
      <c r="H81" s="36">
        <v>3788.4833333333345</v>
      </c>
      <c r="I81" s="36">
        <v>3828.416666666667</v>
      </c>
      <c r="J81" s="36">
        <v>3902.4333333333348</v>
      </c>
      <c r="K81" s="31">
        <v>3754.4</v>
      </c>
      <c r="L81" s="31">
        <v>3640.45</v>
      </c>
      <c r="M81" s="31">
        <v>3.0335100000000002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172.5</v>
      </c>
      <c r="D82" s="36">
        <v>171.56666666666669</v>
      </c>
      <c r="E82" s="36">
        <v>169.63333333333338</v>
      </c>
      <c r="F82" s="36">
        <v>166.76666666666668</v>
      </c>
      <c r="G82" s="36">
        <v>164.83333333333337</v>
      </c>
      <c r="H82" s="36">
        <v>174.43333333333339</v>
      </c>
      <c r="I82" s="36">
        <v>176.36666666666673</v>
      </c>
      <c r="J82" s="36">
        <v>179.23333333333341</v>
      </c>
      <c r="K82" s="31">
        <v>173.5</v>
      </c>
      <c r="L82" s="31">
        <v>168.7</v>
      </c>
      <c r="M82" s="31">
        <v>39.933959999999999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164.1</v>
      </c>
      <c r="D83" s="36">
        <v>163.53333333333333</v>
      </c>
      <c r="E83" s="36">
        <v>162.26666666666665</v>
      </c>
      <c r="F83" s="36">
        <v>160.43333333333331</v>
      </c>
      <c r="G83" s="36">
        <v>159.16666666666663</v>
      </c>
      <c r="H83" s="36">
        <v>165.36666666666667</v>
      </c>
      <c r="I83" s="36">
        <v>166.63333333333338</v>
      </c>
      <c r="J83" s="36">
        <v>168.4666666666667</v>
      </c>
      <c r="K83" s="31">
        <v>164.8</v>
      </c>
      <c r="L83" s="31">
        <v>161.69999999999999</v>
      </c>
      <c r="M83" s="31">
        <v>75.238510000000005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675.85</v>
      </c>
      <c r="D84" s="36">
        <v>676.68333333333328</v>
      </c>
      <c r="E84" s="36">
        <v>651.96666666666658</v>
      </c>
      <c r="F84" s="36">
        <v>628.08333333333326</v>
      </c>
      <c r="G84" s="36">
        <v>603.36666666666656</v>
      </c>
      <c r="H84" s="36">
        <v>700.56666666666661</v>
      </c>
      <c r="I84" s="36">
        <v>725.2833333333333</v>
      </c>
      <c r="J84" s="36">
        <v>749.16666666666663</v>
      </c>
      <c r="K84" s="31">
        <v>701.4</v>
      </c>
      <c r="L84" s="31">
        <v>652.79999999999995</v>
      </c>
      <c r="M84" s="31">
        <v>5.8033799999999998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448.85</v>
      </c>
      <c r="D85" s="36">
        <v>446.26666666666665</v>
      </c>
      <c r="E85" s="36">
        <v>441.0333333333333</v>
      </c>
      <c r="F85" s="36">
        <v>433.21666666666664</v>
      </c>
      <c r="G85" s="36">
        <v>427.98333333333329</v>
      </c>
      <c r="H85" s="36">
        <v>454.08333333333331</v>
      </c>
      <c r="I85" s="36">
        <v>459.31666666666666</v>
      </c>
      <c r="J85" s="36">
        <v>467.13333333333333</v>
      </c>
      <c r="K85" s="31">
        <v>451.5</v>
      </c>
      <c r="L85" s="31">
        <v>438.45</v>
      </c>
      <c r="M85" s="31">
        <v>11.857839999999999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195.45</v>
      </c>
      <c r="D86" s="36">
        <v>196.4</v>
      </c>
      <c r="E86" s="36">
        <v>190.05</v>
      </c>
      <c r="F86" s="36">
        <v>184.65</v>
      </c>
      <c r="G86" s="36">
        <v>178.3</v>
      </c>
      <c r="H86" s="36">
        <v>201.8</v>
      </c>
      <c r="I86" s="36">
        <v>208.14999999999998</v>
      </c>
      <c r="J86" s="36">
        <v>213.55</v>
      </c>
      <c r="K86" s="31">
        <v>202.75</v>
      </c>
      <c r="L86" s="31">
        <v>191</v>
      </c>
      <c r="M86" s="31">
        <v>320.45528999999999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1779.65</v>
      </c>
      <c r="D87" s="36">
        <v>1787.8999999999999</v>
      </c>
      <c r="E87" s="36">
        <v>1756.7499999999998</v>
      </c>
      <c r="F87" s="36">
        <v>1733.85</v>
      </c>
      <c r="G87" s="36">
        <v>1702.6999999999998</v>
      </c>
      <c r="H87" s="36">
        <v>1810.7999999999997</v>
      </c>
      <c r="I87" s="36">
        <v>1841.9499999999998</v>
      </c>
      <c r="J87" s="36">
        <v>1864.8499999999997</v>
      </c>
      <c r="K87" s="31">
        <v>1819.05</v>
      </c>
      <c r="L87" s="31">
        <v>1765</v>
      </c>
      <c r="M87" s="31">
        <v>4.28653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1302.75</v>
      </c>
      <c r="D88" s="36">
        <v>1296.8</v>
      </c>
      <c r="E88" s="36">
        <v>1285.9499999999998</v>
      </c>
      <c r="F88" s="36">
        <v>1269.1499999999999</v>
      </c>
      <c r="G88" s="36">
        <v>1258.2999999999997</v>
      </c>
      <c r="H88" s="36">
        <v>1313.6</v>
      </c>
      <c r="I88" s="36">
        <v>1324.4499999999998</v>
      </c>
      <c r="J88" s="36">
        <v>1341.25</v>
      </c>
      <c r="K88" s="31">
        <v>1307.6500000000001</v>
      </c>
      <c r="L88" s="31">
        <v>1280</v>
      </c>
      <c r="M88" s="31">
        <v>5.4570699999999999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2860</v>
      </c>
      <c r="D89" s="36">
        <v>2851.0666666666671</v>
      </c>
      <c r="E89" s="36">
        <v>2825.1333333333341</v>
      </c>
      <c r="F89" s="36">
        <v>2790.2666666666669</v>
      </c>
      <c r="G89" s="36">
        <v>2764.3333333333339</v>
      </c>
      <c r="H89" s="36">
        <v>2885.9333333333343</v>
      </c>
      <c r="I89" s="36">
        <v>2911.8666666666677</v>
      </c>
      <c r="J89" s="36">
        <v>2946.7333333333345</v>
      </c>
      <c r="K89" s="31">
        <v>2877</v>
      </c>
      <c r="L89" s="31">
        <v>2816.2</v>
      </c>
      <c r="M89" s="31">
        <v>5.7479199999999997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2372.6</v>
      </c>
      <c r="D90" s="36">
        <v>2356.2666666666669</v>
      </c>
      <c r="E90" s="36">
        <v>2326.5333333333338</v>
      </c>
      <c r="F90" s="36">
        <v>2280.4666666666667</v>
      </c>
      <c r="G90" s="36">
        <v>2250.7333333333336</v>
      </c>
      <c r="H90" s="36">
        <v>2402.3333333333339</v>
      </c>
      <c r="I90" s="36">
        <v>2432.0666666666666</v>
      </c>
      <c r="J90" s="36">
        <v>2478.1333333333341</v>
      </c>
      <c r="K90" s="31">
        <v>2386</v>
      </c>
      <c r="L90" s="31">
        <v>2310.1999999999998</v>
      </c>
      <c r="M90" s="31">
        <v>11.812049999999999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3217.8</v>
      </c>
      <c r="D91" s="36">
        <v>3210.7833333333333</v>
      </c>
      <c r="E91" s="36">
        <v>3189.0666666666666</v>
      </c>
      <c r="F91" s="36">
        <v>3160.3333333333335</v>
      </c>
      <c r="G91" s="36">
        <v>3138.6166666666668</v>
      </c>
      <c r="H91" s="36">
        <v>3239.5166666666664</v>
      </c>
      <c r="I91" s="36">
        <v>3261.2333333333327</v>
      </c>
      <c r="J91" s="36">
        <v>3289.9666666666662</v>
      </c>
      <c r="K91" s="31">
        <v>3232.5</v>
      </c>
      <c r="L91" s="31">
        <v>3182.05</v>
      </c>
      <c r="M91" s="31">
        <v>0.26182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550.9</v>
      </c>
      <c r="D92" s="36">
        <v>547.96666666666658</v>
      </c>
      <c r="E92" s="36">
        <v>542.23333333333312</v>
      </c>
      <c r="F92" s="36">
        <v>533.56666666666649</v>
      </c>
      <c r="G92" s="36">
        <v>527.83333333333303</v>
      </c>
      <c r="H92" s="36">
        <v>556.63333333333321</v>
      </c>
      <c r="I92" s="36">
        <v>562.36666666666656</v>
      </c>
      <c r="J92" s="36">
        <v>571.0333333333333</v>
      </c>
      <c r="K92" s="31">
        <v>553.70000000000005</v>
      </c>
      <c r="L92" s="31">
        <v>539.29999999999995</v>
      </c>
      <c r="M92" s="31">
        <v>8.1060099999999995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1348.15</v>
      </c>
      <c r="D93" s="36">
        <v>1344.8166666666666</v>
      </c>
      <c r="E93" s="36">
        <v>1331.8333333333333</v>
      </c>
      <c r="F93" s="36">
        <v>1315.5166666666667</v>
      </c>
      <c r="G93" s="36">
        <v>1302.5333333333333</v>
      </c>
      <c r="H93" s="36">
        <v>1361.1333333333332</v>
      </c>
      <c r="I93" s="36">
        <v>1374.1166666666668</v>
      </c>
      <c r="J93" s="36">
        <v>1390.4333333333332</v>
      </c>
      <c r="K93" s="31">
        <v>1357.8</v>
      </c>
      <c r="L93" s="31">
        <v>1328.5</v>
      </c>
      <c r="M93" s="31">
        <v>50.559150000000002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3854.95</v>
      </c>
      <c r="D94" s="36">
        <v>3826.6666666666665</v>
      </c>
      <c r="E94" s="36">
        <v>3793.333333333333</v>
      </c>
      <c r="F94" s="36">
        <v>3731.7166666666667</v>
      </c>
      <c r="G94" s="36">
        <v>3698.3833333333332</v>
      </c>
      <c r="H94" s="36">
        <v>3888.2833333333328</v>
      </c>
      <c r="I94" s="36">
        <v>3921.6166666666659</v>
      </c>
      <c r="J94" s="36">
        <v>3983.2333333333327</v>
      </c>
      <c r="K94" s="31">
        <v>3860</v>
      </c>
      <c r="L94" s="31">
        <v>3765.05</v>
      </c>
      <c r="M94" s="31">
        <v>2.5992000000000002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1460.25</v>
      </c>
      <c r="D95" s="36">
        <v>1452.7666666666667</v>
      </c>
      <c r="E95" s="36">
        <v>1442.9833333333333</v>
      </c>
      <c r="F95" s="36">
        <v>1425.7166666666667</v>
      </c>
      <c r="G95" s="36">
        <v>1415.9333333333334</v>
      </c>
      <c r="H95" s="36">
        <v>1470.0333333333333</v>
      </c>
      <c r="I95" s="36">
        <v>1479.8166666666666</v>
      </c>
      <c r="J95" s="36">
        <v>1497.0833333333333</v>
      </c>
      <c r="K95" s="31">
        <v>1462.55</v>
      </c>
      <c r="L95" s="31">
        <v>1435.5</v>
      </c>
      <c r="M95" s="31">
        <v>174.72618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567.04999999999995</v>
      </c>
      <c r="D96" s="36">
        <v>561.98333333333335</v>
      </c>
      <c r="E96" s="36">
        <v>555.76666666666665</v>
      </c>
      <c r="F96" s="36">
        <v>544.48333333333335</v>
      </c>
      <c r="G96" s="36">
        <v>538.26666666666665</v>
      </c>
      <c r="H96" s="36">
        <v>573.26666666666665</v>
      </c>
      <c r="I96" s="36">
        <v>579.48333333333335</v>
      </c>
      <c r="J96" s="36">
        <v>590.76666666666665</v>
      </c>
      <c r="K96" s="31">
        <v>568.20000000000005</v>
      </c>
      <c r="L96" s="31">
        <v>550.70000000000005</v>
      </c>
      <c r="M96" s="31">
        <v>45.439019999999999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1777.7</v>
      </c>
      <c r="D97" s="36">
        <v>1771.6333333333332</v>
      </c>
      <c r="E97" s="36">
        <v>1758.2666666666664</v>
      </c>
      <c r="F97" s="36">
        <v>1738.8333333333333</v>
      </c>
      <c r="G97" s="36">
        <v>1725.4666666666665</v>
      </c>
      <c r="H97" s="36">
        <v>1791.0666666666664</v>
      </c>
      <c r="I97" s="36">
        <v>1804.4333333333332</v>
      </c>
      <c r="J97" s="36">
        <v>1823.8666666666663</v>
      </c>
      <c r="K97" s="31">
        <v>1785</v>
      </c>
      <c r="L97" s="31">
        <v>1752.2</v>
      </c>
      <c r="M97" s="31">
        <v>11.349159999999999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5141.3500000000004</v>
      </c>
      <c r="D98" s="36">
        <v>5112.666666666667</v>
      </c>
      <c r="E98" s="36">
        <v>5070.3833333333341</v>
      </c>
      <c r="F98" s="36">
        <v>4999.416666666667</v>
      </c>
      <c r="G98" s="36">
        <v>4957.1333333333341</v>
      </c>
      <c r="H98" s="36">
        <v>5183.6333333333341</v>
      </c>
      <c r="I98" s="36">
        <v>5225.916666666667</v>
      </c>
      <c r="J98" s="36">
        <v>5296.8833333333341</v>
      </c>
      <c r="K98" s="31">
        <v>5154.95</v>
      </c>
      <c r="L98" s="31">
        <v>5041.7</v>
      </c>
      <c r="M98" s="31">
        <v>12.967320000000001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653.35</v>
      </c>
      <c r="D99" s="36">
        <v>654.19999999999993</v>
      </c>
      <c r="E99" s="36">
        <v>642.39999999999986</v>
      </c>
      <c r="F99" s="36">
        <v>631.44999999999993</v>
      </c>
      <c r="G99" s="36">
        <v>619.64999999999986</v>
      </c>
      <c r="H99" s="36">
        <v>665.14999999999986</v>
      </c>
      <c r="I99" s="36">
        <v>676.94999999999982</v>
      </c>
      <c r="J99" s="36">
        <v>687.89999999999986</v>
      </c>
      <c r="K99" s="31">
        <v>666</v>
      </c>
      <c r="L99" s="31">
        <v>643.25</v>
      </c>
      <c r="M99" s="31">
        <v>87.810559999999995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4603.7</v>
      </c>
      <c r="D100" s="36">
        <v>4472.3666666666659</v>
      </c>
      <c r="E100" s="36">
        <v>4288.3333333333321</v>
      </c>
      <c r="F100" s="36">
        <v>3972.9666666666662</v>
      </c>
      <c r="G100" s="36">
        <v>3788.9333333333325</v>
      </c>
      <c r="H100" s="36">
        <v>4787.7333333333318</v>
      </c>
      <c r="I100" s="36">
        <v>4971.7666666666664</v>
      </c>
      <c r="J100" s="36">
        <v>5287.1333333333314</v>
      </c>
      <c r="K100" s="31">
        <v>4656.3999999999996</v>
      </c>
      <c r="L100" s="31">
        <v>4157</v>
      </c>
      <c r="M100" s="31">
        <v>100.28325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498.9</v>
      </c>
      <c r="D101" s="36">
        <v>500.73333333333335</v>
      </c>
      <c r="E101" s="36">
        <v>488.4666666666667</v>
      </c>
      <c r="F101" s="36">
        <v>478.03333333333336</v>
      </c>
      <c r="G101" s="36">
        <v>465.76666666666671</v>
      </c>
      <c r="H101" s="36">
        <v>511.16666666666669</v>
      </c>
      <c r="I101" s="36">
        <v>523.43333333333339</v>
      </c>
      <c r="J101" s="36">
        <v>533.86666666666667</v>
      </c>
      <c r="K101" s="31">
        <v>513</v>
      </c>
      <c r="L101" s="31">
        <v>490.3</v>
      </c>
      <c r="M101" s="31">
        <v>61.715919999999997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2343.15</v>
      </c>
      <c r="D102" s="36">
        <v>2330.8666666666668</v>
      </c>
      <c r="E102" s="36">
        <v>2313.6333333333337</v>
      </c>
      <c r="F102" s="36">
        <v>2284.1166666666668</v>
      </c>
      <c r="G102" s="36">
        <v>2266.8833333333337</v>
      </c>
      <c r="H102" s="36">
        <v>2360.3833333333337</v>
      </c>
      <c r="I102" s="36">
        <v>2377.6166666666672</v>
      </c>
      <c r="J102" s="36">
        <v>2407.1333333333337</v>
      </c>
      <c r="K102" s="31">
        <v>2348.1</v>
      </c>
      <c r="L102" s="31">
        <v>2301.35</v>
      </c>
      <c r="M102" s="31">
        <v>18.80021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1131.05</v>
      </c>
      <c r="D103" s="36">
        <v>1126.8</v>
      </c>
      <c r="E103" s="36">
        <v>1117.05</v>
      </c>
      <c r="F103" s="36">
        <v>1103.05</v>
      </c>
      <c r="G103" s="36">
        <v>1093.3</v>
      </c>
      <c r="H103" s="36">
        <v>1140.8</v>
      </c>
      <c r="I103" s="36">
        <v>1150.55</v>
      </c>
      <c r="J103" s="36">
        <v>1164.55</v>
      </c>
      <c r="K103" s="31">
        <v>1136.55</v>
      </c>
      <c r="L103" s="31">
        <v>1112.8</v>
      </c>
      <c r="M103" s="31">
        <v>142.65565000000001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1676.8</v>
      </c>
      <c r="D104" s="36">
        <v>1669.3</v>
      </c>
      <c r="E104" s="36">
        <v>1658.6</v>
      </c>
      <c r="F104" s="36">
        <v>1640.3999999999999</v>
      </c>
      <c r="G104" s="36">
        <v>1629.6999999999998</v>
      </c>
      <c r="H104" s="36">
        <v>1687.5</v>
      </c>
      <c r="I104" s="36">
        <v>1698.2000000000003</v>
      </c>
      <c r="J104" s="36">
        <v>1716.4</v>
      </c>
      <c r="K104" s="31">
        <v>1680</v>
      </c>
      <c r="L104" s="31">
        <v>1651.1</v>
      </c>
      <c r="M104" s="31">
        <v>3.8937499999999998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590.04999999999995</v>
      </c>
      <c r="D105" s="36">
        <v>587.75</v>
      </c>
      <c r="E105" s="36">
        <v>583.70000000000005</v>
      </c>
      <c r="F105" s="36">
        <v>577.35</v>
      </c>
      <c r="G105" s="36">
        <v>573.30000000000007</v>
      </c>
      <c r="H105" s="36">
        <v>594.1</v>
      </c>
      <c r="I105" s="36">
        <v>598.15</v>
      </c>
      <c r="J105" s="36">
        <v>604.5</v>
      </c>
      <c r="K105" s="31">
        <v>591.79999999999995</v>
      </c>
      <c r="L105" s="31">
        <v>581.4</v>
      </c>
      <c r="M105" s="31">
        <v>8.5705299999999998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77.05</v>
      </c>
      <c r="D106" s="36">
        <v>77.033333333333331</v>
      </c>
      <c r="E106" s="36">
        <v>76.61666666666666</v>
      </c>
      <c r="F106" s="36">
        <v>76.183333333333323</v>
      </c>
      <c r="G106" s="36">
        <v>75.766666666666652</v>
      </c>
      <c r="H106" s="36">
        <v>77.466666666666669</v>
      </c>
      <c r="I106" s="36">
        <v>77.883333333333354</v>
      </c>
      <c r="J106" s="36">
        <v>78.316666666666677</v>
      </c>
      <c r="K106" s="31">
        <v>77.45</v>
      </c>
      <c r="L106" s="31">
        <v>76.599999999999994</v>
      </c>
      <c r="M106" s="31">
        <v>456.68074000000001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431.45</v>
      </c>
      <c r="D107" s="36">
        <v>428.98333333333329</v>
      </c>
      <c r="E107" s="36">
        <v>425.36666666666656</v>
      </c>
      <c r="F107" s="36">
        <v>419.28333333333325</v>
      </c>
      <c r="G107" s="36">
        <v>415.66666666666652</v>
      </c>
      <c r="H107" s="36">
        <v>435.06666666666661</v>
      </c>
      <c r="I107" s="36">
        <v>438.68333333333328</v>
      </c>
      <c r="J107" s="36">
        <v>444.76666666666665</v>
      </c>
      <c r="K107" s="31">
        <v>432.6</v>
      </c>
      <c r="L107" s="31">
        <v>422.9</v>
      </c>
      <c r="M107" s="31">
        <v>230.25185999999999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539.9</v>
      </c>
      <c r="D108" s="36">
        <v>536.73333333333323</v>
      </c>
      <c r="E108" s="36">
        <v>529.01666666666642</v>
      </c>
      <c r="F108" s="36">
        <v>518.13333333333321</v>
      </c>
      <c r="G108" s="36">
        <v>510.4166666666664</v>
      </c>
      <c r="H108" s="36">
        <v>547.61666666666645</v>
      </c>
      <c r="I108" s="36">
        <v>555.33333333333337</v>
      </c>
      <c r="J108" s="36">
        <v>566.21666666666647</v>
      </c>
      <c r="K108" s="31">
        <v>544.45000000000005</v>
      </c>
      <c r="L108" s="31">
        <v>525.85</v>
      </c>
      <c r="M108" s="31">
        <v>18.68422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568.79999999999995</v>
      </c>
      <c r="D109" s="36">
        <v>568.4</v>
      </c>
      <c r="E109" s="36">
        <v>562</v>
      </c>
      <c r="F109" s="36">
        <v>555.20000000000005</v>
      </c>
      <c r="G109" s="36">
        <v>548.80000000000007</v>
      </c>
      <c r="H109" s="36">
        <v>575.19999999999993</v>
      </c>
      <c r="I109" s="36">
        <v>581.5999999999998</v>
      </c>
      <c r="J109" s="36">
        <v>588.39999999999986</v>
      </c>
      <c r="K109" s="31">
        <v>574.79999999999995</v>
      </c>
      <c r="L109" s="31">
        <v>561.6</v>
      </c>
      <c r="M109" s="31">
        <v>29.413360000000001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162.85</v>
      </c>
      <c r="D110" s="36">
        <v>162.79999999999998</v>
      </c>
      <c r="E110" s="36">
        <v>161.19999999999996</v>
      </c>
      <c r="F110" s="36">
        <v>159.54999999999998</v>
      </c>
      <c r="G110" s="36">
        <v>157.94999999999996</v>
      </c>
      <c r="H110" s="36">
        <v>164.44999999999996</v>
      </c>
      <c r="I110" s="36">
        <v>166.04999999999998</v>
      </c>
      <c r="J110" s="36">
        <v>167.69999999999996</v>
      </c>
      <c r="K110" s="31">
        <v>164.4</v>
      </c>
      <c r="L110" s="31">
        <v>161.15</v>
      </c>
      <c r="M110" s="31">
        <v>230.1712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1040.5</v>
      </c>
      <c r="D111" s="36">
        <v>1038.0999999999999</v>
      </c>
      <c r="E111" s="36">
        <v>1031.4999999999998</v>
      </c>
      <c r="F111" s="36">
        <v>1022.4999999999998</v>
      </c>
      <c r="G111" s="36">
        <v>1015.8999999999996</v>
      </c>
      <c r="H111" s="36">
        <v>1047.0999999999999</v>
      </c>
      <c r="I111" s="36">
        <v>1053.7000000000003</v>
      </c>
      <c r="J111" s="36">
        <v>1062.7</v>
      </c>
      <c r="K111" s="31">
        <v>1044.7</v>
      </c>
      <c r="L111" s="31">
        <v>1029.0999999999999</v>
      </c>
      <c r="M111" s="31">
        <v>16.62931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157.65</v>
      </c>
      <c r="D112" s="36">
        <v>157.58333333333334</v>
      </c>
      <c r="E112" s="36">
        <v>155.66666666666669</v>
      </c>
      <c r="F112" s="36">
        <v>153.68333333333334</v>
      </c>
      <c r="G112" s="36">
        <v>151.76666666666668</v>
      </c>
      <c r="H112" s="36">
        <v>159.56666666666669</v>
      </c>
      <c r="I112" s="36">
        <v>161.48333333333338</v>
      </c>
      <c r="J112" s="36">
        <v>163.4666666666667</v>
      </c>
      <c r="K112" s="31">
        <v>159.5</v>
      </c>
      <c r="L112" s="31">
        <v>155.6</v>
      </c>
      <c r="M112" s="31">
        <v>449.97395999999998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440.3</v>
      </c>
      <c r="D113" s="36">
        <v>440.58333333333331</v>
      </c>
      <c r="E113" s="36">
        <v>436.26666666666665</v>
      </c>
      <c r="F113" s="36">
        <v>432.23333333333335</v>
      </c>
      <c r="G113" s="36">
        <v>427.91666666666669</v>
      </c>
      <c r="H113" s="36">
        <v>444.61666666666662</v>
      </c>
      <c r="I113" s="36">
        <v>448.93333333333334</v>
      </c>
      <c r="J113" s="36">
        <v>452.96666666666658</v>
      </c>
      <c r="K113" s="31">
        <v>444.9</v>
      </c>
      <c r="L113" s="31">
        <v>436.55</v>
      </c>
      <c r="M113" s="31">
        <v>10.22423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341</v>
      </c>
      <c r="D114" s="36">
        <v>340.7833333333333</v>
      </c>
      <c r="E114" s="36">
        <v>337.76666666666659</v>
      </c>
      <c r="F114" s="36">
        <v>334.5333333333333</v>
      </c>
      <c r="G114" s="36">
        <v>331.51666666666659</v>
      </c>
      <c r="H114" s="36">
        <v>344.01666666666659</v>
      </c>
      <c r="I114" s="36">
        <v>347.03333333333325</v>
      </c>
      <c r="J114" s="36">
        <v>350.26666666666659</v>
      </c>
      <c r="K114" s="31">
        <v>343.8</v>
      </c>
      <c r="L114" s="31">
        <v>337.55</v>
      </c>
      <c r="M114" s="31">
        <v>66.880380000000002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1408.75</v>
      </c>
      <c r="D115" s="36">
        <v>1406.4666666666665</v>
      </c>
      <c r="E115" s="36">
        <v>1387.9333333333329</v>
      </c>
      <c r="F115" s="36">
        <v>1367.1166666666666</v>
      </c>
      <c r="G115" s="36">
        <v>1348.583333333333</v>
      </c>
      <c r="H115" s="36">
        <v>1427.2833333333328</v>
      </c>
      <c r="I115" s="36">
        <v>1445.8166666666662</v>
      </c>
      <c r="J115" s="36">
        <v>1466.6333333333328</v>
      </c>
      <c r="K115" s="31">
        <v>1425</v>
      </c>
      <c r="L115" s="31">
        <v>1385.65</v>
      </c>
      <c r="M115" s="31">
        <v>56.662430000000001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5866.75</v>
      </c>
      <c r="D116" s="36">
        <v>5825.5999999999995</v>
      </c>
      <c r="E116" s="36">
        <v>5651.1999999999989</v>
      </c>
      <c r="F116" s="36">
        <v>5435.65</v>
      </c>
      <c r="G116" s="36">
        <v>5261.2499999999991</v>
      </c>
      <c r="H116" s="36">
        <v>6041.1499999999987</v>
      </c>
      <c r="I116" s="36">
        <v>6215.5499999999984</v>
      </c>
      <c r="J116" s="36">
        <v>6431.0999999999985</v>
      </c>
      <c r="K116" s="31">
        <v>6000</v>
      </c>
      <c r="L116" s="31">
        <v>5610.05</v>
      </c>
      <c r="M116" s="31">
        <v>4.5005100000000002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1453.35</v>
      </c>
      <c r="D117" s="36">
        <v>1445.3666666666668</v>
      </c>
      <c r="E117" s="36">
        <v>1434.9833333333336</v>
      </c>
      <c r="F117" s="36">
        <v>1416.6166666666668</v>
      </c>
      <c r="G117" s="36">
        <v>1406.2333333333336</v>
      </c>
      <c r="H117" s="36">
        <v>1463.7333333333336</v>
      </c>
      <c r="I117" s="36">
        <v>1474.1166666666668</v>
      </c>
      <c r="J117" s="36">
        <v>1492.4833333333336</v>
      </c>
      <c r="K117" s="31">
        <v>1455.75</v>
      </c>
      <c r="L117" s="31">
        <v>1427</v>
      </c>
      <c r="M117" s="31">
        <v>92.49145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4290.3999999999996</v>
      </c>
      <c r="D118" s="36">
        <v>4295.45</v>
      </c>
      <c r="E118" s="36">
        <v>4256.95</v>
      </c>
      <c r="F118" s="36">
        <v>4223.5</v>
      </c>
      <c r="G118" s="36">
        <v>4185</v>
      </c>
      <c r="H118" s="36">
        <v>4328.8999999999996</v>
      </c>
      <c r="I118" s="36">
        <v>4367.3999999999996</v>
      </c>
      <c r="J118" s="36">
        <v>4400.8499999999995</v>
      </c>
      <c r="K118" s="31">
        <v>4333.95</v>
      </c>
      <c r="L118" s="31">
        <v>4262</v>
      </c>
      <c r="M118" s="31">
        <v>5.87188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1287.5</v>
      </c>
      <c r="D119" s="36">
        <v>1283.7333333333333</v>
      </c>
      <c r="E119" s="36">
        <v>1273.5666666666666</v>
      </c>
      <c r="F119" s="36">
        <v>1259.6333333333332</v>
      </c>
      <c r="G119" s="36">
        <v>1249.4666666666665</v>
      </c>
      <c r="H119" s="36">
        <v>1297.6666666666667</v>
      </c>
      <c r="I119" s="36">
        <v>1307.8333333333333</v>
      </c>
      <c r="J119" s="36">
        <v>1321.7666666666669</v>
      </c>
      <c r="K119" s="31">
        <v>1293.9000000000001</v>
      </c>
      <c r="L119" s="31">
        <v>1269.8</v>
      </c>
      <c r="M119" s="31">
        <v>0.87051999999999996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594.15</v>
      </c>
      <c r="D120" s="36">
        <v>598.83333333333337</v>
      </c>
      <c r="E120" s="36">
        <v>585.66666666666674</v>
      </c>
      <c r="F120" s="36">
        <v>577.18333333333339</v>
      </c>
      <c r="G120" s="36">
        <v>564.01666666666677</v>
      </c>
      <c r="H120" s="36">
        <v>607.31666666666672</v>
      </c>
      <c r="I120" s="36">
        <v>620.48333333333346</v>
      </c>
      <c r="J120" s="36">
        <v>628.9666666666667</v>
      </c>
      <c r="K120" s="31">
        <v>612</v>
      </c>
      <c r="L120" s="31">
        <v>590.35</v>
      </c>
      <c r="M120" s="31">
        <v>45.019170000000003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886.4</v>
      </c>
      <c r="D121" s="36">
        <v>879.76666666666677</v>
      </c>
      <c r="E121" s="36">
        <v>871.08333333333348</v>
      </c>
      <c r="F121" s="36">
        <v>855.76666666666677</v>
      </c>
      <c r="G121" s="36">
        <v>847.08333333333348</v>
      </c>
      <c r="H121" s="36">
        <v>895.08333333333348</v>
      </c>
      <c r="I121" s="36">
        <v>903.76666666666665</v>
      </c>
      <c r="J121" s="36">
        <v>919.08333333333348</v>
      </c>
      <c r="K121" s="31">
        <v>888.45</v>
      </c>
      <c r="L121" s="31">
        <v>864.45</v>
      </c>
      <c r="M121" s="31">
        <v>32.821750000000002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1005.25</v>
      </c>
      <c r="D122" s="36">
        <v>1002.8833333333333</v>
      </c>
      <c r="E122" s="36">
        <v>995.81666666666661</v>
      </c>
      <c r="F122" s="36">
        <v>986.38333333333333</v>
      </c>
      <c r="G122" s="36">
        <v>979.31666666666661</v>
      </c>
      <c r="H122" s="36">
        <v>1012.3166666666666</v>
      </c>
      <c r="I122" s="36">
        <v>1019.3833333333334</v>
      </c>
      <c r="J122" s="36">
        <v>1028.8166666666666</v>
      </c>
      <c r="K122" s="31">
        <v>1009.95</v>
      </c>
      <c r="L122" s="31">
        <v>993.45</v>
      </c>
      <c r="M122" s="31">
        <v>37.471229999999998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471.3</v>
      </c>
      <c r="D123" s="36">
        <v>469.26666666666671</v>
      </c>
      <c r="E123" s="36">
        <v>465.68333333333339</v>
      </c>
      <c r="F123" s="36">
        <v>460.06666666666666</v>
      </c>
      <c r="G123" s="36">
        <v>456.48333333333335</v>
      </c>
      <c r="H123" s="36">
        <v>474.88333333333344</v>
      </c>
      <c r="I123" s="36">
        <v>478.46666666666681</v>
      </c>
      <c r="J123" s="36">
        <v>484.08333333333348</v>
      </c>
      <c r="K123" s="31">
        <v>472.85</v>
      </c>
      <c r="L123" s="31">
        <v>463.65</v>
      </c>
      <c r="M123" s="31">
        <v>7.4464899999999998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1529.4</v>
      </c>
      <c r="D124" s="36">
        <v>1527.0666666666666</v>
      </c>
      <c r="E124" s="36">
        <v>1504.2833333333333</v>
      </c>
      <c r="F124" s="36">
        <v>1479.1666666666667</v>
      </c>
      <c r="G124" s="36">
        <v>1456.3833333333334</v>
      </c>
      <c r="H124" s="36">
        <v>1552.1833333333332</v>
      </c>
      <c r="I124" s="36">
        <v>1574.9666666666665</v>
      </c>
      <c r="J124" s="36">
        <v>1600.083333333333</v>
      </c>
      <c r="K124" s="31">
        <v>1549.85</v>
      </c>
      <c r="L124" s="31">
        <v>1501.95</v>
      </c>
      <c r="M124" s="31">
        <v>12.870150000000001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1672.05</v>
      </c>
      <c r="D125" s="36">
        <v>1664.75</v>
      </c>
      <c r="E125" s="36">
        <v>1654.5</v>
      </c>
      <c r="F125" s="36">
        <v>1636.95</v>
      </c>
      <c r="G125" s="36">
        <v>1626.7</v>
      </c>
      <c r="H125" s="36">
        <v>1682.3</v>
      </c>
      <c r="I125" s="36">
        <v>1692.55</v>
      </c>
      <c r="J125" s="36">
        <v>1710.1</v>
      </c>
      <c r="K125" s="31">
        <v>1675</v>
      </c>
      <c r="L125" s="31">
        <v>1647.2</v>
      </c>
      <c r="M125" s="31">
        <v>69.98357</v>
      </c>
      <c r="N125" s="1"/>
      <c r="O125" s="1"/>
    </row>
    <row r="126" spans="1:15" ht="12.75" customHeight="1">
      <c r="A126" s="51">
        <v>117</v>
      </c>
      <c r="B126" s="53" t="s">
        <v>861</v>
      </c>
      <c r="C126" s="31">
        <v>158.75</v>
      </c>
      <c r="D126" s="36">
        <v>158.43333333333331</v>
      </c>
      <c r="E126" s="36">
        <v>156.96666666666661</v>
      </c>
      <c r="F126" s="36">
        <v>155.18333333333331</v>
      </c>
      <c r="G126" s="36">
        <v>153.71666666666661</v>
      </c>
      <c r="H126" s="36">
        <v>160.21666666666661</v>
      </c>
      <c r="I126" s="36">
        <v>161.68333333333331</v>
      </c>
      <c r="J126" s="36">
        <v>163.46666666666661</v>
      </c>
      <c r="K126" s="31">
        <v>159.9</v>
      </c>
      <c r="L126" s="31">
        <v>156.65</v>
      </c>
      <c r="M126" s="31">
        <v>17.725210000000001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4507.55</v>
      </c>
      <c r="D127" s="36">
        <v>4516.3666666666668</v>
      </c>
      <c r="E127" s="36">
        <v>4466.1833333333334</v>
      </c>
      <c r="F127" s="36">
        <v>4424.8166666666666</v>
      </c>
      <c r="G127" s="36">
        <v>4374.6333333333332</v>
      </c>
      <c r="H127" s="36">
        <v>4557.7333333333336</v>
      </c>
      <c r="I127" s="36">
        <v>4607.9166666666679</v>
      </c>
      <c r="J127" s="36">
        <v>4649.2833333333338</v>
      </c>
      <c r="K127" s="31">
        <v>4566.55</v>
      </c>
      <c r="L127" s="31">
        <v>4475</v>
      </c>
      <c r="M127" s="31">
        <v>2.5281899999999999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653.15</v>
      </c>
      <c r="D128" s="36">
        <v>645.1</v>
      </c>
      <c r="E128" s="36">
        <v>633.05000000000007</v>
      </c>
      <c r="F128" s="36">
        <v>612.95000000000005</v>
      </c>
      <c r="G128" s="36">
        <v>600.90000000000009</v>
      </c>
      <c r="H128" s="36">
        <v>665.2</v>
      </c>
      <c r="I128" s="36">
        <v>677.25</v>
      </c>
      <c r="J128" s="36">
        <v>697.35</v>
      </c>
      <c r="K128" s="31">
        <v>657.15</v>
      </c>
      <c r="L128" s="31">
        <v>625</v>
      </c>
      <c r="M128" s="31">
        <v>121.4619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4771.2</v>
      </c>
      <c r="D129" s="36">
        <v>4741.0166666666664</v>
      </c>
      <c r="E129" s="36">
        <v>4696.1333333333332</v>
      </c>
      <c r="F129" s="36">
        <v>4621.0666666666666</v>
      </c>
      <c r="G129" s="36">
        <v>4576.1833333333334</v>
      </c>
      <c r="H129" s="36">
        <v>4816.083333333333</v>
      </c>
      <c r="I129" s="36">
        <v>4860.9666666666662</v>
      </c>
      <c r="J129" s="36">
        <v>4936.0333333333328</v>
      </c>
      <c r="K129" s="31">
        <v>4785.8999999999996</v>
      </c>
      <c r="L129" s="31">
        <v>4665.95</v>
      </c>
      <c r="M129" s="31">
        <v>6.1268099999999999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3460.6</v>
      </c>
      <c r="D130" s="36">
        <v>3435.9333333333329</v>
      </c>
      <c r="E130" s="36">
        <v>3403.3666666666659</v>
      </c>
      <c r="F130" s="36">
        <v>3346.1333333333328</v>
      </c>
      <c r="G130" s="36">
        <v>3313.5666666666657</v>
      </c>
      <c r="H130" s="36">
        <v>3493.1666666666661</v>
      </c>
      <c r="I130" s="36">
        <v>3525.7333333333327</v>
      </c>
      <c r="J130" s="36">
        <v>3582.9666666666662</v>
      </c>
      <c r="K130" s="31">
        <v>3468.5</v>
      </c>
      <c r="L130" s="31">
        <v>3378.7</v>
      </c>
      <c r="M130" s="31">
        <v>33.987139999999997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442.75</v>
      </c>
      <c r="D131" s="36">
        <v>441.25</v>
      </c>
      <c r="E131" s="36">
        <v>437.3</v>
      </c>
      <c r="F131" s="36">
        <v>431.85</v>
      </c>
      <c r="G131" s="36">
        <v>427.90000000000003</v>
      </c>
      <c r="H131" s="36">
        <v>446.7</v>
      </c>
      <c r="I131" s="36">
        <v>450.65000000000003</v>
      </c>
      <c r="J131" s="36">
        <v>456.09999999999997</v>
      </c>
      <c r="K131" s="31">
        <v>445.2</v>
      </c>
      <c r="L131" s="31">
        <v>435.8</v>
      </c>
      <c r="M131" s="31">
        <v>11.03816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973.5</v>
      </c>
      <c r="D132" s="36">
        <v>980.55000000000007</v>
      </c>
      <c r="E132" s="36">
        <v>960.15000000000009</v>
      </c>
      <c r="F132" s="36">
        <v>946.80000000000007</v>
      </c>
      <c r="G132" s="36">
        <v>926.40000000000009</v>
      </c>
      <c r="H132" s="36">
        <v>993.90000000000009</v>
      </c>
      <c r="I132" s="36">
        <v>1014.3</v>
      </c>
      <c r="J132" s="36">
        <v>1027.6500000000001</v>
      </c>
      <c r="K132" s="31">
        <v>1000.95</v>
      </c>
      <c r="L132" s="31">
        <v>967.2</v>
      </c>
      <c r="M132" s="31">
        <v>22.920010000000001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1662.95</v>
      </c>
      <c r="D133" s="36">
        <v>1668.1666666666667</v>
      </c>
      <c r="E133" s="36">
        <v>1641.7833333333335</v>
      </c>
      <c r="F133" s="36">
        <v>1620.6166666666668</v>
      </c>
      <c r="G133" s="36">
        <v>1594.2333333333336</v>
      </c>
      <c r="H133" s="36">
        <v>1689.3333333333335</v>
      </c>
      <c r="I133" s="36">
        <v>1715.7166666666667</v>
      </c>
      <c r="J133" s="36">
        <v>1736.8833333333334</v>
      </c>
      <c r="K133" s="31">
        <v>1694.55</v>
      </c>
      <c r="L133" s="31">
        <v>1647</v>
      </c>
      <c r="M133" s="31">
        <v>13.383599999999999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128964.3</v>
      </c>
      <c r="D134" s="36">
        <v>128388.09999999999</v>
      </c>
      <c r="E134" s="36">
        <v>127626.19999999998</v>
      </c>
      <c r="F134" s="36">
        <v>126288.09999999999</v>
      </c>
      <c r="G134" s="36">
        <v>125526.19999999998</v>
      </c>
      <c r="H134" s="36">
        <v>129726.19999999998</v>
      </c>
      <c r="I134" s="36">
        <v>130488.09999999998</v>
      </c>
      <c r="J134" s="36">
        <v>131826.19999999998</v>
      </c>
      <c r="K134" s="31">
        <v>129150</v>
      </c>
      <c r="L134" s="31">
        <v>127050</v>
      </c>
      <c r="M134" s="31">
        <v>6.6900000000000001E-2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1194.05</v>
      </c>
      <c r="D135" s="36">
        <v>1192.9666666666665</v>
      </c>
      <c r="E135" s="36">
        <v>1181.0333333333328</v>
      </c>
      <c r="F135" s="36">
        <v>1168.0166666666664</v>
      </c>
      <c r="G135" s="36">
        <v>1156.0833333333328</v>
      </c>
      <c r="H135" s="36">
        <v>1205.9833333333329</v>
      </c>
      <c r="I135" s="36">
        <v>1217.9166666666667</v>
      </c>
      <c r="J135" s="36">
        <v>1230.9333333333329</v>
      </c>
      <c r="K135" s="31">
        <v>1204.9000000000001</v>
      </c>
      <c r="L135" s="31">
        <v>1179.95</v>
      </c>
      <c r="M135" s="31">
        <v>11.558160000000001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266.64999999999998</v>
      </c>
      <c r="D136" s="36">
        <v>266.56666666666666</v>
      </c>
      <c r="E136" s="36">
        <v>264.83333333333331</v>
      </c>
      <c r="F136" s="36">
        <v>263.01666666666665</v>
      </c>
      <c r="G136" s="36">
        <v>261.2833333333333</v>
      </c>
      <c r="H136" s="36">
        <v>268.38333333333333</v>
      </c>
      <c r="I136" s="36">
        <v>270.11666666666667</v>
      </c>
      <c r="J136" s="36">
        <v>271.93333333333334</v>
      </c>
      <c r="K136" s="31">
        <v>268.3</v>
      </c>
      <c r="L136" s="31">
        <v>264.75</v>
      </c>
      <c r="M136" s="31">
        <v>25.990169999999999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2371.75</v>
      </c>
      <c r="D137" s="36">
        <v>2350.6166666666663</v>
      </c>
      <c r="E137" s="36">
        <v>2307.3333333333326</v>
      </c>
      <c r="F137" s="36">
        <v>2242.9166666666661</v>
      </c>
      <c r="G137" s="36">
        <v>2199.6333333333323</v>
      </c>
      <c r="H137" s="36">
        <v>2415.0333333333328</v>
      </c>
      <c r="I137" s="36">
        <v>2458.3166666666666</v>
      </c>
      <c r="J137" s="36">
        <v>2522.7333333333331</v>
      </c>
      <c r="K137" s="31">
        <v>2393.9</v>
      </c>
      <c r="L137" s="31">
        <v>2286.1999999999998</v>
      </c>
      <c r="M137" s="31">
        <v>74.445170000000005</v>
      </c>
      <c r="N137" s="1"/>
      <c r="O137" s="1"/>
    </row>
    <row r="138" spans="1:15" ht="12.75" customHeight="1">
      <c r="A138" s="51">
        <v>129</v>
      </c>
      <c r="B138" s="53" t="s">
        <v>806</v>
      </c>
      <c r="C138" s="31">
        <v>2092.5500000000002</v>
      </c>
      <c r="D138" s="36">
        <v>2150.5166666666669</v>
      </c>
      <c r="E138" s="36">
        <v>2002.0333333333338</v>
      </c>
      <c r="F138" s="36">
        <v>1911.5166666666669</v>
      </c>
      <c r="G138" s="36">
        <v>1763.0333333333338</v>
      </c>
      <c r="H138" s="36">
        <v>2241.0333333333338</v>
      </c>
      <c r="I138" s="36">
        <v>2389.5166666666664</v>
      </c>
      <c r="J138" s="36">
        <v>2480.0333333333338</v>
      </c>
      <c r="K138" s="31">
        <v>2299</v>
      </c>
      <c r="L138" s="31">
        <v>2060</v>
      </c>
      <c r="M138" s="31">
        <v>34.622770000000003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591.25</v>
      </c>
      <c r="D139" s="36">
        <v>592.43333333333328</v>
      </c>
      <c r="E139" s="36">
        <v>583.86666666666656</v>
      </c>
      <c r="F139" s="36">
        <v>576.48333333333323</v>
      </c>
      <c r="G139" s="36">
        <v>567.91666666666652</v>
      </c>
      <c r="H139" s="36">
        <v>599.81666666666661</v>
      </c>
      <c r="I139" s="36">
        <v>608.38333333333344</v>
      </c>
      <c r="J139" s="36">
        <v>615.76666666666665</v>
      </c>
      <c r="K139" s="31">
        <v>601</v>
      </c>
      <c r="L139" s="31">
        <v>585.04999999999995</v>
      </c>
      <c r="M139" s="31">
        <v>25.861889999999999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12497.65</v>
      </c>
      <c r="D140" s="36">
        <v>12548.550000000001</v>
      </c>
      <c r="E140" s="36">
        <v>12249.100000000002</v>
      </c>
      <c r="F140" s="36">
        <v>12000.550000000001</v>
      </c>
      <c r="G140" s="36">
        <v>11701.100000000002</v>
      </c>
      <c r="H140" s="36">
        <v>12797.100000000002</v>
      </c>
      <c r="I140" s="36">
        <v>13096.550000000003</v>
      </c>
      <c r="J140" s="36">
        <v>13345.100000000002</v>
      </c>
      <c r="K140" s="31">
        <v>12848</v>
      </c>
      <c r="L140" s="31">
        <v>12300</v>
      </c>
      <c r="M140" s="31">
        <v>9.1420100000000009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1000.7</v>
      </c>
      <c r="D141" s="36">
        <v>999.4</v>
      </c>
      <c r="E141" s="36">
        <v>993.8</v>
      </c>
      <c r="F141" s="36">
        <v>986.9</v>
      </c>
      <c r="G141" s="36">
        <v>981.3</v>
      </c>
      <c r="H141" s="36">
        <v>1006.3</v>
      </c>
      <c r="I141" s="36">
        <v>1011.9000000000001</v>
      </c>
      <c r="J141" s="36">
        <v>1018.8</v>
      </c>
      <c r="K141" s="31">
        <v>1005</v>
      </c>
      <c r="L141" s="31">
        <v>992.5</v>
      </c>
      <c r="M141" s="31">
        <v>9.1902399999999993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849.05</v>
      </c>
      <c r="D142" s="36">
        <v>840.36666666666667</v>
      </c>
      <c r="E142" s="36">
        <v>829.68333333333339</v>
      </c>
      <c r="F142" s="36">
        <v>810.31666666666672</v>
      </c>
      <c r="G142" s="36">
        <v>799.63333333333344</v>
      </c>
      <c r="H142" s="36">
        <v>859.73333333333335</v>
      </c>
      <c r="I142" s="36">
        <v>870.41666666666652</v>
      </c>
      <c r="J142" s="36">
        <v>889.7833333333333</v>
      </c>
      <c r="K142" s="31">
        <v>851.05</v>
      </c>
      <c r="L142" s="31">
        <v>821</v>
      </c>
      <c r="M142" s="31">
        <v>11.06386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2439.8000000000002</v>
      </c>
      <c r="D143" s="36">
        <v>2428.9500000000003</v>
      </c>
      <c r="E143" s="36">
        <v>2382.9000000000005</v>
      </c>
      <c r="F143" s="36">
        <v>2326.0000000000005</v>
      </c>
      <c r="G143" s="36">
        <v>2279.9500000000007</v>
      </c>
      <c r="H143" s="36">
        <v>2485.8500000000004</v>
      </c>
      <c r="I143" s="36">
        <v>2531.9000000000005</v>
      </c>
      <c r="J143" s="36">
        <v>2588.8000000000002</v>
      </c>
      <c r="K143" s="31">
        <v>2475</v>
      </c>
      <c r="L143" s="31">
        <v>2372.0500000000002</v>
      </c>
      <c r="M143" s="31">
        <v>23.93751</v>
      </c>
      <c r="N143" s="1"/>
      <c r="O143" s="1"/>
    </row>
    <row r="144" spans="1:15" ht="12.75" customHeight="1">
      <c r="A144" s="51">
        <v>135</v>
      </c>
      <c r="B144" s="53" t="s">
        <v>282</v>
      </c>
      <c r="C144" s="31">
        <v>69.5</v>
      </c>
      <c r="D144" s="36">
        <v>69.416666666666671</v>
      </c>
      <c r="E144" s="36">
        <v>67.933333333333337</v>
      </c>
      <c r="F144" s="36">
        <v>66.36666666666666</v>
      </c>
      <c r="G144" s="36">
        <v>64.883333333333326</v>
      </c>
      <c r="H144" s="36">
        <v>70.983333333333348</v>
      </c>
      <c r="I144" s="36">
        <v>72.466666666666669</v>
      </c>
      <c r="J144" s="36">
        <v>74.03333333333336</v>
      </c>
      <c r="K144" s="31">
        <v>70.900000000000006</v>
      </c>
      <c r="L144" s="31">
        <v>67.849999999999994</v>
      </c>
      <c r="M144" s="31">
        <v>102.50575000000001</v>
      </c>
      <c r="N144" s="1"/>
      <c r="O144" s="1"/>
    </row>
    <row r="145" spans="1:15" ht="12.75" customHeight="1">
      <c r="A145" s="51">
        <v>136</v>
      </c>
      <c r="B145" s="53" t="s">
        <v>178</v>
      </c>
      <c r="C145" s="31">
        <v>2370.9499999999998</v>
      </c>
      <c r="D145" s="36">
        <v>2346.9333333333329</v>
      </c>
      <c r="E145" s="36">
        <v>2318.3666666666659</v>
      </c>
      <c r="F145" s="36">
        <v>2265.7833333333328</v>
      </c>
      <c r="G145" s="36">
        <v>2237.2166666666658</v>
      </c>
      <c r="H145" s="36">
        <v>2399.516666666666</v>
      </c>
      <c r="I145" s="36">
        <v>2428.0833333333326</v>
      </c>
      <c r="J145" s="36">
        <v>2480.6666666666661</v>
      </c>
      <c r="K145" s="31">
        <v>2375.5</v>
      </c>
      <c r="L145" s="31">
        <v>2294.35</v>
      </c>
      <c r="M145" s="31">
        <v>10.74601</v>
      </c>
      <c r="N145" s="1"/>
      <c r="O145" s="1"/>
    </row>
    <row r="146" spans="1:15" ht="12.75" customHeight="1">
      <c r="A146" s="51">
        <v>137</v>
      </c>
      <c r="B146" s="53" t="s">
        <v>180</v>
      </c>
      <c r="C146" s="31">
        <v>1696.75</v>
      </c>
      <c r="D146" s="36">
        <v>1693.7333333333333</v>
      </c>
      <c r="E146" s="36">
        <v>1677.0166666666667</v>
      </c>
      <c r="F146" s="36">
        <v>1657.2833333333333</v>
      </c>
      <c r="G146" s="36">
        <v>1640.5666666666666</v>
      </c>
      <c r="H146" s="36">
        <v>1713.4666666666667</v>
      </c>
      <c r="I146" s="36">
        <v>1730.1833333333334</v>
      </c>
      <c r="J146" s="36">
        <v>1749.9166666666667</v>
      </c>
      <c r="K146" s="31">
        <v>1710.45</v>
      </c>
      <c r="L146" s="31">
        <v>1674</v>
      </c>
      <c r="M146" s="31">
        <v>6.5700399999999997</v>
      </c>
      <c r="N146" s="1"/>
      <c r="O146" s="1"/>
    </row>
    <row r="147" spans="1:15" ht="12.75" customHeight="1">
      <c r="A147" s="51">
        <v>138</v>
      </c>
      <c r="B147" s="53" t="s">
        <v>442</v>
      </c>
      <c r="C147" s="31">
        <v>98.2</v>
      </c>
      <c r="D147" s="36">
        <v>98.3</v>
      </c>
      <c r="E147" s="36">
        <v>97.1</v>
      </c>
      <c r="F147" s="36">
        <v>96</v>
      </c>
      <c r="G147" s="36">
        <v>94.8</v>
      </c>
      <c r="H147" s="36">
        <v>99.399999999999991</v>
      </c>
      <c r="I147" s="36">
        <v>100.60000000000001</v>
      </c>
      <c r="J147" s="36">
        <v>101.69999999999999</v>
      </c>
      <c r="K147" s="31">
        <v>99.5</v>
      </c>
      <c r="L147" s="31">
        <v>97.2</v>
      </c>
      <c r="M147" s="31">
        <v>806.51718000000005</v>
      </c>
      <c r="N147" s="1"/>
      <c r="O147" s="1"/>
    </row>
    <row r="148" spans="1:15" ht="12.75" customHeight="1">
      <c r="A148" s="51">
        <v>139</v>
      </c>
      <c r="B148" s="53" t="s">
        <v>185</v>
      </c>
      <c r="C148" s="31">
        <v>265</v>
      </c>
      <c r="D148" s="36">
        <v>266.01666666666665</v>
      </c>
      <c r="E148" s="36">
        <v>260.38333333333333</v>
      </c>
      <c r="F148" s="36">
        <v>255.76666666666665</v>
      </c>
      <c r="G148" s="36">
        <v>250.13333333333333</v>
      </c>
      <c r="H148" s="36">
        <v>270.63333333333333</v>
      </c>
      <c r="I148" s="36">
        <v>276.26666666666665</v>
      </c>
      <c r="J148" s="36">
        <v>280.88333333333333</v>
      </c>
      <c r="K148" s="31">
        <v>271.64999999999998</v>
      </c>
      <c r="L148" s="31">
        <v>261.39999999999998</v>
      </c>
      <c r="M148" s="31">
        <v>110.09983</v>
      </c>
      <c r="N148" s="1"/>
      <c r="O148" s="1"/>
    </row>
    <row r="149" spans="1:15" ht="12.75" customHeight="1">
      <c r="A149" s="51">
        <v>140</v>
      </c>
      <c r="B149" s="53" t="s">
        <v>187</v>
      </c>
      <c r="C149" s="31">
        <v>361.45</v>
      </c>
      <c r="D149" s="36">
        <v>359.45</v>
      </c>
      <c r="E149" s="36">
        <v>355.04999999999995</v>
      </c>
      <c r="F149" s="36">
        <v>348.65</v>
      </c>
      <c r="G149" s="36">
        <v>344.24999999999994</v>
      </c>
      <c r="H149" s="36">
        <v>365.84999999999997</v>
      </c>
      <c r="I149" s="36">
        <v>370.24999999999994</v>
      </c>
      <c r="J149" s="36">
        <v>376.65</v>
      </c>
      <c r="K149" s="31">
        <v>363.85</v>
      </c>
      <c r="L149" s="31">
        <v>353.05</v>
      </c>
      <c r="M149" s="31">
        <v>131.14161999999999</v>
      </c>
      <c r="N149" s="1"/>
      <c r="O149" s="1"/>
    </row>
    <row r="150" spans="1:15" ht="12.75" customHeight="1">
      <c r="A150" s="51">
        <v>141</v>
      </c>
      <c r="B150" s="53" t="s">
        <v>183</v>
      </c>
      <c r="C150" s="31">
        <v>3319.3</v>
      </c>
      <c r="D150" s="36">
        <v>3320.3833333333332</v>
      </c>
      <c r="E150" s="36">
        <v>3285.8166666666666</v>
      </c>
      <c r="F150" s="36">
        <v>3252.3333333333335</v>
      </c>
      <c r="G150" s="36">
        <v>3217.7666666666669</v>
      </c>
      <c r="H150" s="36">
        <v>3353.8666666666663</v>
      </c>
      <c r="I150" s="36">
        <v>3388.4333333333329</v>
      </c>
      <c r="J150" s="36">
        <v>3421.9166666666661</v>
      </c>
      <c r="K150" s="31">
        <v>3354.95</v>
      </c>
      <c r="L150" s="31">
        <v>3286.9</v>
      </c>
      <c r="M150" s="31">
        <v>1.20387</v>
      </c>
      <c r="N150" s="1"/>
      <c r="O150" s="1"/>
    </row>
    <row r="151" spans="1:15" ht="12.75" customHeight="1">
      <c r="A151" s="51">
        <v>142</v>
      </c>
      <c r="B151" s="53" t="s">
        <v>184</v>
      </c>
      <c r="C151" s="31">
        <v>2468.35</v>
      </c>
      <c r="D151" s="36">
        <v>2456.1999999999998</v>
      </c>
      <c r="E151" s="36">
        <v>2432.4499999999998</v>
      </c>
      <c r="F151" s="36">
        <v>2396.5500000000002</v>
      </c>
      <c r="G151" s="36">
        <v>2372.8000000000002</v>
      </c>
      <c r="H151" s="36">
        <v>2492.0999999999995</v>
      </c>
      <c r="I151" s="36">
        <v>2515.8499999999995</v>
      </c>
      <c r="J151" s="36">
        <v>2551.7499999999991</v>
      </c>
      <c r="K151" s="31">
        <v>2479.9499999999998</v>
      </c>
      <c r="L151" s="31">
        <v>2420.3000000000002</v>
      </c>
      <c r="M151" s="31">
        <v>9.7249400000000001</v>
      </c>
      <c r="N151" s="1"/>
      <c r="O151" s="1"/>
    </row>
    <row r="152" spans="1:15" ht="12.75" customHeight="1">
      <c r="A152" s="51">
        <v>143</v>
      </c>
      <c r="B152" s="53" t="s">
        <v>188</v>
      </c>
      <c r="C152" s="31">
        <v>1711.15</v>
      </c>
      <c r="D152" s="36">
        <v>1674.1166666666668</v>
      </c>
      <c r="E152" s="36">
        <v>1620.2833333333335</v>
      </c>
      <c r="F152" s="36">
        <v>1529.4166666666667</v>
      </c>
      <c r="G152" s="36">
        <v>1475.5833333333335</v>
      </c>
      <c r="H152" s="36">
        <v>1764.9833333333336</v>
      </c>
      <c r="I152" s="36">
        <v>1818.8166666666666</v>
      </c>
      <c r="J152" s="36">
        <v>1909.6833333333336</v>
      </c>
      <c r="K152" s="31">
        <v>1727.95</v>
      </c>
      <c r="L152" s="31">
        <v>1583.25</v>
      </c>
      <c r="M152" s="31">
        <v>77.691000000000003</v>
      </c>
      <c r="N152" s="1"/>
      <c r="O152" s="1"/>
    </row>
    <row r="153" spans="1:15" ht="12.75" customHeight="1">
      <c r="A153" s="51">
        <v>144</v>
      </c>
      <c r="B153" s="53" t="s">
        <v>190</v>
      </c>
      <c r="C153" s="31">
        <v>277.64999999999998</v>
      </c>
      <c r="D153" s="36">
        <v>276.93333333333334</v>
      </c>
      <c r="E153" s="36">
        <v>274.51666666666665</v>
      </c>
      <c r="F153" s="36">
        <v>271.38333333333333</v>
      </c>
      <c r="G153" s="36">
        <v>268.96666666666664</v>
      </c>
      <c r="H153" s="36">
        <v>280.06666666666666</v>
      </c>
      <c r="I153" s="36">
        <v>282.48333333333329</v>
      </c>
      <c r="J153" s="36">
        <v>285.61666666666667</v>
      </c>
      <c r="K153" s="31">
        <v>279.35000000000002</v>
      </c>
      <c r="L153" s="31">
        <v>273.8</v>
      </c>
      <c r="M153" s="31">
        <v>237.57778999999999</v>
      </c>
      <c r="N153" s="1"/>
      <c r="O153" s="1"/>
    </row>
    <row r="154" spans="1:15" ht="12.75" customHeight="1">
      <c r="A154" s="51">
        <v>145</v>
      </c>
      <c r="B154" s="53" t="s">
        <v>284</v>
      </c>
      <c r="C154" s="31">
        <v>637.85</v>
      </c>
      <c r="D154" s="36">
        <v>644.08333333333337</v>
      </c>
      <c r="E154" s="36">
        <v>625.16666666666674</v>
      </c>
      <c r="F154" s="36">
        <v>612.48333333333335</v>
      </c>
      <c r="G154" s="36">
        <v>593.56666666666672</v>
      </c>
      <c r="H154" s="36">
        <v>656.76666666666677</v>
      </c>
      <c r="I154" s="36">
        <v>675.68333333333351</v>
      </c>
      <c r="J154" s="36">
        <v>688.36666666666679</v>
      </c>
      <c r="K154" s="31">
        <v>663</v>
      </c>
      <c r="L154" s="31">
        <v>631.4</v>
      </c>
      <c r="M154" s="31">
        <v>81.038240000000002</v>
      </c>
      <c r="N154" s="1"/>
      <c r="O154" s="1"/>
    </row>
    <row r="155" spans="1:15" ht="12.75" customHeight="1">
      <c r="A155" s="51">
        <v>146</v>
      </c>
      <c r="B155" s="53" t="s">
        <v>285</v>
      </c>
      <c r="C155" s="31">
        <v>342.55</v>
      </c>
      <c r="D155" s="36">
        <v>343.84999999999997</v>
      </c>
      <c r="E155" s="36">
        <v>337.69999999999993</v>
      </c>
      <c r="F155" s="36">
        <v>332.84999999999997</v>
      </c>
      <c r="G155" s="36">
        <v>326.69999999999993</v>
      </c>
      <c r="H155" s="36">
        <v>348.69999999999993</v>
      </c>
      <c r="I155" s="36">
        <v>354.84999999999991</v>
      </c>
      <c r="J155" s="36">
        <v>359.69999999999993</v>
      </c>
      <c r="K155" s="31">
        <v>350</v>
      </c>
      <c r="L155" s="31">
        <v>339</v>
      </c>
      <c r="M155" s="31">
        <v>11.36979</v>
      </c>
      <c r="N155" s="1"/>
      <c r="O155" s="1"/>
    </row>
    <row r="156" spans="1:15" ht="12.75" customHeight="1">
      <c r="A156" s="51">
        <v>147</v>
      </c>
      <c r="B156" s="53" t="s">
        <v>286</v>
      </c>
      <c r="C156" s="31">
        <v>1338.25</v>
      </c>
      <c r="D156" s="36">
        <v>1314.7666666666667</v>
      </c>
      <c r="E156" s="36">
        <v>1281.5333333333333</v>
      </c>
      <c r="F156" s="36">
        <v>1224.8166666666666</v>
      </c>
      <c r="G156" s="36">
        <v>1191.5833333333333</v>
      </c>
      <c r="H156" s="36">
        <v>1371.4833333333333</v>
      </c>
      <c r="I156" s="36">
        <v>1404.7166666666665</v>
      </c>
      <c r="J156" s="36">
        <v>1461.4333333333334</v>
      </c>
      <c r="K156" s="31">
        <v>1348</v>
      </c>
      <c r="L156" s="31">
        <v>1258.05</v>
      </c>
      <c r="M156" s="31">
        <v>18.755379999999999</v>
      </c>
      <c r="N156" s="1"/>
      <c r="O156" s="1"/>
    </row>
    <row r="157" spans="1:15" ht="12.75" customHeight="1">
      <c r="A157" s="51">
        <v>148</v>
      </c>
      <c r="B157" s="53" t="s">
        <v>197</v>
      </c>
      <c r="C157" s="31">
        <v>3608.3</v>
      </c>
      <c r="D157" s="36">
        <v>3612.0666666666671</v>
      </c>
      <c r="E157" s="36">
        <v>3571.9333333333343</v>
      </c>
      <c r="F157" s="36">
        <v>3535.5666666666671</v>
      </c>
      <c r="G157" s="36">
        <v>3495.4333333333343</v>
      </c>
      <c r="H157" s="36">
        <v>3648.4333333333343</v>
      </c>
      <c r="I157" s="36">
        <v>3688.5666666666666</v>
      </c>
      <c r="J157" s="36">
        <v>3724.9333333333343</v>
      </c>
      <c r="K157" s="31">
        <v>3652.2</v>
      </c>
      <c r="L157" s="31">
        <v>3575.7</v>
      </c>
      <c r="M157" s="31">
        <v>3.41995</v>
      </c>
      <c r="N157" s="1"/>
      <c r="O157" s="1"/>
    </row>
    <row r="158" spans="1:15" ht="12.75" customHeight="1">
      <c r="A158" s="51">
        <v>149</v>
      </c>
      <c r="B158" s="53" t="s">
        <v>191</v>
      </c>
      <c r="C158" s="31">
        <v>35630.25</v>
      </c>
      <c r="D158" s="36">
        <v>35455.416666666664</v>
      </c>
      <c r="E158" s="36">
        <v>35192.833333333328</v>
      </c>
      <c r="F158" s="36">
        <v>34755.416666666664</v>
      </c>
      <c r="G158" s="36">
        <v>34492.833333333328</v>
      </c>
      <c r="H158" s="36">
        <v>35892.833333333328</v>
      </c>
      <c r="I158" s="36">
        <v>36155.416666666657</v>
      </c>
      <c r="J158" s="36">
        <v>36592.833333333328</v>
      </c>
      <c r="K158" s="31">
        <v>35718</v>
      </c>
      <c r="L158" s="31">
        <v>35018</v>
      </c>
      <c r="M158" s="31">
        <v>0.13313</v>
      </c>
      <c r="N158" s="1"/>
      <c r="O158" s="1"/>
    </row>
    <row r="159" spans="1:15" ht="12.75" customHeight="1">
      <c r="A159" s="51">
        <v>150</v>
      </c>
      <c r="B159" s="53" t="s">
        <v>287</v>
      </c>
      <c r="C159" s="31">
        <v>1394.3</v>
      </c>
      <c r="D159" s="36">
        <v>1394.0333333333335</v>
      </c>
      <c r="E159" s="36">
        <v>1377.366666666667</v>
      </c>
      <c r="F159" s="36">
        <v>1360.4333333333334</v>
      </c>
      <c r="G159" s="36">
        <v>1343.7666666666669</v>
      </c>
      <c r="H159" s="36">
        <v>1410.9666666666672</v>
      </c>
      <c r="I159" s="36">
        <v>1427.6333333333337</v>
      </c>
      <c r="J159" s="36">
        <v>1444.5666666666673</v>
      </c>
      <c r="K159" s="31">
        <v>1410.7</v>
      </c>
      <c r="L159" s="31">
        <v>1377.1</v>
      </c>
      <c r="M159" s="31">
        <v>2.2046000000000001</v>
      </c>
      <c r="N159" s="1"/>
      <c r="O159" s="1"/>
    </row>
    <row r="160" spans="1:15" ht="12.75" customHeight="1">
      <c r="A160" s="51">
        <v>151</v>
      </c>
      <c r="B160" s="53" t="s">
        <v>193</v>
      </c>
      <c r="C160" s="31">
        <v>3528.45</v>
      </c>
      <c r="D160" s="36">
        <v>3520.6</v>
      </c>
      <c r="E160" s="36">
        <v>3489.8999999999996</v>
      </c>
      <c r="F160" s="36">
        <v>3451.35</v>
      </c>
      <c r="G160" s="36">
        <v>3420.6499999999996</v>
      </c>
      <c r="H160" s="36">
        <v>3559.1499999999996</v>
      </c>
      <c r="I160" s="36">
        <v>3589.8499999999995</v>
      </c>
      <c r="J160" s="36">
        <v>3628.3999999999996</v>
      </c>
      <c r="K160" s="31">
        <v>3551.3</v>
      </c>
      <c r="L160" s="31">
        <v>3482.05</v>
      </c>
      <c r="M160" s="31">
        <v>5.2194700000000003</v>
      </c>
      <c r="N160" s="1"/>
      <c r="O160" s="1"/>
    </row>
    <row r="161" spans="1:15" ht="12.75" customHeight="1">
      <c r="A161" s="51">
        <v>152</v>
      </c>
      <c r="B161" s="53" t="s">
        <v>194</v>
      </c>
      <c r="C161" s="31">
        <v>312.14999999999998</v>
      </c>
      <c r="D161" s="36">
        <v>310.58333333333331</v>
      </c>
      <c r="E161" s="36">
        <v>307.91666666666663</v>
      </c>
      <c r="F161" s="36">
        <v>303.68333333333334</v>
      </c>
      <c r="G161" s="36">
        <v>301.01666666666665</v>
      </c>
      <c r="H161" s="36">
        <v>314.81666666666661</v>
      </c>
      <c r="I161" s="36">
        <v>317.48333333333323</v>
      </c>
      <c r="J161" s="36">
        <v>321.71666666666658</v>
      </c>
      <c r="K161" s="31">
        <v>313.25</v>
      </c>
      <c r="L161" s="31">
        <v>306.35000000000002</v>
      </c>
      <c r="M161" s="31">
        <v>78.562950000000001</v>
      </c>
      <c r="N161" s="1"/>
      <c r="O161" s="1"/>
    </row>
    <row r="162" spans="1:15" ht="12.75" customHeight="1">
      <c r="A162" s="51">
        <v>153</v>
      </c>
      <c r="B162" s="53" t="s">
        <v>196</v>
      </c>
      <c r="C162" s="31">
        <v>3018.1</v>
      </c>
      <c r="D162" s="36">
        <v>3010.6</v>
      </c>
      <c r="E162" s="36">
        <v>2991.2</v>
      </c>
      <c r="F162" s="36">
        <v>2964.2999999999997</v>
      </c>
      <c r="G162" s="36">
        <v>2944.8999999999996</v>
      </c>
      <c r="H162" s="36">
        <v>3037.5</v>
      </c>
      <c r="I162" s="36">
        <v>3056.9000000000005</v>
      </c>
      <c r="J162" s="36">
        <v>3083.8</v>
      </c>
      <c r="K162" s="31">
        <v>3030</v>
      </c>
      <c r="L162" s="31">
        <v>2983.7</v>
      </c>
      <c r="M162" s="31">
        <v>6.02332</v>
      </c>
      <c r="N162" s="1"/>
      <c r="O162" s="1"/>
    </row>
    <row r="163" spans="1:15" ht="12.75" customHeight="1">
      <c r="A163" s="51">
        <v>154</v>
      </c>
      <c r="B163" s="53" t="s">
        <v>192</v>
      </c>
      <c r="C163" s="31">
        <v>823.85</v>
      </c>
      <c r="D163" s="36">
        <v>824.94999999999993</v>
      </c>
      <c r="E163" s="36">
        <v>815.49999999999989</v>
      </c>
      <c r="F163" s="36">
        <v>807.15</v>
      </c>
      <c r="G163" s="36">
        <v>797.69999999999993</v>
      </c>
      <c r="H163" s="36">
        <v>833.29999999999984</v>
      </c>
      <c r="I163" s="36">
        <v>842.74999999999989</v>
      </c>
      <c r="J163" s="36">
        <v>851.0999999999998</v>
      </c>
      <c r="K163" s="31">
        <v>834.4</v>
      </c>
      <c r="L163" s="31">
        <v>816.6</v>
      </c>
      <c r="M163" s="31">
        <v>7.6501200000000003</v>
      </c>
      <c r="N163" s="1"/>
      <c r="O163" s="1"/>
    </row>
    <row r="164" spans="1:15" ht="12.75" customHeight="1">
      <c r="A164" s="51">
        <v>155</v>
      </c>
      <c r="B164" s="53" t="s">
        <v>199</v>
      </c>
      <c r="C164" s="31">
        <v>6470.3</v>
      </c>
      <c r="D164" s="36">
        <v>6474.0166666666664</v>
      </c>
      <c r="E164" s="36">
        <v>6416.2833333333328</v>
      </c>
      <c r="F164" s="36">
        <v>6362.2666666666664</v>
      </c>
      <c r="G164" s="36">
        <v>6304.5333333333328</v>
      </c>
      <c r="H164" s="36">
        <v>6528.0333333333328</v>
      </c>
      <c r="I164" s="36">
        <v>6585.7666666666664</v>
      </c>
      <c r="J164" s="36">
        <v>6639.7833333333328</v>
      </c>
      <c r="K164" s="31">
        <v>6531.75</v>
      </c>
      <c r="L164" s="31">
        <v>6420</v>
      </c>
      <c r="M164" s="31">
        <v>3.4381900000000001</v>
      </c>
      <c r="N164" s="1"/>
      <c r="O164" s="1"/>
    </row>
    <row r="165" spans="1:15" ht="12.75" customHeight="1">
      <c r="A165" s="51">
        <v>156</v>
      </c>
      <c r="B165" s="53" t="s">
        <v>288</v>
      </c>
      <c r="C165" s="31">
        <v>467.95</v>
      </c>
      <c r="D165" s="36">
        <v>470.45</v>
      </c>
      <c r="E165" s="36">
        <v>462.09999999999997</v>
      </c>
      <c r="F165" s="36">
        <v>456.25</v>
      </c>
      <c r="G165" s="36">
        <v>447.9</v>
      </c>
      <c r="H165" s="36">
        <v>476.29999999999995</v>
      </c>
      <c r="I165" s="36">
        <v>484.65</v>
      </c>
      <c r="J165" s="36">
        <v>490.49999999999994</v>
      </c>
      <c r="K165" s="31">
        <v>478.8</v>
      </c>
      <c r="L165" s="31">
        <v>464.6</v>
      </c>
      <c r="M165" s="31">
        <v>8.6780399999999993</v>
      </c>
      <c r="N165" s="1"/>
      <c r="O165" s="1"/>
    </row>
    <row r="166" spans="1:15" ht="12.75" customHeight="1">
      <c r="A166" s="51">
        <v>157</v>
      </c>
      <c r="B166" s="53" t="s">
        <v>195</v>
      </c>
      <c r="C166" s="31">
        <v>454.8</v>
      </c>
      <c r="D166" s="36">
        <v>450.2833333333333</v>
      </c>
      <c r="E166" s="36">
        <v>443.56666666666661</v>
      </c>
      <c r="F166" s="36">
        <v>432.33333333333331</v>
      </c>
      <c r="G166" s="36">
        <v>425.61666666666662</v>
      </c>
      <c r="H166" s="36">
        <v>461.51666666666659</v>
      </c>
      <c r="I166" s="36">
        <v>468.23333333333329</v>
      </c>
      <c r="J166" s="36">
        <v>479.46666666666658</v>
      </c>
      <c r="K166" s="31">
        <v>457</v>
      </c>
      <c r="L166" s="31">
        <v>439.05</v>
      </c>
      <c r="M166" s="31">
        <v>352.63612999999998</v>
      </c>
      <c r="N166" s="1"/>
      <c r="O166" s="1"/>
    </row>
    <row r="167" spans="1:15" ht="12.75" customHeight="1">
      <c r="A167" s="51">
        <v>158</v>
      </c>
      <c r="B167" s="53" t="s">
        <v>200</v>
      </c>
      <c r="C167" s="31">
        <v>312.5</v>
      </c>
      <c r="D167" s="36">
        <v>311.13333333333338</v>
      </c>
      <c r="E167" s="36">
        <v>306.66666666666674</v>
      </c>
      <c r="F167" s="36">
        <v>300.83333333333337</v>
      </c>
      <c r="G167" s="36">
        <v>296.36666666666673</v>
      </c>
      <c r="H167" s="36">
        <v>316.96666666666675</v>
      </c>
      <c r="I167" s="36">
        <v>321.43333333333334</v>
      </c>
      <c r="J167" s="36">
        <v>327.26666666666677</v>
      </c>
      <c r="K167" s="31">
        <v>315.60000000000002</v>
      </c>
      <c r="L167" s="31">
        <v>305.3</v>
      </c>
      <c r="M167" s="31">
        <v>198.43531999999999</v>
      </c>
      <c r="N167" s="1"/>
      <c r="O167" s="1"/>
    </row>
    <row r="168" spans="1:15" ht="12.75" customHeight="1">
      <c r="A168" s="51">
        <v>159</v>
      </c>
      <c r="B168" s="53" t="s">
        <v>289</v>
      </c>
      <c r="C168" s="31">
        <v>1524.8</v>
      </c>
      <c r="D168" s="36">
        <v>1540.7333333333333</v>
      </c>
      <c r="E168" s="36">
        <v>1499.0666666666666</v>
      </c>
      <c r="F168" s="36">
        <v>1473.3333333333333</v>
      </c>
      <c r="G168" s="36">
        <v>1431.6666666666665</v>
      </c>
      <c r="H168" s="36">
        <v>1566.4666666666667</v>
      </c>
      <c r="I168" s="36">
        <v>1608.1333333333332</v>
      </c>
      <c r="J168" s="36">
        <v>1633.8666666666668</v>
      </c>
      <c r="K168" s="31">
        <v>1582.4</v>
      </c>
      <c r="L168" s="31">
        <v>1515</v>
      </c>
      <c r="M168" s="31">
        <v>11.950710000000001</v>
      </c>
      <c r="N168" s="1"/>
      <c r="O168" s="1"/>
    </row>
    <row r="169" spans="1:15" ht="12.75" customHeight="1">
      <c r="A169" s="51">
        <v>160</v>
      </c>
      <c r="B169" s="53" t="s">
        <v>290</v>
      </c>
      <c r="C169" s="31">
        <v>15665.3</v>
      </c>
      <c r="D169" s="36">
        <v>15699.583333333334</v>
      </c>
      <c r="E169" s="36">
        <v>15535.716666666667</v>
      </c>
      <c r="F169" s="36">
        <v>15406.133333333333</v>
      </c>
      <c r="G169" s="36">
        <v>15242.266666666666</v>
      </c>
      <c r="H169" s="36">
        <v>15829.166666666668</v>
      </c>
      <c r="I169" s="36">
        <v>15993.033333333333</v>
      </c>
      <c r="J169" s="36">
        <v>16122.616666666669</v>
      </c>
      <c r="K169" s="31">
        <v>15863.45</v>
      </c>
      <c r="L169" s="31">
        <v>15570</v>
      </c>
      <c r="M169" s="31">
        <v>2.937E-2</v>
      </c>
      <c r="N169" s="1"/>
      <c r="O169" s="1"/>
    </row>
    <row r="170" spans="1:15" ht="12.75" customHeight="1">
      <c r="A170" s="51">
        <v>161</v>
      </c>
      <c r="B170" s="53" t="s">
        <v>198</v>
      </c>
      <c r="C170" s="31">
        <v>125.15</v>
      </c>
      <c r="D170" s="36">
        <v>124.60000000000001</v>
      </c>
      <c r="E170" s="36">
        <v>122.95000000000002</v>
      </c>
      <c r="F170" s="36">
        <v>120.75000000000001</v>
      </c>
      <c r="G170" s="36">
        <v>119.10000000000002</v>
      </c>
      <c r="H170" s="36">
        <v>126.80000000000001</v>
      </c>
      <c r="I170" s="36">
        <v>128.45000000000002</v>
      </c>
      <c r="J170" s="36">
        <v>130.65</v>
      </c>
      <c r="K170" s="31">
        <v>126.25</v>
      </c>
      <c r="L170" s="31">
        <v>122.4</v>
      </c>
      <c r="M170" s="31">
        <v>336.90165000000002</v>
      </c>
      <c r="N170" s="1"/>
      <c r="O170" s="1"/>
    </row>
    <row r="171" spans="1:15" ht="12.75" customHeight="1">
      <c r="A171" s="51">
        <v>162</v>
      </c>
      <c r="B171" s="53" t="s">
        <v>205</v>
      </c>
      <c r="C171" s="31">
        <v>541.1</v>
      </c>
      <c r="D171" s="36">
        <v>538.63333333333333</v>
      </c>
      <c r="E171" s="36">
        <v>533.4666666666667</v>
      </c>
      <c r="F171" s="36">
        <v>525.83333333333337</v>
      </c>
      <c r="G171" s="36">
        <v>520.66666666666674</v>
      </c>
      <c r="H171" s="36">
        <v>546.26666666666665</v>
      </c>
      <c r="I171" s="36">
        <v>551.43333333333339</v>
      </c>
      <c r="J171" s="36">
        <v>559.06666666666661</v>
      </c>
      <c r="K171" s="31">
        <v>543.79999999999995</v>
      </c>
      <c r="L171" s="31">
        <v>531</v>
      </c>
      <c r="M171" s="31">
        <v>151.05099000000001</v>
      </c>
      <c r="N171" s="1"/>
      <c r="O171" s="1"/>
    </row>
    <row r="172" spans="1:15" ht="12.75" customHeight="1">
      <c r="A172" s="51">
        <v>163</v>
      </c>
      <c r="B172" s="53" t="s">
        <v>462</v>
      </c>
      <c r="C172" s="31">
        <v>280.25</v>
      </c>
      <c r="D172" s="36">
        <v>280.09999999999997</v>
      </c>
      <c r="E172" s="36">
        <v>276.04999999999995</v>
      </c>
      <c r="F172" s="36">
        <v>271.84999999999997</v>
      </c>
      <c r="G172" s="36">
        <v>267.79999999999995</v>
      </c>
      <c r="H172" s="36">
        <v>284.29999999999995</v>
      </c>
      <c r="I172" s="36">
        <v>288.35000000000002</v>
      </c>
      <c r="J172" s="36">
        <v>292.54999999999995</v>
      </c>
      <c r="K172" s="31">
        <v>284.14999999999998</v>
      </c>
      <c r="L172" s="31">
        <v>275.89999999999998</v>
      </c>
      <c r="M172" s="31">
        <v>132.51603</v>
      </c>
      <c r="N172" s="1"/>
      <c r="O172" s="1"/>
    </row>
    <row r="173" spans="1:15" ht="12.75" customHeight="1">
      <c r="A173" s="51">
        <v>164</v>
      </c>
      <c r="B173" s="53" t="s">
        <v>206</v>
      </c>
      <c r="C173" s="31">
        <v>2850.7</v>
      </c>
      <c r="D173" s="36">
        <v>2833.9166666666665</v>
      </c>
      <c r="E173" s="36">
        <v>2812.833333333333</v>
      </c>
      <c r="F173" s="36">
        <v>2774.9666666666667</v>
      </c>
      <c r="G173" s="36">
        <v>2753.8833333333332</v>
      </c>
      <c r="H173" s="36">
        <v>2871.7833333333328</v>
      </c>
      <c r="I173" s="36">
        <v>2892.8666666666659</v>
      </c>
      <c r="J173" s="36">
        <v>2930.7333333333327</v>
      </c>
      <c r="K173" s="31">
        <v>2855</v>
      </c>
      <c r="L173" s="31">
        <v>2796.05</v>
      </c>
      <c r="M173" s="31">
        <v>73.558869999999999</v>
      </c>
      <c r="N173" s="1"/>
      <c r="O173" s="1"/>
    </row>
    <row r="174" spans="1:15" ht="12.75" customHeight="1">
      <c r="A174" s="51">
        <v>165</v>
      </c>
      <c r="B174" s="53" t="s">
        <v>208</v>
      </c>
      <c r="C174" s="31">
        <v>713.75</v>
      </c>
      <c r="D174" s="36">
        <v>713.19999999999993</v>
      </c>
      <c r="E174" s="36">
        <v>709.14999999999986</v>
      </c>
      <c r="F174" s="36">
        <v>704.55</v>
      </c>
      <c r="G174" s="36">
        <v>700.49999999999989</v>
      </c>
      <c r="H174" s="36">
        <v>717.79999999999984</v>
      </c>
      <c r="I174" s="36">
        <v>721.8499999999998</v>
      </c>
      <c r="J174" s="36">
        <v>726.44999999999982</v>
      </c>
      <c r="K174" s="31">
        <v>717.25</v>
      </c>
      <c r="L174" s="31">
        <v>708.6</v>
      </c>
      <c r="M174" s="31">
        <v>4.5202200000000001</v>
      </c>
      <c r="N174" s="1"/>
      <c r="O174" s="1"/>
    </row>
    <row r="175" spans="1:15" ht="12.75" customHeight="1">
      <c r="A175" s="51">
        <v>166</v>
      </c>
      <c r="B175" t="s">
        <v>209</v>
      </c>
      <c r="C175" s="31">
        <v>1452.2</v>
      </c>
      <c r="D175" s="36">
        <v>1443.5166666666667</v>
      </c>
      <c r="E175" s="36">
        <v>1428.8333333333333</v>
      </c>
      <c r="F175" s="36">
        <v>1405.4666666666667</v>
      </c>
      <c r="G175" s="36">
        <v>1390.7833333333333</v>
      </c>
      <c r="H175" s="36">
        <v>1466.8833333333332</v>
      </c>
      <c r="I175" s="36">
        <v>1481.5666666666666</v>
      </c>
      <c r="J175" s="36">
        <v>1504.9333333333332</v>
      </c>
      <c r="K175" s="31">
        <v>1458.2</v>
      </c>
      <c r="L175" s="31">
        <v>1420.15</v>
      </c>
      <c r="M175" s="31">
        <v>11.76239</v>
      </c>
      <c r="N175" s="1"/>
      <c r="O175" s="1"/>
    </row>
    <row r="176" spans="1:15" ht="12.75" customHeight="1">
      <c r="A176" s="51">
        <v>167</v>
      </c>
      <c r="B176" s="53" t="s">
        <v>213</v>
      </c>
      <c r="C176" s="31">
        <v>2270.75</v>
      </c>
      <c r="D176" s="36">
        <v>2277.9333333333329</v>
      </c>
      <c r="E176" s="36">
        <v>2245.9666666666658</v>
      </c>
      <c r="F176" s="36">
        <v>2221.1833333333329</v>
      </c>
      <c r="G176" s="36">
        <v>2189.2166666666658</v>
      </c>
      <c r="H176" s="36">
        <v>2302.7166666666658</v>
      </c>
      <c r="I176" s="36">
        <v>2334.6833333333329</v>
      </c>
      <c r="J176" s="36">
        <v>2359.4666666666658</v>
      </c>
      <c r="K176" s="31">
        <v>2309.9</v>
      </c>
      <c r="L176" s="31">
        <v>2253.15</v>
      </c>
      <c r="M176" s="31">
        <v>5.1225899999999998</v>
      </c>
      <c r="N176" s="1"/>
      <c r="O176" s="1"/>
    </row>
    <row r="177" spans="1:15" ht="12.75" customHeight="1">
      <c r="A177" s="51">
        <v>168</v>
      </c>
      <c r="B177" s="53" t="s">
        <v>177</v>
      </c>
      <c r="C177" s="31">
        <v>127.25</v>
      </c>
      <c r="D177" s="36">
        <v>126.93333333333334</v>
      </c>
      <c r="E177" s="36">
        <v>125.96666666666667</v>
      </c>
      <c r="F177" s="36">
        <v>124.68333333333334</v>
      </c>
      <c r="G177" s="36">
        <v>123.71666666666667</v>
      </c>
      <c r="H177" s="36">
        <v>128.21666666666667</v>
      </c>
      <c r="I177" s="36">
        <v>129.18333333333334</v>
      </c>
      <c r="J177" s="36">
        <v>130.46666666666667</v>
      </c>
      <c r="K177" s="31">
        <v>127.9</v>
      </c>
      <c r="L177" s="31">
        <v>125.65</v>
      </c>
      <c r="M177" s="31">
        <v>58.165480000000002</v>
      </c>
      <c r="N177" s="1"/>
      <c r="O177" s="1"/>
    </row>
    <row r="178" spans="1:15" ht="12.75" customHeight="1">
      <c r="A178" s="51">
        <v>169</v>
      </c>
      <c r="B178" s="53" t="s">
        <v>211</v>
      </c>
      <c r="C178" s="31">
        <v>25685.599999999999</v>
      </c>
      <c r="D178" s="36">
        <v>25805.200000000001</v>
      </c>
      <c r="E178" s="36">
        <v>25385.4</v>
      </c>
      <c r="F178" s="36">
        <v>25085.200000000001</v>
      </c>
      <c r="G178" s="36">
        <v>24665.4</v>
      </c>
      <c r="H178" s="36">
        <v>26105.4</v>
      </c>
      <c r="I178" s="36">
        <v>26525.199999999997</v>
      </c>
      <c r="J178" s="36">
        <v>26825.4</v>
      </c>
      <c r="K178" s="31">
        <v>26225</v>
      </c>
      <c r="L178" s="31">
        <v>25505</v>
      </c>
      <c r="M178" s="31">
        <v>0.51248000000000005</v>
      </c>
      <c r="N178" s="1"/>
      <c r="O178" s="1"/>
    </row>
    <row r="179" spans="1:15" ht="12.75" customHeight="1">
      <c r="A179" s="51">
        <v>170</v>
      </c>
      <c r="B179" s="53" t="s">
        <v>214</v>
      </c>
      <c r="C179" s="31">
        <v>2338.6999999999998</v>
      </c>
      <c r="D179" s="36">
        <v>2316.5</v>
      </c>
      <c r="E179" s="36">
        <v>2287.1999999999998</v>
      </c>
      <c r="F179" s="36">
        <v>2235.6999999999998</v>
      </c>
      <c r="G179" s="36">
        <v>2206.3999999999996</v>
      </c>
      <c r="H179" s="36">
        <v>2368</v>
      </c>
      <c r="I179" s="36">
        <v>2397.3000000000002</v>
      </c>
      <c r="J179" s="36">
        <v>2448.8000000000002</v>
      </c>
      <c r="K179" s="31">
        <v>2345.8000000000002</v>
      </c>
      <c r="L179" s="31">
        <v>2265</v>
      </c>
      <c r="M179" s="31">
        <v>24.891089999999998</v>
      </c>
      <c r="N179" s="1"/>
      <c r="O179" s="1"/>
    </row>
    <row r="180" spans="1:15" ht="12.75" customHeight="1">
      <c r="A180" s="51">
        <v>171</v>
      </c>
      <c r="B180" s="53" t="s">
        <v>212</v>
      </c>
      <c r="C180" s="31">
        <v>7043.85</v>
      </c>
      <c r="D180" s="36">
        <v>7095.6333333333341</v>
      </c>
      <c r="E180" s="36">
        <v>6942.2166666666681</v>
      </c>
      <c r="F180" s="36">
        <v>6840.5833333333339</v>
      </c>
      <c r="G180" s="36">
        <v>6687.1666666666679</v>
      </c>
      <c r="H180" s="36">
        <v>7197.2666666666682</v>
      </c>
      <c r="I180" s="36">
        <v>7350.6833333333343</v>
      </c>
      <c r="J180" s="36">
        <v>7452.3166666666684</v>
      </c>
      <c r="K180" s="31">
        <v>7249.05</v>
      </c>
      <c r="L180" s="31">
        <v>6994</v>
      </c>
      <c r="M180" s="31">
        <v>12.24864</v>
      </c>
      <c r="N180" s="1"/>
      <c r="O180" s="1"/>
    </row>
    <row r="181" spans="1:15" ht="12.75" customHeight="1">
      <c r="A181" s="51">
        <v>172</v>
      </c>
      <c r="B181" s="53" t="s">
        <v>291</v>
      </c>
      <c r="C181" s="31">
        <v>605.04999999999995</v>
      </c>
      <c r="D181" s="36">
        <v>606.61666666666667</v>
      </c>
      <c r="E181" s="36">
        <v>600.2833333333333</v>
      </c>
      <c r="F181" s="36">
        <v>595.51666666666665</v>
      </c>
      <c r="G181" s="36">
        <v>589.18333333333328</v>
      </c>
      <c r="H181" s="36">
        <v>611.38333333333333</v>
      </c>
      <c r="I181" s="36">
        <v>617.71666666666658</v>
      </c>
      <c r="J181" s="36">
        <v>622.48333333333335</v>
      </c>
      <c r="K181" s="31">
        <v>612.95000000000005</v>
      </c>
      <c r="L181" s="31">
        <v>601.85</v>
      </c>
      <c r="M181" s="31">
        <v>10.317170000000001</v>
      </c>
      <c r="N181" s="1"/>
      <c r="O181" s="1"/>
    </row>
    <row r="182" spans="1:15" ht="12.75" customHeight="1">
      <c r="A182" s="51">
        <v>173</v>
      </c>
      <c r="B182" s="53" t="s">
        <v>210</v>
      </c>
      <c r="C182" s="31">
        <v>811.95</v>
      </c>
      <c r="D182" s="36">
        <v>811.81666666666661</v>
      </c>
      <c r="E182" s="36">
        <v>797.48333333333323</v>
      </c>
      <c r="F182" s="36">
        <v>783.01666666666665</v>
      </c>
      <c r="G182" s="36">
        <v>768.68333333333328</v>
      </c>
      <c r="H182" s="36">
        <v>826.28333333333319</v>
      </c>
      <c r="I182" s="36">
        <v>840.61666666666667</v>
      </c>
      <c r="J182" s="36">
        <v>855.08333333333314</v>
      </c>
      <c r="K182" s="31">
        <v>826.15</v>
      </c>
      <c r="L182" s="31">
        <v>797.35</v>
      </c>
      <c r="M182" s="31">
        <v>205.3699</v>
      </c>
      <c r="N182" s="1"/>
      <c r="O182" s="1"/>
    </row>
    <row r="183" spans="1:15" ht="12.75" customHeight="1">
      <c r="A183" s="51">
        <v>174</v>
      </c>
      <c r="B183" s="53" t="s">
        <v>207</v>
      </c>
      <c r="C183" s="31">
        <v>163.6</v>
      </c>
      <c r="D183" s="36">
        <v>164.65</v>
      </c>
      <c r="E183" s="36">
        <v>160.55000000000001</v>
      </c>
      <c r="F183" s="36">
        <v>157.5</v>
      </c>
      <c r="G183" s="36">
        <v>153.4</v>
      </c>
      <c r="H183" s="36">
        <v>167.70000000000002</v>
      </c>
      <c r="I183" s="36">
        <v>171.79999999999998</v>
      </c>
      <c r="J183" s="36">
        <v>174.85000000000002</v>
      </c>
      <c r="K183" s="31">
        <v>168.75</v>
      </c>
      <c r="L183" s="31">
        <v>161.6</v>
      </c>
      <c r="M183" s="31">
        <v>207.15081000000001</v>
      </c>
      <c r="N183" s="1"/>
      <c r="O183" s="1"/>
    </row>
    <row r="184" spans="1:15" ht="12.75" customHeight="1">
      <c r="A184" s="51">
        <v>175</v>
      </c>
      <c r="B184" s="53" t="s">
        <v>215</v>
      </c>
      <c r="C184" s="31">
        <v>1536.3</v>
      </c>
      <c r="D184" s="36">
        <v>1528.5833333333333</v>
      </c>
      <c r="E184" s="36">
        <v>1516.0166666666664</v>
      </c>
      <c r="F184" s="36">
        <v>1495.7333333333331</v>
      </c>
      <c r="G184" s="36">
        <v>1483.1666666666663</v>
      </c>
      <c r="H184" s="36">
        <v>1548.8666666666666</v>
      </c>
      <c r="I184" s="36">
        <v>1561.4333333333336</v>
      </c>
      <c r="J184" s="36">
        <v>1581.7166666666667</v>
      </c>
      <c r="K184" s="31">
        <v>1541.15</v>
      </c>
      <c r="L184" s="31">
        <v>1508.3</v>
      </c>
      <c r="M184" s="31">
        <v>26.843920000000001</v>
      </c>
      <c r="N184" s="1"/>
      <c r="O184" s="1"/>
    </row>
    <row r="185" spans="1:15" ht="12.75" customHeight="1">
      <c r="A185" s="51">
        <v>176</v>
      </c>
      <c r="B185" s="53" t="s">
        <v>216</v>
      </c>
      <c r="C185" s="31">
        <v>670</v>
      </c>
      <c r="D185" s="36">
        <v>666.66666666666663</v>
      </c>
      <c r="E185" s="36">
        <v>660.98333333333323</v>
      </c>
      <c r="F185" s="36">
        <v>651.96666666666658</v>
      </c>
      <c r="G185" s="36">
        <v>646.28333333333319</v>
      </c>
      <c r="H185" s="36">
        <v>675.68333333333328</v>
      </c>
      <c r="I185" s="36">
        <v>681.36666666666667</v>
      </c>
      <c r="J185" s="36">
        <v>690.38333333333333</v>
      </c>
      <c r="K185" s="31">
        <v>672.35</v>
      </c>
      <c r="L185" s="31">
        <v>657.65</v>
      </c>
      <c r="M185" s="31">
        <v>3.3873500000000001</v>
      </c>
      <c r="N185" s="1"/>
      <c r="O185" s="1"/>
    </row>
    <row r="186" spans="1:15" ht="12.75" customHeight="1">
      <c r="A186" s="51">
        <v>177</v>
      </c>
      <c r="B186" s="53" t="s">
        <v>217</v>
      </c>
      <c r="C186" s="31">
        <v>686.7</v>
      </c>
      <c r="D186" s="36">
        <v>681.9</v>
      </c>
      <c r="E186" s="36">
        <v>674.8</v>
      </c>
      <c r="F186" s="36">
        <v>662.9</v>
      </c>
      <c r="G186" s="36">
        <v>655.8</v>
      </c>
      <c r="H186" s="36">
        <v>693.8</v>
      </c>
      <c r="I186" s="36">
        <v>700.90000000000009</v>
      </c>
      <c r="J186" s="36">
        <v>712.8</v>
      </c>
      <c r="K186" s="31">
        <v>689</v>
      </c>
      <c r="L186" s="31">
        <v>670</v>
      </c>
      <c r="M186" s="31">
        <v>15.03049</v>
      </c>
      <c r="N186" s="1"/>
      <c r="O186" s="1"/>
    </row>
    <row r="187" spans="1:15" ht="12.75" customHeight="1">
      <c r="A187" s="51">
        <v>178</v>
      </c>
      <c r="B187" s="53" t="s">
        <v>229</v>
      </c>
      <c r="C187" s="31">
        <v>2127.9</v>
      </c>
      <c r="D187" s="36">
        <v>2117.4500000000003</v>
      </c>
      <c r="E187" s="36">
        <v>2100.9500000000007</v>
      </c>
      <c r="F187" s="36">
        <v>2074.0000000000005</v>
      </c>
      <c r="G187" s="36">
        <v>2057.5000000000009</v>
      </c>
      <c r="H187" s="36">
        <v>2144.4000000000005</v>
      </c>
      <c r="I187" s="36">
        <v>2160.8999999999996</v>
      </c>
      <c r="J187" s="36">
        <v>2187.8500000000004</v>
      </c>
      <c r="K187" s="31">
        <v>2133.9499999999998</v>
      </c>
      <c r="L187" s="31">
        <v>2090.5</v>
      </c>
      <c r="M187" s="31">
        <v>5.3536400000000004</v>
      </c>
      <c r="N187" s="1"/>
      <c r="O187" s="1"/>
    </row>
    <row r="188" spans="1:15" ht="12.75" customHeight="1">
      <c r="A188" s="51">
        <v>179</v>
      </c>
      <c r="B188" s="53" t="s">
        <v>218</v>
      </c>
      <c r="C188" s="31">
        <v>1083</v>
      </c>
      <c r="D188" s="36">
        <v>1080.0166666666667</v>
      </c>
      <c r="E188" s="36">
        <v>1074.3833333333332</v>
      </c>
      <c r="F188" s="36">
        <v>1065.7666666666667</v>
      </c>
      <c r="G188" s="36">
        <v>1060.1333333333332</v>
      </c>
      <c r="H188" s="36">
        <v>1088.6333333333332</v>
      </c>
      <c r="I188" s="36">
        <v>1094.2666666666669</v>
      </c>
      <c r="J188" s="36">
        <v>1102.8833333333332</v>
      </c>
      <c r="K188" s="31">
        <v>1085.6500000000001</v>
      </c>
      <c r="L188" s="31">
        <v>1071.4000000000001</v>
      </c>
      <c r="M188" s="31">
        <v>5.3361200000000002</v>
      </c>
      <c r="N188" s="1"/>
      <c r="O188" s="1"/>
    </row>
    <row r="189" spans="1:15" ht="12.75" customHeight="1">
      <c r="A189" s="51">
        <v>180</v>
      </c>
      <c r="B189" s="53" t="s">
        <v>219</v>
      </c>
      <c r="C189" s="31">
        <v>1805.45</v>
      </c>
      <c r="D189" s="36">
        <v>1796.3666666666668</v>
      </c>
      <c r="E189" s="36">
        <v>1779.7333333333336</v>
      </c>
      <c r="F189" s="36">
        <v>1754.0166666666669</v>
      </c>
      <c r="G189" s="36">
        <v>1737.3833333333337</v>
      </c>
      <c r="H189" s="36">
        <v>1822.0833333333335</v>
      </c>
      <c r="I189" s="36">
        <v>1838.7166666666667</v>
      </c>
      <c r="J189" s="36">
        <v>1864.4333333333334</v>
      </c>
      <c r="K189" s="31">
        <v>1813</v>
      </c>
      <c r="L189" s="31">
        <v>1770.65</v>
      </c>
      <c r="M189" s="31">
        <v>6.8262</v>
      </c>
      <c r="N189" s="1"/>
      <c r="O189" s="1"/>
    </row>
    <row r="190" spans="1:15" ht="12.75" customHeight="1">
      <c r="A190" s="51">
        <v>181</v>
      </c>
      <c r="B190" s="53" t="s">
        <v>224</v>
      </c>
      <c r="C190" s="31">
        <v>3900.95</v>
      </c>
      <c r="D190" s="36">
        <v>3884.65</v>
      </c>
      <c r="E190" s="36">
        <v>3859.8</v>
      </c>
      <c r="F190" s="36">
        <v>3818.65</v>
      </c>
      <c r="G190" s="36">
        <v>3793.8</v>
      </c>
      <c r="H190" s="36">
        <v>3925.8</v>
      </c>
      <c r="I190" s="36">
        <v>3950.6499999999996</v>
      </c>
      <c r="J190" s="36">
        <v>3991.8</v>
      </c>
      <c r="K190" s="31">
        <v>3909.5</v>
      </c>
      <c r="L190" s="31">
        <v>3843.5</v>
      </c>
      <c r="M190" s="31">
        <v>25.99399</v>
      </c>
      <c r="N190" s="1"/>
      <c r="O190" s="1"/>
    </row>
    <row r="191" spans="1:15" ht="12.75" customHeight="1">
      <c r="A191" s="51">
        <v>182</v>
      </c>
      <c r="B191" s="53" t="s">
        <v>220</v>
      </c>
      <c r="C191" s="31">
        <v>1099.75</v>
      </c>
      <c r="D191" s="36">
        <v>1086.7166666666667</v>
      </c>
      <c r="E191" s="36">
        <v>1070.8833333333334</v>
      </c>
      <c r="F191" s="36">
        <v>1042.0166666666667</v>
      </c>
      <c r="G191" s="36">
        <v>1026.1833333333334</v>
      </c>
      <c r="H191" s="36">
        <v>1115.5833333333335</v>
      </c>
      <c r="I191" s="36">
        <v>1131.4166666666665</v>
      </c>
      <c r="J191" s="36">
        <v>1160.2833333333335</v>
      </c>
      <c r="K191" s="31">
        <v>1102.55</v>
      </c>
      <c r="L191" s="31">
        <v>1057.8499999999999</v>
      </c>
      <c r="M191" s="31">
        <v>26.65288</v>
      </c>
      <c r="N191" s="1"/>
      <c r="O191" s="1"/>
    </row>
    <row r="192" spans="1:15" ht="12.75" customHeight="1">
      <c r="A192" s="51">
        <v>183</v>
      </c>
      <c r="B192" s="53" t="s">
        <v>292</v>
      </c>
      <c r="C192" s="31">
        <v>7299.6</v>
      </c>
      <c r="D192" s="36">
        <v>7287.5333333333328</v>
      </c>
      <c r="E192" s="36">
        <v>7255.0666666666657</v>
      </c>
      <c r="F192" s="36">
        <v>7210.5333333333328</v>
      </c>
      <c r="G192" s="36">
        <v>7178.0666666666657</v>
      </c>
      <c r="H192" s="36">
        <v>7332.0666666666657</v>
      </c>
      <c r="I192" s="36">
        <v>7364.5333333333328</v>
      </c>
      <c r="J192" s="36">
        <v>7409.0666666666657</v>
      </c>
      <c r="K192" s="31">
        <v>7320</v>
      </c>
      <c r="L192" s="31">
        <v>7243</v>
      </c>
      <c r="M192" s="31">
        <v>1.4648099999999999</v>
      </c>
      <c r="N192" s="1"/>
      <c r="O192" s="1"/>
    </row>
    <row r="193" spans="1:15" ht="12.75" customHeight="1">
      <c r="A193" s="51">
        <v>184</v>
      </c>
      <c r="B193" s="53" t="s">
        <v>497</v>
      </c>
      <c r="C193" s="31">
        <v>628.04999999999995</v>
      </c>
      <c r="D193" s="36">
        <v>629.18333333333339</v>
      </c>
      <c r="E193" s="36">
        <v>617.51666666666677</v>
      </c>
      <c r="F193" s="36">
        <v>606.98333333333335</v>
      </c>
      <c r="G193" s="36">
        <v>595.31666666666672</v>
      </c>
      <c r="H193" s="36">
        <v>639.71666666666681</v>
      </c>
      <c r="I193" s="36">
        <v>651.38333333333333</v>
      </c>
      <c r="J193" s="36">
        <v>661.91666666666686</v>
      </c>
      <c r="K193" s="31">
        <v>640.85</v>
      </c>
      <c r="L193" s="31">
        <v>618.65</v>
      </c>
      <c r="M193" s="31">
        <v>34.108510000000003</v>
      </c>
      <c r="N193" s="1"/>
      <c r="O193" s="1"/>
    </row>
    <row r="194" spans="1:15" ht="12.75" customHeight="1">
      <c r="A194" s="51">
        <v>185</v>
      </c>
      <c r="B194" s="53" t="s">
        <v>221</v>
      </c>
      <c r="C194" s="31">
        <v>936.4</v>
      </c>
      <c r="D194" s="36">
        <v>936.6</v>
      </c>
      <c r="E194" s="36">
        <v>918.80000000000007</v>
      </c>
      <c r="F194" s="36">
        <v>901.2</v>
      </c>
      <c r="G194" s="36">
        <v>883.40000000000009</v>
      </c>
      <c r="H194" s="36">
        <v>954.2</v>
      </c>
      <c r="I194" s="36">
        <v>972</v>
      </c>
      <c r="J194" s="36">
        <v>989.6</v>
      </c>
      <c r="K194" s="31">
        <v>954.4</v>
      </c>
      <c r="L194" s="31">
        <v>919</v>
      </c>
      <c r="M194" s="31">
        <v>312.40769999999998</v>
      </c>
      <c r="N194" s="1"/>
      <c r="O194" s="1"/>
    </row>
    <row r="195" spans="1:15" ht="12.75" customHeight="1">
      <c r="A195" s="51">
        <v>186</v>
      </c>
      <c r="B195" s="53" t="s">
        <v>222</v>
      </c>
      <c r="C195" s="31">
        <v>433.95</v>
      </c>
      <c r="D195" s="36">
        <v>432.05</v>
      </c>
      <c r="E195" s="36">
        <v>428.75</v>
      </c>
      <c r="F195" s="36">
        <v>423.55</v>
      </c>
      <c r="G195" s="36">
        <v>420.25</v>
      </c>
      <c r="H195" s="36">
        <v>437.25</v>
      </c>
      <c r="I195" s="36">
        <v>440.55000000000007</v>
      </c>
      <c r="J195" s="36">
        <v>445.75</v>
      </c>
      <c r="K195" s="31">
        <v>435.35</v>
      </c>
      <c r="L195" s="31">
        <v>426.85</v>
      </c>
      <c r="M195" s="31">
        <v>83.244979999999998</v>
      </c>
      <c r="N195" s="1"/>
      <c r="O195" s="1"/>
    </row>
    <row r="196" spans="1:15" ht="12.75" customHeight="1">
      <c r="A196" s="51">
        <v>187</v>
      </c>
      <c r="B196" s="53" t="s">
        <v>223</v>
      </c>
      <c r="C196" s="31">
        <v>165.9</v>
      </c>
      <c r="D196" s="36">
        <v>165.4</v>
      </c>
      <c r="E196" s="36">
        <v>162.80000000000001</v>
      </c>
      <c r="F196" s="36">
        <v>159.70000000000002</v>
      </c>
      <c r="G196" s="36">
        <v>157.10000000000002</v>
      </c>
      <c r="H196" s="36">
        <v>168.5</v>
      </c>
      <c r="I196" s="36">
        <v>171.09999999999997</v>
      </c>
      <c r="J196" s="36">
        <v>174.2</v>
      </c>
      <c r="K196" s="31">
        <v>168</v>
      </c>
      <c r="L196" s="31">
        <v>162.30000000000001</v>
      </c>
      <c r="M196" s="31">
        <v>411.26569999999998</v>
      </c>
      <c r="N196" s="1"/>
      <c r="O196" s="1"/>
    </row>
    <row r="197" spans="1:15" ht="12.75" customHeight="1">
      <c r="A197" s="51">
        <v>188</v>
      </c>
      <c r="B197" s="53" t="s">
        <v>225</v>
      </c>
      <c r="C197" s="31">
        <v>1307.95</v>
      </c>
      <c r="D197" s="36">
        <v>1300.6166666666668</v>
      </c>
      <c r="E197" s="36">
        <v>1288.6333333333337</v>
      </c>
      <c r="F197" s="36">
        <v>1269.3166666666668</v>
      </c>
      <c r="G197" s="36">
        <v>1257.3333333333337</v>
      </c>
      <c r="H197" s="36">
        <v>1319.9333333333336</v>
      </c>
      <c r="I197" s="36">
        <v>1331.9166666666667</v>
      </c>
      <c r="J197" s="36">
        <v>1351.2333333333336</v>
      </c>
      <c r="K197" s="31">
        <v>1312.6</v>
      </c>
      <c r="L197" s="31">
        <v>1281.3</v>
      </c>
      <c r="M197" s="31">
        <v>48.682250000000003</v>
      </c>
      <c r="N197" s="1"/>
      <c r="O197" s="1"/>
    </row>
    <row r="198" spans="1:15" ht="12.75" customHeight="1">
      <c r="A198" s="51">
        <v>189</v>
      </c>
      <c r="B198" s="53" t="s">
        <v>203</v>
      </c>
      <c r="C198" s="31">
        <v>769.35</v>
      </c>
      <c r="D198" s="36">
        <v>767.71666666666658</v>
      </c>
      <c r="E198" s="36">
        <v>763.43333333333317</v>
      </c>
      <c r="F198" s="36">
        <v>757.51666666666654</v>
      </c>
      <c r="G198" s="36">
        <v>753.23333333333312</v>
      </c>
      <c r="H198" s="36">
        <v>773.63333333333321</v>
      </c>
      <c r="I198" s="36">
        <v>777.91666666666674</v>
      </c>
      <c r="J198" s="36">
        <v>783.83333333333326</v>
      </c>
      <c r="K198" s="31">
        <v>772</v>
      </c>
      <c r="L198" s="31">
        <v>761.8</v>
      </c>
      <c r="M198" s="31">
        <v>1.65022</v>
      </c>
      <c r="N198" s="1"/>
      <c r="O198" s="1"/>
    </row>
    <row r="199" spans="1:15" ht="12.75" customHeight="1">
      <c r="A199" s="51">
        <v>190</v>
      </c>
      <c r="B199" s="53" t="s">
        <v>226</v>
      </c>
      <c r="C199" s="31">
        <v>3333.9</v>
      </c>
      <c r="D199" s="36">
        <v>3311.0666666666671</v>
      </c>
      <c r="E199" s="36">
        <v>3274.1333333333341</v>
      </c>
      <c r="F199" s="36">
        <v>3214.3666666666672</v>
      </c>
      <c r="G199" s="36">
        <v>3177.4333333333343</v>
      </c>
      <c r="H199" s="36">
        <v>3370.8333333333339</v>
      </c>
      <c r="I199" s="36">
        <v>3407.7666666666673</v>
      </c>
      <c r="J199" s="36">
        <v>3467.5333333333338</v>
      </c>
      <c r="K199" s="31">
        <v>3348</v>
      </c>
      <c r="L199" s="31">
        <v>3251.3</v>
      </c>
      <c r="M199" s="31">
        <v>14.049709999999999</v>
      </c>
      <c r="N199" s="1"/>
      <c r="O199" s="1"/>
    </row>
    <row r="200" spans="1:15" ht="12.75" customHeight="1">
      <c r="A200" s="51">
        <v>191</v>
      </c>
      <c r="B200" s="53" t="s">
        <v>227</v>
      </c>
      <c r="C200" s="31">
        <v>2699.95</v>
      </c>
      <c r="D200" s="36">
        <v>2685.1</v>
      </c>
      <c r="E200" s="36">
        <v>2650.2</v>
      </c>
      <c r="F200" s="36">
        <v>2600.4499999999998</v>
      </c>
      <c r="G200" s="36">
        <v>2565.5499999999997</v>
      </c>
      <c r="H200" s="36">
        <v>2734.85</v>
      </c>
      <c r="I200" s="36">
        <v>2769.7500000000005</v>
      </c>
      <c r="J200" s="36">
        <v>2819.5</v>
      </c>
      <c r="K200" s="31">
        <v>2720</v>
      </c>
      <c r="L200" s="31">
        <v>2635.35</v>
      </c>
      <c r="M200" s="31">
        <v>1.36934</v>
      </c>
      <c r="N200" s="1"/>
      <c r="O200" s="1"/>
    </row>
    <row r="201" spans="1:15" ht="12.75" customHeight="1">
      <c r="A201" s="51">
        <v>192</v>
      </c>
      <c r="B201" s="53" t="s">
        <v>294</v>
      </c>
      <c r="C201" s="31">
        <v>1338.7</v>
      </c>
      <c r="D201" s="36">
        <v>1350.0166666666667</v>
      </c>
      <c r="E201" s="36">
        <v>1320.0333333333333</v>
      </c>
      <c r="F201" s="36">
        <v>1301.3666666666666</v>
      </c>
      <c r="G201" s="36">
        <v>1271.3833333333332</v>
      </c>
      <c r="H201" s="36">
        <v>1368.6833333333334</v>
      </c>
      <c r="I201" s="36">
        <v>1398.6666666666665</v>
      </c>
      <c r="J201" s="36">
        <v>1417.3333333333335</v>
      </c>
      <c r="K201" s="31">
        <v>1380</v>
      </c>
      <c r="L201" s="31">
        <v>1331.35</v>
      </c>
      <c r="M201" s="31">
        <v>5.7495000000000003</v>
      </c>
      <c r="N201" s="1"/>
      <c r="O201" s="1"/>
    </row>
    <row r="202" spans="1:15" ht="12.75" customHeight="1">
      <c r="A202" s="51">
        <v>193</v>
      </c>
      <c r="B202" s="53" t="s">
        <v>228</v>
      </c>
      <c r="C202" s="31">
        <v>4596.6499999999996</v>
      </c>
      <c r="D202" s="36">
        <v>4586.9833333333327</v>
      </c>
      <c r="E202" s="36">
        <v>4539.7666666666655</v>
      </c>
      <c r="F202" s="36">
        <v>4482.8833333333332</v>
      </c>
      <c r="G202" s="36">
        <v>4435.6666666666661</v>
      </c>
      <c r="H202" s="36">
        <v>4643.866666666665</v>
      </c>
      <c r="I202" s="36">
        <v>4691.0833333333321</v>
      </c>
      <c r="J202" s="36">
        <v>4747.9666666666644</v>
      </c>
      <c r="K202" s="31">
        <v>4634.2</v>
      </c>
      <c r="L202" s="31">
        <v>4530.1000000000004</v>
      </c>
      <c r="M202" s="31">
        <v>5.0059300000000002</v>
      </c>
      <c r="N202" s="1"/>
      <c r="O202" s="1"/>
    </row>
    <row r="203" spans="1:15" ht="12.75" customHeight="1">
      <c r="A203" s="51">
        <v>194</v>
      </c>
      <c r="B203" s="53" t="s">
        <v>296</v>
      </c>
      <c r="C203" s="31">
        <v>3765.1</v>
      </c>
      <c r="D203" s="36">
        <v>3756.85</v>
      </c>
      <c r="E203" s="36">
        <v>3694.2</v>
      </c>
      <c r="F203" s="36">
        <v>3623.2999999999997</v>
      </c>
      <c r="G203" s="36">
        <v>3560.6499999999996</v>
      </c>
      <c r="H203" s="36">
        <v>3827.75</v>
      </c>
      <c r="I203" s="36">
        <v>3890.4000000000005</v>
      </c>
      <c r="J203" s="36">
        <v>3961.3</v>
      </c>
      <c r="K203" s="31">
        <v>3819.5</v>
      </c>
      <c r="L203" s="31">
        <v>3685.95</v>
      </c>
      <c r="M203" s="31">
        <v>4.7276800000000003</v>
      </c>
      <c r="N203" s="1"/>
      <c r="O203" s="1"/>
    </row>
    <row r="204" spans="1:15" ht="12.75" customHeight="1">
      <c r="A204" s="51">
        <v>195</v>
      </c>
      <c r="B204" s="53" t="s">
        <v>232</v>
      </c>
      <c r="C204" s="31">
        <v>510</v>
      </c>
      <c r="D204" s="36">
        <v>511.88333333333338</v>
      </c>
      <c r="E204" s="36">
        <v>503.96666666666681</v>
      </c>
      <c r="F204" s="36">
        <v>497.93333333333345</v>
      </c>
      <c r="G204" s="36">
        <v>490.01666666666688</v>
      </c>
      <c r="H204" s="36">
        <v>517.91666666666674</v>
      </c>
      <c r="I204" s="36">
        <v>525.83333333333337</v>
      </c>
      <c r="J204" s="36">
        <v>531.86666666666667</v>
      </c>
      <c r="K204" s="31">
        <v>519.79999999999995</v>
      </c>
      <c r="L204" s="31">
        <v>505.85</v>
      </c>
      <c r="M204" s="31">
        <v>23.980879999999999</v>
      </c>
      <c r="N204" s="1"/>
      <c r="O204" s="1"/>
    </row>
    <row r="205" spans="1:15" ht="12.75" customHeight="1">
      <c r="A205" s="51">
        <v>196</v>
      </c>
      <c r="B205" s="53" t="s">
        <v>231</v>
      </c>
      <c r="C205" s="31">
        <v>9709.1</v>
      </c>
      <c r="D205" s="36">
        <v>9653.4333333333343</v>
      </c>
      <c r="E205" s="36">
        <v>9581.1666666666679</v>
      </c>
      <c r="F205" s="36">
        <v>9453.2333333333336</v>
      </c>
      <c r="G205" s="36">
        <v>9380.9666666666672</v>
      </c>
      <c r="H205" s="36">
        <v>9781.3666666666686</v>
      </c>
      <c r="I205" s="36">
        <v>9853.633333333335</v>
      </c>
      <c r="J205" s="36">
        <v>9981.5666666666693</v>
      </c>
      <c r="K205" s="31">
        <v>9725.7000000000007</v>
      </c>
      <c r="L205" s="31">
        <v>9525.5</v>
      </c>
      <c r="M205" s="31">
        <v>3.68451</v>
      </c>
      <c r="N205" s="1"/>
      <c r="O205" s="1"/>
    </row>
    <row r="206" spans="1:15" ht="12.75" customHeight="1">
      <c r="A206" s="51">
        <v>197</v>
      </c>
      <c r="B206" s="53" t="s">
        <v>297</v>
      </c>
      <c r="C206" s="31">
        <v>140.69999999999999</v>
      </c>
      <c r="D206" s="36">
        <v>140.96666666666667</v>
      </c>
      <c r="E206" s="36">
        <v>138.58333333333334</v>
      </c>
      <c r="F206" s="36">
        <v>136.46666666666667</v>
      </c>
      <c r="G206" s="36">
        <v>134.08333333333334</v>
      </c>
      <c r="H206" s="36">
        <v>143.08333333333334</v>
      </c>
      <c r="I206" s="36">
        <v>145.46666666666667</v>
      </c>
      <c r="J206" s="36">
        <v>147.58333333333334</v>
      </c>
      <c r="K206" s="31">
        <v>143.35</v>
      </c>
      <c r="L206" s="31">
        <v>138.85</v>
      </c>
      <c r="M206" s="31">
        <v>162.1009</v>
      </c>
      <c r="N206" s="1"/>
      <c r="O206" s="1"/>
    </row>
    <row r="207" spans="1:15" ht="12.75" customHeight="1">
      <c r="A207" s="51">
        <v>198</v>
      </c>
      <c r="B207" s="53" t="s">
        <v>230</v>
      </c>
      <c r="C207" s="31">
        <v>1899.8</v>
      </c>
      <c r="D207" s="36">
        <v>1897.55</v>
      </c>
      <c r="E207" s="36">
        <v>1889.3</v>
      </c>
      <c r="F207" s="36">
        <v>1878.8</v>
      </c>
      <c r="G207" s="36">
        <v>1870.55</v>
      </c>
      <c r="H207" s="36">
        <v>1908.05</v>
      </c>
      <c r="I207" s="36">
        <v>1916.3</v>
      </c>
      <c r="J207" s="36">
        <v>1926.8</v>
      </c>
      <c r="K207" s="31">
        <v>1905.8</v>
      </c>
      <c r="L207" s="31">
        <v>1887.05</v>
      </c>
      <c r="M207" s="31">
        <v>2.7012200000000002</v>
      </c>
      <c r="N207" s="1"/>
      <c r="O207" s="1"/>
    </row>
    <row r="208" spans="1:15" ht="12.75" customHeight="1">
      <c r="A208" s="51">
        <v>199</v>
      </c>
      <c r="B208" s="53" t="s">
        <v>172</v>
      </c>
      <c r="C208" s="31">
        <v>1177.0999999999999</v>
      </c>
      <c r="D208" s="36">
        <v>1175.1166666666666</v>
      </c>
      <c r="E208" s="36">
        <v>1165.2333333333331</v>
      </c>
      <c r="F208" s="36">
        <v>1153.3666666666666</v>
      </c>
      <c r="G208" s="36">
        <v>1143.4833333333331</v>
      </c>
      <c r="H208" s="36">
        <v>1186.9833333333331</v>
      </c>
      <c r="I208" s="36">
        <v>1196.8666666666668</v>
      </c>
      <c r="J208" s="36">
        <v>1208.7333333333331</v>
      </c>
      <c r="K208" s="31">
        <v>1185</v>
      </c>
      <c r="L208" s="31">
        <v>1163.25</v>
      </c>
      <c r="M208" s="31">
        <v>8.1915899999999997</v>
      </c>
      <c r="N208" s="1"/>
      <c r="O208" s="1"/>
    </row>
    <row r="209" spans="1:15" ht="12.75" customHeight="1">
      <c r="A209" s="51">
        <v>200</v>
      </c>
      <c r="B209" s="53" t="s">
        <v>298</v>
      </c>
      <c r="C209" s="31">
        <v>1493.25</v>
      </c>
      <c r="D209" s="36">
        <v>1488.5166666666667</v>
      </c>
      <c r="E209" s="36">
        <v>1477.7333333333333</v>
      </c>
      <c r="F209" s="36">
        <v>1462.2166666666667</v>
      </c>
      <c r="G209" s="36">
        <v>1451.4333333333334</v>
      </c>
      <c r="H209" s="36">
        <v>1504.0333333333333</v>
      </c>
      <c r="I209" s="36">
        <v>1514.8166666666666</v>
      </c>
      <c r="J209" s="36">
        <v>1530.3333333333333</v>
      </c>
      <c r="K209" s="31">
        <v>1499.3</v>
      </c>
      <c r="L209" s="31">
        <v>1473</v>
      </c>
      <c r="M209" s="31">
        <v>16.859860000000001</v>
      </c>
      <c r="N209" s="1"/>
      <c r="O209" s="1"/>
    </row>
    <row r="210" spans="1:15" ht="12.75" customHeight="1">
      <c r="A210" s="51">
        <v>201</v>
      </c>
      <c r="B210" s="53" t="s">
        <v>233</v>
      </c>
      <c r="C210" s="31">
        <v>433.05</v>
      </c>
      <c r="D210" s="36">
        <v>435.7166666666667</v>
      </c>
      <c r="E210" s="36">
        <v>424.38333333333338</v>
      </c>
      <c r="F210" s="36">
        <v>415.7166666666667</v>
      </c>
      <c r="G210" s="36">
        <v>404.38333333333338</v>
      </c>
      <c r="H210" s="36">
        <v>444.38333333333338</v>
      </c>
      <c r="I210" s="36">
        <v>455.71666666666664</v>
      </c>
      <c r="J210" s="36">
        <v>464.38333333333338</v>
      </c>
      <c r="K210" s="31">
        <v>447.05</v>
      </c>
      <c r="L210" s="31">
        <v>427.05</v>
      </c>
      <c r="M210" s="31">
        <v>161.55896999999999</v>
      </c>
      <c r="N210" s="1"/>
      <c r="O210" s="1"/>
    </row>
    <row r="211" spans="1:15" ht="12.75" customHeight="1">
      <c r="A211" s="51">
        <v>202</v>
      </c>
      <c r="B211" s="53" t="s">
        <v>138</v>
      </c>
      <c r="C211" s="31">
        <v>13.15</v>
      </c>
      <c r="D211" s="36">
        <v>13.166666666666666</v>
      </c>
      <c r="E211" s="36">
        <v>12.933333333333332</v>
      </c>
      <c r="F211" s="36">
        <v>12.716666666666665</v>
      </c>
      <c r="G211" s="36">
        <v>12.483333333333331</v>
      </c>
      <c r="H211" s="36">
        <v>13.383333333333333</v>
      </c>
      <c r="I211" s="36">
        <v>13.616666666666667</v>
      </c>
      <c r="J211" s="36">
        <v>13.833333333333334</v>
      </c>
      <c r="K211" s="31">
        <v>13.4</v>
      </c>
      <c r="L211" s="31">
        <v>12.95</v>
      </c>
      <c r="M211" s="31">
        <v>4559.4165999999996</v>
      </c>
      <c r="N211" s="1"/>
      <c r="O211" s="1"/>
    </row>
    <row r="212" spans="1:15" ht="12.75" customHeight="1">
      <c r="A212" s="51">
        <v>203</v>
      </c>
      <c r="B212" s="53" t="s">
        <v>234</v>
      </c>
      <c r="C212" s="31">
        <v>1320.6</v>
      </c>
      <c r="D212" s="36">
        <v>1314.5333333333333</v>
      </c>
      <c r="E212" s="36">
        <v>1304.4666666666667</v>
      </c>
      <c r="F212" s="36">
        <v>1288.3333333333335</v>
      </c>
      <c r="G212" s="36">
        <v>1278.2666666666669</v>
      </c>
      <c r="H212" s="36">
        <v>1330.6666666666665</v>
      </c>
      <c r="I212" s="36">
        <v>1340.7333333333331</v>
      </c>
      <c r="J212" s="36">
        <v>1356.8666666666663</v>
      </c>
      <c r="K212" s="31">
        <v>1324.6</v>
      </c>
      <c r="L212" s="31">
        <v>1298.4000000000001</v>
      </c>
      <c r="M212" s="31">
        <v>12.325100000000001</v>
      </c>
      <c r="N212" s="1"/>
      <c r="O212" s="1"/>
    </row>
    <row r="213" spans="1:15" ht="12.75" customHeight="1">
      <c r="A213" s="51">
        <v>204</v>
      </c>
      <c r="B213" s="53" t="s">
        <v>235</v>
      </c>
      <c r="C213" s="31">
        <v>464.45</v>
      </c>
      <c r="D213" s="36">
        <v>462.68333333333339</v>
      </c>
      <c r="E213" s="36">
        <v>457.86666666666679</v>
      </c>
      <c r="F213" s="36">
        <v>451.28333333333342</v>
      </c>
      <c r="G213" s="36">
        <v>446.46666666666681</v>
      </c>
      <c r="H213" s="36">
        <v>469.26666666666677</v>
      </c>
      <c r="I213" s="36">
        <v>474.08333333333337</v>
      </c>
      <c r="J213" s="36">
        <v>480.66666666666674</v>
      </c>
      <c r="K213" s="31">
        <v>467.5</v>
      </c>
      <c r="L213" s="31">
        <v>456.1</v>
      </c>
      <c r="M213" s="31">
        <v>73.10736</v>
      </c>
      <c r="N213" s="1"/>
      <c r="O213" s="1"/>
    </row>
    <row r="214" spans="1:15" ht="12.75" customHeight="1">
      <c r="A214" s="51">
        <v>205</v>
      </c>
      <c r="B214" s="53" t="s">
        <v>300</v>
      </c>
      <c r="C214" s="31">
        <v>22.65</v>
      </c>
      <c r="D214" s="36">
        <v>22.8</v>
      </c>
      <c r="E214" s="36">
        <v>22.450000000000003</v>
      </c>
      <c r="F214" s="36">
        <v>22.250000000000004</v>
      </c>
      <c r="G214" s="36">
        <v>21.900000000000006</v>
      </c>
      <c r="H214" s="36">
        <v>23</v>
      </c>
      <c r="I214" s="36">
        <v>23.35</v>
      </c>
      <c r="J214" s="36">
        <v>23.549999999999997</v>
      </c>
      <c r="K214" s="31">
        <v>23.15</v>
      </c>
      <c r="L214" s="31">
        <v>22.6</v>
      </c>
      <c r="M214" s="31">
        <v>1515.89896</v>
      </c>
      <c r="N214" s="1"/>
      <c r="O214" s="1"/>
    </row>
    <row r="215" spans="1:15" ht="12.75" customHeight="1">
      <c r="A215" s="51">
        <v>206</v>
      </c>
      <c r="B215" s="53" t="s">
        <v>236</v>
      </c>
      <c r="C215" s="31">
        <v>133.05000000000001</v>
      </c>
      <c r="D215" s="36">
        <v>132.63333333333333</v>
      </c>
      <c r="E215" s="36">
        <v>130.66666666666666</v>
      </c>
      <c r="F215" s="36">
        <v>128.28333333333333</v>
      </c>
      <c r="G215" s="36">
        <v>126.31666666666666</v>
      </c>
      <c r="H215" s="36">
        <v>135.01666666666665</v>
      </c>
      <c r="I215" s="36">
        <v>136.98333333333335</v>
      </c>
      <c r="J215" s="36">
        <v>139.36666666666665</v>
      </c>
      <c r="K215" s="31">
        <v>134.6</v>
      </c>
      <c r="L215" s="31">
        <v>130.25</v>
      </c>
      <c r="M215" s="31">
        <v>87.652439999999999</v>
      </c>
      <c r="N215" s="1"/>
      <c r="O215" s="1"/>
    </row>
    <row r="216" spans="1:15" ht="12.75" customHeight="1">
      <c r="A216" s="51">
        <v>207</v>
      </c>
      <c r="B216" s="53" t="s">
        <v>301</v>
      </c>
      <c r="C216" s="31">
        <v>195.2</v>
      </c>
      <c r="D216" s="36">
        <v>193.35</v>
      </c>
      <c r="E216" s="36">
        <v>190.85</v>
      </c>
      <c r="F216" s="36">
        <v>186.5</v>
      </c>
      <c r="G216" s="36">
        <v>184</v>
      </c>
      <c r="H216" s="36">
        <v>197.7</v>
      </c>
      <c r="I216" s="36">
        <v>200.2</v>
      </c>
      <c r="J216" s="36">
        <v>204.54999999999998</v>
      </c>
      <c r="K216" s="31">
        <v>195.85</v>
      </c>
      <c r="L216" s="31">
        <v>189</v>
      </c>
      <c r="M216" s="31">
        <v>354.78593000000001</v>
      </c>
      <c r="N216" s="1"/>
      <c r="O216" s="1"/>
    </row>
    <row r="217" spans="1:15" ht="12.75" customHeight="1">
      <c r="A217" s="51">
        <v>208</v>
      </c>
      <c r="B217" s="53" t="s">
        <v>237</v>
      </c>
      <c r="C217" s="31">
        <v>1009</v>
      </c>
      <c r="D217" s="36">
        <v>1001.7166666666667</v>
      </c>
      <c r="E217" s="36">
        <v>991.43333333333339</v>
      </c>
      <c r="F217" s="36">
        <v>973.86666666666667</v>
      </c>
      <c r="G217" s="36">
        <v>963.58333333333337</v>
      </c>
      <c r="H217" s="36">
        <v>1019.2833333333334</v>
      </c>
      <c r="I217" s="36">
        <v>1029.5666666666666</v>
      </c>
      <c r="J217" s="36">
        <v>1047.1333333333334</v>
      </c>
      <c r="K217" s="31">
        <v>1012</v>
      </c>
      <c r="L217" s="31">
        <v>984.15</v>
      </c>
      <c r="M217" s="31">
        <v>16.081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304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238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239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240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241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242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243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244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245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246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247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248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249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250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251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252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7"/>
      <c r="B1" s="398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45429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1" t="s">
        <v>16</v>
      </c>
      <c r="B9" s="393" t="s">
        <v>18</v>
      </c>
      <c r="C9" s="396" t="s">
        <v>20</v>
      </c>
      <c r="D9" s="396" t="s">
        <v>21</v>
      </c>
      <c r="E9" s="388" t="s">
        <v>22</v>
      </c>
      <c r="F9" s="389"/>
      <c r="G9" s="390"/>
      <c r="H9" s="388" t="s">
        <v>23</v>
      </c>
      <c r="I9" s="389"/>
      <c r="J9" s="390"/>
      <c r="K9" s="26"/>
      <c r="L9" s="27"/>
      <c r="M9" s="48"/>
      <c r="N9" s="1"/>
      <c r="O9" s="1"/>
    </row>
    <row r="10" spans="1:15" ht="42.75" customHeight="1">
      <c r="A10" s="392"/>
      <c r="B10" s="395"/>
      <c r="C10" s="395"/>
      <c r="D10" s="39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764.6</v>
      </c>
      <c r="D11" s="36">
        <v>759.71666666666658</v>
      </c>
      <c r="E11" s="36">
        <v>750.93333333333317</v>
      </c>
      <c r="F11" s="36">
        <v>737.26666666666654</v>
      </c>
      <c r="G11" s="36">
        <v>728.48333333333312</v>
      </c>
      <c r="H11" s="36">
        <v>773.38333333333321</v>
      </c>
      <c r="I11" s="36">
        <v>782.16666666666674</v>
      </c>
      <c r="J11" s="36">
        <v>795.83333333333326</v>
      </c>
      <c r="K11" s="31">
        <v>768.5</v>
      </c>
      <c r="L11" s="31">
        <v>746.05</v>
      </c>
      <c r="M11" s="31">
        <v>2.7017899999999999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30006.15</v>
      </c>
      <c r="D12" s="36">
        <v>29664.466666666664</v>
      </c>
      <c r="E12" s="36">
        <v>29027.933333333327</v>
      </c>
      <c r="F12" s="36">
        <v>28049.716666666664</v>
      </c>
      <c r="G12" s="36">
        <v>27413.183333333327</v>
      </c>
      <c r="H12" s="36">
        <v>30642.683333333327</v>
      </c>
      <c r="I12" s="36">
        <v>31279.21666666666</v>
      </c>
      <c r="J12" s="36">
        <v>32257.433333333327</v>
      </c>
      <c r="K12" s="31">
        <v>30301</v>
      </c>
      <c r="L12" s="31">
        <v>28686.25</v>
      </c>
      <c r="M12" s="31">
        <v>0.31104999999999999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8305.15</v>
      </c>
      <c r="D13" s="36">
        <v>8236.8000000000011</v>
      </c>
      <c r="E13" s="36">
        <v>8095.9500000000025</v>
      </c>
      <c r="F13" s="36">
        <v>7886.7500000000018</v>
      </c>
      <c r="G13" s="36">
        <v>7745.9000000000033</v>
      </c>
      <c r="H13" s="36">
        <v>8446.0000000000018</v>
      </c>
      <c r="I13" s="36">
        <v>8586.85</v>
      </c>
      <c r="J13" s="36">
        <v>8796.0500000000011</v>
      </c>
      <c r="K13" s="31">
        <v>8377.65</v>
      </c>
      <c r="L13" s="31">
        <v>8027.6</v>
      </c>
      <c r="M13" s="31">
        <v>10.590120000000001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2486.1</v>
      </c>
      <c r="D14" s="36">
        <v>2482.5166666666664</v>
      </c>
      <c r="E14" s="36">
        <v>2464.6833333333329</v>
      </c>
      <c r="F14" s="36">
        <v>2443.2666666666664</v>
      </c>
      <c r="G14" s="36">
        <v>2425.4333333333329</v>
      </c>
      <c r="H14" s="36">
        <v>2503.9333333333329</v>
      </c>
      <c r="I14" s="36">
        <v>2521.7666666666669</v>
      </c>
      <c r="J14" s="36">
        <v>2543.1833333333329</v>
      </c>
      <c r="K14" s="31">
        <v>2500.35</v>
      </c>
      <c r="L14" s="31">
        <v>2461.1</v>
      </c>
      <c r="M14" s="31">
        <v>4.4432099999999997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3743.6</v>
      </c>
      <c r="D15" s="36">
        <v>3763.8666666666668</v>
      </c>
      <c r="E15" s="36">
        <v>3688.7333333333336</v>
      </c>
      <c r="F15" s="36">
        <v>3633.8666666666668</v>
      </c>
      <c r="G15" s="36">
        <v>3558.7333333333336</v>
      </c>
      <c r="H15" s="36">
        <v>3818.7333333333336</v>
      </c>
      <c r="I15" s="36">
        <v>3893.8666666666668</v>
      </c>
      <c r="J15" s="36">
        <v>3948.7333333333336</v>
      </c>
      <c r="K15" s="31">
        <v>3839</v>
      </c>
      <c r="L15" s="31">
        <v>3709</v>
      </c>
      <c r="M15" s="31">
        <v>3.2781799999999999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1630.05</v>
      </c>
      <c r="D16" s="36">
        <v>1618.9000000000003</v>
      </c>
      <c r="E16" s="36">
        <v>1593.3000000000006</v>
      </c>
      <c r="F16" s="36">
        <v>1556.5500000000004</v>
      </c>
      <c r="G16" s="36">
        <v>1530.9500000000007</v>
      </c>
      <c r="H16" s="36">
        <v>1655.6500000000005</v>
      </c>
      <c r="I16" s="36">
        <v>1681.2500000000005</v>
      </c>
      <c r="J16" s="36">
        <v>1718.0000000000005</v>
      </c>
      <c r="K16" s="31">
        <v>1644.5</v>
      </c>
      <c r="L16" s="31">
        <v>1582.15</v>
      </c>
      <c r="M16" s="31">
        <v>12.101900000000001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621.65</v>
      </c>
      <c r="D17" s="36">
        <v>621.7166666666667</v>
      </c>
      <c r="E17" s="36">
        <v>614.93333333333339</v>
      </c>
      <c r="F17" s="36">
        <v>608.2166666666667</v>
      </c>
      <c r="G17" s="36">
        <v>601.43333333333339</v>
      </c>
      <c r="H17" s="36">
        <v>628.43333333333339</v>
      </c>
      <c r="I17" s="36">
        <v>635.2166666666667</v>
      </c>
      <c r="J17" s="36">
        <v>641.93333333333339</v>
      </c>
      <c r="K17" s="31">
        <v>628.5</v>
      </c>
      <c r="L17" s="31">
        <v>615</v>
      </c>
      <c r="M17" s="31">
        <v>17.68712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628.35</v>
      </c>
      <c r="D18" s="36">
        <v>622.29999999999995</v>
      </c>
      <c r="E18" s="36">
        <v>610.09999999999991</v>
      </c>
      <c r="F18" s="36">
        <v>591.84999999999991</v>
      </c>
      <c r="G18" s="36">
        <v>579.64999999999986</v>
      </c>
      <c r="H18" s="36">
        <v>640.54999999999995</v>
      </c>
      <c r="I18" s="36">
        <v>652.75</v>
      </c>
      <c r="J18" s="36">
        <v>671</v>
      </c>
      <c r="K18" s="31">
        <v>634.5</v>
      </c>
      <c r="L18" s="31">
        <v>604.04999999999995</v>
      </c>
      <c r="M18" s="31">
        <v>35.748570000000001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1589.8</v>
      </c>
      <c r="D19" s="36">
        <v>1587.2833333333335</v>
      </c>
      <c r="E19" s="36">
        <v>1577.116666666667</v>
      </c>
      <c r="F19" s="36">
        <v>1564.4333333333334</v>
      </c>
      <c r="G19" s="36">
        <v>1554.2666666666669</v>
      </c>
      <c r="H19" s="36">
        <v>1599.9666666666672</v>
      </c>
      <c r="I19" s="36">
        <v>1610.1333333333337</v>
      </c>
      <c r="J19" s="36">
        <v>1622.8166666666673</v>
      </c>
      <c r="K19" s="31">
        <v>1597.45</v>
      </c>
      <c r="L19" s="31">
        <v>1574.6</v>
      </c>
      <c r="M19" s="31">
        <v>0.82777999999999996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26542.55</v>
      </c>
      <c r="D20" s="36">
        <v>26462.166666666668</v>
      </c>
      <c r="E20" s="36">
        <v>26260.433333333334</v>
      </c>
      <c r="F20" s="36">
        <v>25978.316666666666</v>
      </c>
      <c r="G20" s="36">
        <v>25776.583333333332</v>
      </c>
      <c r="H20" s="36">
        <v>26744.283333333336</v>
      </c>
      <c r="I20" s="36">
        <v>26946.016666666666</v>
      </c>
      <c r="J20" s="36">
        <v>27228.133333333339</v>
      </c>
      <c r="K20" s="31">
        <v>26663.9</v>
      </c>
      <c r="L20" s="31">
        <v>26180.05</v>
      </c>
      <c r="M20" s="31">
        <v>0.1043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1389.5</v>
      </c>
      <c r="D21" s="36">
        <v>1396.3999999999999</v>
      </c>
      <c r="E21" s="36">
        <v>1370.6999999999998</v>
      </c>
      <c r="F21" s="36">
        <v>1351.8999999999999</v>
      </c>
      <c r="G21" s="36">
        <v>1326.1999999999998</v>
      </c>
      <c r="H21" s="36">
        <v>1415.1999999999998</v>
      </c>
      <c r="I21" s="36">
        <v>1440.9</v>
      </c>
      <c r="J21" s="36">
        <v>1459.6999999999998</v>
      </c>
      <c r="K21" s="31">
        <v>1422.1</v>
      </c>
      <c r="L21" s="31">
        <v>1377.6</v>
      </c>
      <c r="M21" s="31">
        <v>3.26681</v>
      </c>
      <c r="N21" s="1"/>
      <c r="O21" s="1"/>
    </row>
    <row r="22" spans="1:15" ht="12" customHeight="1">
      <c r="A22" s="33">
        <v>12</v>
      </c>
      <c r="B22" s="53" t="s">
        <v>828</v>
      </c>
      <c r="C22" s="31">
        <v>1031</v>
      </c>
      <c r="D22" s="36">
        <v>1027.8500000000001</v>
      </c>
      <c r="E22" s="36">
        <v>1020.7000000000003</v>
      </c>
      <c r="F22" s="36">
        <v>1010.4000000000001</v>
      </c>
      <c r="G22" s="36">
        <v>1003.2500000000002</v>
      </c>
      <c r="H22" s="36">
        <v>1038.1500000000003</v>
      </c>
      <c r="I22" s="36">
        <v>1045.3000000000004</v>
      </c>
      <c r="J22" s="36">
        <v>1055.6000000000004</v>
      </c>
      <c r="K22" s="31">
        <v>1035</v>
      </c>
      <c r="L22" s="31">
        <v>1017.55</v>
      </c>
      <c r="M22" s="31">
        <v>4.8601599999999996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3041.65</v>
      </c>
      <c r="D23" s="36">
        <v>3031.1833333333329</v>
      </c>
      <c r="E23" s="36">
        <v>2985.4166666666661</v>
      </c>
      <c r="F23" s="36">
        <v>2929.1833333333329</v>
      </c>
      <c r="G23" s="36">
        <v>2883.4166666666661</v>
      </c>
      <c r="H23" s="36">
        <v>3087.4166666666661</v>
      </c>
      <c r="I23" s="36">
        <v>3133.1833333333334</v>
      </c>
      <c r="J23" s="36">
        <v>3189.4166666666661</v>
      </c>
      <c r="K23" s="31">
        <v>3076.95</v>
      </c>
      <c r="L23" s="31">
        <v>2974.95</v>
      </c>
      <c r="M23" s="31">
        <v>18.353120000000001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1844.4</v>
      </c>
      <c r="D24" s="36">
        <v>1837.0666666666666</v>
      </c>
      <c r="E24" s="36">
        <v>1814.3333333333333</v>
      </c>
      <c r="F24" s="36">
        <v>1784.2666666666667</v>
      </c>
      <c r="G24" s="36">
        <v>1761.5333333333333</v>
      </c>
      <c r="H24" s="36">
        <v>1867.1333333333332</v>
      </c>
      <c r="I24" s="36">
        <v>1889.8666666666668</v>
      </c>
      <c r="J24" s="36">
        <v>1919.9333333333332</v>
      </c>
      <c r="K24" s="31">
        <v>1859.8</v>
      </c>
      <c r="L24" s="31">
        <v>1807</v>
      </c>
      <c r="M24" s="31">
        <v>36.703740000000003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1345.05</v>
      </c>
      <c r="D25" s="36">
        <v>1340.7666666666667</v>
      </c>
      <c r="E25" s="36">
        <v>1314.7833333333333</v>
      </c>
      <c r="F25" s="36">
        <v>1284.5166666666667</v>
      </c>
      <c r="G25" s="36">
        <v>1258.5333333333333</v>
      </c>
      <c r="H25" s="36">
        <v>1371.0333333333333</v>
      </c>
      <c r="I25" s="36">
        <v>1397.0166666666664</v>
      </c>
      <c r="J25" s="36">
        <v>1427.2833333333333</v>
      </c>
      <c r="K25" s="31">
        <v>1366.75</v>
      </c>
      <c r="L25" s="31">
        <v>1310.5</v>
      </c>
      <c r="M25" s="31">
        <v>48.226179999999999</v>
      </c>
      <c r="N25" s="1"/>
      <c r="O25" s="1"/>
    </row>
    <row r="26" spans="1:15" ht="12.75" customHeight="1">
      <c r="A26" s="33">
        <v>16</v>
      </c>
      <c r="B26" s="53" t="s">
        <v>791</v>
      </c>
      <c r="C26" s="31">
        <v>640.35</v>
      </c>
      <c r="D26" s="36">
        <v>641.31666666666661</v>
      </c>
      <c r="E26" s="36">
        <v>630.63333333333321</v>
      </c>
      <c r="F26" s="36">
        <v>620.91666666666663</v>
      </c>
      <c r="G26" s="36">
        <v>610.23333333333323</v>
      </c>
      <c r="H26" s="36">
        <v>651.03333333333319</v>
      </c>
      <c r="I26" s="36">
        <v>661.71666666666658</v>
      </c>
      <c r="J26" s="36">
        <v>671.43333333333317</v>
      </c>
      <c r="K26" s="31">
        <v>652</v>
      </c>
      <c r="L26" s="31">
        <v>631.6</v>
      </c>
      <c r="M26" s="31">
        <v>39.709040000000002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906.8</v>
      </c>
      <c r="D27" s="36">
        <v>910.73333333333323</v>
      </c>
      <c r="E27" s="36">
        <v>897.31666666666649</v>
      </c>
      <c r="F27" s="36">
        <v>887.83333333333326</v>
      </c>
      <c r="G27" s="36">
        <v>874.41666666666652</v>
      </c>
      <c r="H27" s="36">
        <v>920.21666666666647</v>
      </c>
      <c r="I27" s="36">
        <v>933.63333333333321</v>
      </c>
      <c r="J27" s="36">
        <v>943.11666666666645</v>
      </c>
      <c r="K27" s="31">
        <v>924.15</v>
      </c>
      <c r="L27" s="31">
        <v>901.25</v>
      </c>
      <c r="M27" s="31">
        <v>6.42361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334.95</v>
      </c>
      <c r="D28" s="36">
        <v>335.81666666666666</v>
      </c>
      <c r="E28" s="36">
        <v>333.13333333333333</v>
      </c>
      <c r="F28" s="36">
        <v>331.31666666666666</v>
      </c>
      <c r="G28" s="36">
        <v>328.63333333333333</v>
      </c>
      <c r="H28" s="36">
        <v>337.63333333333333</v>
      </c>
      <c r="I28" s="36">
        <v>340.31666666666661</v>
      </c>
      <c r="J28" s="36">
        <v>342.13333333333333</v>
      </c>
      <c r="K28" s="31">
        <v>338.5</v>
      </c>
      <c r="L28" s="31">
        <v>334</v>
      </c>
      <c r="M28" s="31">
        <v>7.2328999999999999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221.65</v>
      </c>
      <c r="D29" s="36">
        <v>221.01666666666665</v>
      </c>
      <c r="E29" s="36">
        <v>219.6333333333333</v>
      </c>
      <c r="F29" s="36">
        <v>217.61666666666665</v>
      </c>
      <c r="G29" s="36">
        <v>216.23333333333329</v>
      </c>
      <c r="H29" s="36">
        <v>223.0333333333333</v>
      </c>
      <c r="I29" s="36">
        <v>224.41666666666663</v>
      </c>
      <c r="J29" s="36">
        <v>226.43333333333331</v>
      </c>
      <c r="K29" s="31">
        <v>222.4</v>
      </c>
      <c r="L29" s="31">
        <v>219</v>
      </c>
      <c r="M29" s="31">
        <v>29.770849999999999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263.14999999999998</v>
      </c>
      <c r="D30" s="36">
        <v>263.06666666666666</v>
      </c>
      <c r="E30" s="36">
        <v>260.13333333333333</v>
      </c>
      <c r="F30" s="36">
        <v>257.11666666666667</v>
      </c>
      <c r="G30" s="36">
        <v>254.18333333333334</v>
      </c>
      <c r="H30" s="36">
        <v>266.08333333333331</v>
      </c>
      <c r="I30" s="36">
        <v>269.01666666666659</v>
      </c>
      <c r="J30" s="36">
        <v>272.0333333333333</v>
      </c>
      <c r="K30" s="31">
        <v>266</v>
      </c>
      <c r="L30" s="31">
        <v>260.05</v>
      </c>
      <c r="M30" s="31">
        <v>22.804410000000001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597.29999999999995</v>
      </c>
      <c r="D31" s="36">
        <v>602.98333333333335</v>
      </c>
      <c r="E31" s="36">
        <v>588.86666666666667</v>
      </c>
      <c r="F31" s="36">
        <v>580.43333333333328</v>
      </c>
      <c r="G31" s="36">
        <v>566.31666666666661</v>
      </c>
      <c r="H31" s="36">
        <v>611.41666666666674</v>
      </c>
      <c r="I31" s="36">
        <v>625.53333333333353</v>
      </c>
      <c r="J31" s="36">
        <v>633.96666666666681</v>
      </c>
      <c r="K31" s="31">
        <v>617.1</v>
      </c>
      <c r="L31" s="31">
        <v>594.54999999999995</v>
      </c>
      <c r="M31" s="31">
        <v>4.6397399999999998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839.5</v>
      </c>
      <c r="D32" s="36">
        <v>840.5333333333333</v>
      </c>
      <c r="E32" s="36">
        <v>828.26666666666665</v>
      </c>
      <c r="F32" s="36">
        <v>817.0333333333333</v>
      </c>
      <c r="G32" s="36">
        <v>804.76666666666665</v>
      </c>
      <c r="H32" s="36">
        <v>851.76666666666665</v>
      </c>
      <c r="I32" s="36">
        <v>864.0333333333333</v>
      </c>
      <c r="J32" s="36">
        <v>875.26666666666665</v>
      </c>
      <c r="K32" s="31">
        <v>852.8</v>
      </c>
      <c r="L32" s="31">
        <v>829.3</v>
      </c>
      <c r="M32" s="31">
        <v>0.43864999999999998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1093.95</v>
      </c>
      <c r="D33" s="36">
        <v>1093.2833333333335</v>
      </c>
      <c r="E33" s="36">
        <v>1086.7166666666672</v>
      </c>
      <c r="F33" s="36">
        <v>1079.4833333333336</v>
      </c>
      <c r="G33" s="36">
        <v>1072.9166666666672</v>
      </c>
      <c r="H33" s="36">
        <v>1100.5166666666671</v>
      </c>
      <c r="I33" s="36">
        <v>1107.0833333333333</v>
      </c>
      <c r="J33" s="36">
        <v>1114.3166666666671</v>
      </c>
      <c r="K33" s="31">
        <v>1099.8499999999999</v>
      </c>
      <c r="L33" s="31">
        <v>1086.05</v>
      </c>
      <c r="M33" s="31">
        <v>0.72963999999999996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2395.25</v>
      </c>
      <c r="D34" s="36">
        <v>2397.65</v>
      </c>
      <c r="E34" s="36">
        <v>2377.6000000000004</v>
      </c>
      <c r="F34" s="36">
        <v>2359.9500000000003</v>
      </c>
      <c r="G34" s="36">
        <v>2339.9000000000005</v>
      </c>
      <c r="H34" s="36">
        <v>2415.3000000000002</v>
      </c>
      <c r="I34" s="36">
        <v>2435.3500000000004</v>
      </c>
      <c r="J34" s="36">
        <v>2453</v>
      </c>
      <c r="K34" s="31">
        <v>2417.6999999999998</v>
      </c>
      <c r="L34" s="31">
        <v>2380</v>
      </c>
      <c r="M34" s="31">
        <v>0.37795000000000001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970</v>
      </c>
      <c r="D35" s="36">
        <v>969.2833333333333</v>
      </c>
      <c r="E35" s="36">
        <v>963.26666666666665</v>
      </c>
      <c r="F35" s="36">
        <v>956.5333333333333</v>
      </c>
      <c r="G35" s="36">
        <v>950.51666666666665</v>
      </c>
      <c r="H35" s="36">
        <v>976.01666666666665</v>
      </c>
      <c r="I35" s="36">
        <v>982.0333333333333</v>
      </c>
      <c r="J35" s="36">
        <v>988.76666666666665</v>
      </c>
      <c r="K35" s="31">
        <v>975.3</v>
      </c>
      <c r="L35" s="31">
        <v>962.55</v>
      </c>
      <c r="M35" s="31">
        <v>0.63358999999999999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5318.05</v>
      </c>
      <c r="D36" s="36">
        <v>5266.05</v>
      </c>
      <c r="E36" s="36">
        <v>5200.1000000000004</v>
      </c>
      <c r="F36" s="36">
        <v>5082.1500000000005</v>
      </c>
      <c r="G36" s="36">
        <v>5016.2000000000007</v>
      </c>
      <c r="H36" s="36">
        <v>5384</v>
      </c>
      <c r="I36" s="36">
        <v>5449.9499999999989</v>
      </c>
      <c r="J36" s="36">
        <v>5567.9</v>
      </c>
      <c r="K36" s="31">
        <v>5332</v>
      </c>
      <c r="L36" s="31">
        <v>5148.1000000000004</v>
      </c>
      <c r="M36" s="31">
        <v>2.8488199999999999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2000.65</v>
      </c>
      <c r="D37" s="36">
        <v>1987.8500000000001</v>
      </c>
      <c r="E37" s="36">
        <v>1967.7000000000003</v>
      </c>
      <c r="F37" s="36">
        <v>1934.7500000000002</v>
      </c>
      <c r="G37" s="36">
        <v>1914.6000000000004</v>
      </c>
      <c r="H37" s="36">
        <v>2020.8000000000002</v>
      </c>
      <c r="I37" s="36">
        <v>2040.9500000000003</v>
      </c>
      <c r="J37" s="36">
        <v>2073.9</v>
      </c>
      <c r="K37" s="31">
        <v>2008</v>
      </c>
      <c r="L37" s="31">
        <v>1954.9</v>
      </c>
      <c r="M37" s="31">
        <v>0.47737000000000002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70</v>
      </c>
      <c r="D38" s="36">
        <v>70.05</v>
      </c>
      <c r="E38" s="36">
        <v>69.25</v>
      </c>
      <c r="F38" s="36">
        <v>68.5</v>
      </c>
      <c r="G38" s="36">
        <v>67.7</v>
      </c>
      <c r="H38" s="36">
        <v>70.8</v>
      </c>
      <c r="I38" s="36">
        <v>71.59999999999998</v>
      </c>
      <c r="J38" s="36">
        <v>72.349999999999994</v>
      </c>
      <c r="K38" s="31">
        <v>70.849999999999994</v>
      </c>
      <c r="L38" s="31">
        <v>69.3</v>
      </c>
      <c r="M38" s="31">
        <v>7.2348999999999997</v>
      </c>
      <c r="N38" s="1"/>
      <c r="O38" s="1"/>
    </row>
    <row r="39" spans="1:15" ht="12.75" customHeight="1">
      <c r="A39" s="33">
        <v>29</v>
      </c>
      <c r="B39" s="53" t="s">
        <v>829</v>
      </c>
      <c r="C39" s="31">
        <v>26.9</v>
      </c>
      <c r="D39" s="36">
        <v>26.900000000000002</v>
      </c>
      <c r="E39" s="36">
        <v>26.500000000000004</v>
      </c>
      <c r="F39" s="36">
        <v>26.1</v>
      </c>
      <c r="G39" s="36">
        <v>25.700000000000003</v>
      </c>
      <c r="H39" s="36">
        <v>27.300000000000004</v>
      </c>
      <c r="I39" s="36">
        <v>27.700000000000003</v>
      </c>
      <c r="J39" s="36">
        <v>28.100000000000005</v>
      </c>
      <c r="K39" s="31">
        <v>27.3</v>
      </c>
      <c r="L39" s="31">
        <v>26.5</v>
      </c>
      <c r="M39" s="31">
        <v>46.493870000000001</v>
      </c>
      <c r="N39" s="1"/>
      <c r="O39" s="1"/>
    </row>
    <row r="40" spans="1:15" ht="12.75" customHeight="1">
      <c r="A40" s="33">
        <v>30</v>
      </c>
      <c r="B40" s="53" t="s">
        <v>815</v>
      </c>
      <c r="C40" s="31">
        <v>1133.55</v>
      </c>
      <c r="D40" s="36">
        <v>1136.05</v>
      </c>
      <c r="E40" s="36">
        <v>1117.6499999999999</v>
      </c>
      <c r="F40" s="36">
        <v>1101.75</v>
      </c>
      <c r="G40" s="36">
        <v>1083.3499999999999</v>
      </c>
      <c r="H40" s="36">
        <v>1151.9499999999998</v>
      </c>
      <c r="I40" s="36">
        <v>1170.3499999999999</v>
      </c>
      <c r="J40" s="36">
        <v>1186.2499999999998</v>
      </c>
      <c r="K40" s="31">
        <v>1154.45</v>
      </c>
      <c r="L40" s="31">
        <v>1120.1500000000001</v>
      </c>
      <c r="M40" s="31">
        <v>9.5332299999999996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3804.1</v>
      </c>
      <c r="D41" s="36">
        <v>3800.7833333333333</v>
      </c>
      <c r="E41" s="36">
        <v>3773.0666666666666</v>
      </c>
      <c r="F41" s="36">
        <v>3742.0333333333333</v>
      </c>
      <c r="G41" s="36">
        <v>3714.3166666666666</v>
      </c>
      <c r="H41" s="36">
        <v>3831.8166666666666</v>
      </c>
      <c r="I41" s="36">
        <v>3859.5333333333328</v>
      </c>
      <c r="J41" s="36">
        <v>3890.5666666666666</v>
      </c>
      <c r="K41" s="31">
        <v>3828.5</v>
      </c>
      <c r="L41" s="31">
        <v>3769.75</v>
      </c>
      <c r="M41" s="31">
        <v>0.80686999999999998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615.4</v>
      </c>
      <c r="D42" s="36">
        <v>612.68333333333328</v>
      </c>
      <c r="E42" s="36">
        <v>608.91666666666652</v>
      </c>
      <c r="F42" s="36">
        <v>602.43333333333328</v>
      </c>
      <c r="G42" s="36">
        <v>598.66666666666652</v>
      </c>
      <c r="H42" s="36">
        <v>619.16666666666652</v>
      </c>
      <c r="I42" s="36">
        <v>622.93333333333317</v>
      </c>
      <c r="J42" s="36">
        <v>629.41666666666652</v>
      </c>
      <c r="K42" s="31">
        <v>616.45000000000005</v>
      </c>
      <c r="L42" s="31">
        <v>606.20000000000005</v>
      </c>
      <c r="M42" s="31">
        <v>20.13842</v>
      </c>
      <c r="N42" s="1"/>
      <c r="O42" s="1"/>
    </row>
    <row r="43" spans="1:15" ht="12.75" customHeight="1">
      <c r="A43" s="33">
        <v>33</v>
      </c>
      <c r="B43" s="53" t="s">
        <v>1081</v>
      </c>
      <c r="C43" s="31">
        <v>3951.45</v>
      </c>
      <c r="D43" s="36">
        <v>3962.5500000000006</v>
      </c>
      <c r="E43" s="36">
        <v>3913.9500000000012</v>
      </c>
      <c r="F43" s="36">
        <v>3876.4500000000007</v>
      </c>
      <c r="G43" s="36">
        <v>3827.8500000000013</v>
      </c>
      <c r="H43" s="36">
        <v>4000.0500000000011</v>
      </c>
      <c r="I43" s="36">
        <v>4048.6500000000005</v>
      </c>
      <c r="J43" s="36">
        <v>4086.150000000001</v>
      </c>
      <c r="K43" s="31">
        <v>4011.15</v>
      </c>
      <c r="L43" s="31">
        <v>3925.05</v>
      </c>
      <c r="M43" s="31">
        <v>0.17724999999999999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2721.35</v>
      </c>
      <c r="D44" s="36">
        <v>2711.4500000000003</v>
      </c>
      <c r="E44" s="36">
        <v>2692.9000000000005</v>
      </c>
      <c r="F44" s="36">
        <v>2664.4500000000003</v>
      </c>
      <c r="G44" s="36">
        <v>2645.9000000000005</v>
      </c>
      <c r="H44" s="36">
        <v>2739.9000000000005</v>
      </c>
      <c r="I44" s="36">
        <v>2758.4500000000007</v>
      </c>
      <c r="J44" s="36">
        <v>2786.9000000000005</v>
      </c>
      <c r="K44" s="31">
        <v>2730</v>
      </c>
      <c r="L44" s="31">
        <v>2683</v>
      </c>
      <c r="M44" s="31">
        <v>4.2845000000000004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784.25</v>
      </c>
      <c r="D45" s="36">
        <v>786.75</v>
      </c>
      <c r="E45" s="36">
        <v>778.75</v>
      </c>
      <c r="F45" s="36">
        <v>773.25</v>
      </c>
      <c r="G45" s="36">
        <v>765.25</v>
      </c>
      <c r="H45" s="36">
        <v>792.25</v>
      </c>
      <c r="I45" s="36">
        <v>800.25</v>
      </c>
      <c r="J45" s="36">
        <v>805.75</v>
      </c>
      <c r="K45" s="31">
        <v>794.75</v>
      </c>
      <c r="L45" s="31">
        <v>781.25</v>
      </c>
      <c r="M45" s="31">
        <v>0.61124000000000001</v>
      </c>
      <c r="N45" s="1"/>
      <c r="O45" s="1"/>
    </row>
    <row r="46" spans="1:15" ht="12.75" customHeight="1">
      <c r="A46" s="33">
        <v>36</v>
      </c>
      <c r="B46" s="53" t="s">
        <v>793</v>
      </c>
      <c r="C46" s="31">
        <v>8047.3</v>
      </c>
      <c r="D46" s="36">
        <v>7992.2</v>
      </c>
      <c r="E46" s="36">
        <v>7850.9</v>
      </c>
      <c r="F46" s="36">
        <v>7654.5</v>
      </c>
      <c r="G46" s="36">
        <v>7513.2</v>
      </c>
      <c r="H46" s="36">
        <v>8188.5999999999995</v>
      </c>
      <c r="I46" s="36">
        <v>8329.9000000000015</v>
      </c>
      <c r="J46" s="36">
        <v>8526.2999999999993</v>
      </c>
      <c r="K46" s="31">
        <v>8133.5</v>
      </c>
      <c r="L46" s="31">
        <v>7795.8</v>
      </c>
      <c r="M46" s="31">
        <v>2.0779700000000001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5931.7</v>
      </c>
      <c r="D47" s="36">
        <v>5908.7333333333336</v>
      </c>
      <c r="E47" s="36">
        <v>5872.9666666666672</v>
      </c>
      <c r="F47" s="36">
        <v>5814.2333333333336</v>
      </c>
      <c r="G47" s="36">
        <v>5778.4666666666672</v>
      </c>
      <c r="H47" s="36">
        <v>5967.4666666666672</v>
      </c>
      <c r="I47" s="36">
        <v>6003.2333333333336</v>
      </c>
      <c r="J47" s="36">
        <v>6061.9666666666672</v>
      </c>
      <c r="K47" s="31">
        <v>5944.5</v>
      </c>
      <c r="L47" s="31">
        <v>5850</v>
      </c>
      <c r="M47" s="31">
        <v>3.7802600000000002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488.15</v>
      </c>
      <c r="D48" s="36">
        <v>491.83333333333331</v>
      </c>
      <c r="E48" s="36">
        <v>475.36666666666662</v>
      </c>
      <c r="F48" s="36">
        <v>462.58333333333331</v>
      </c>
      <c r="G48" s="36">
        <v>446.11666666666662</v>
      </c>
      <c r="H48" s="36">
        <v>504.61666666666662</v>
      </c>
      <c r="I48" s="36">
        <v>521.08333333333326</v>
      </c>
      <c r="J48" s="36">
        <v>533.86666666666656</v>
      </c>
      <c r="K48" s="31">
        <v>508.3</v>
      </c>
      <c r="L48" s="31">
        <v>479.05</v>
      </c>
      <c r="M48" s="31">
        <v>155.76618999999999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312.8</v>
      </c>
      <c r="D49" s="36">
        <v>313.95</v>
      </c>
      <c r="E49" s="36">
        <v>309.89999999999998</v>
      </c>
      <c r="F49" s="36">
        <v>307</v>
      </c>
      <c r="G49" s="36">
        <v>302.95</v>
      </c>
      <c r="H49" s="36">
        <v>316.84999999999997</v>
      </c>
      <c r="I49" s="36">
        <v>320.90000000000003</v>
      </c>
      <c r="J49" s="36">
        <v>323.79999999999995</v>
      </c>
      <c r="K49" s="31">
        <v>318</v>
      </c>
      <c r="L49" s="31">
        <v>311.05</v>
      </c>
      <c r="M49" s="31">
        <v>1.6534500000000001</v>
      </c>
      <c r="N49" s="1"/>
      <c r="O49" s="1"/>
    </row>
    <row r="50" spans="1:15" ht="12.75" customHeight="1">
      <c r="A50" s="33">
        <v>40</v>
      </c>
      <c r="B50" s="53" t="s">
        <v>792</v>
      </c>
      <c r="C50" s="31">
        <v>626.95000000000005</v>
      </c>
      <c r="D50" s="36">
        <v>630.05000000000007</v>
      </c>
      <c r="E50" s="36">
        <v>614.15000000000009</v>
      </c>
      <c r="F50" s="36">
        <v>601.35</v>
      </c>
      <c r="G50" s="36">
        <v>585.45000000000005</v>
      </c>
      <c r="H50" s="36">
        <v>642.85000000000014</v>
      </c>
      <c r="I50" s="36">
        <v>658.75</v>
      </c>
      <c r="J50" s="36">
        <v>671.55000000000018</v>
      </c>
      <c r="K50" s="31">
        <v>645.95000000000005</v>
      </c>
      <c r="L50" s="31">
        <v>617.25</v>
      </c>
      <c r="M50" s="31">
        <v>7.1661799999999998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606.25</v>
      </c>
      <c r="D51" s="36">
        <v>609</v>
      </c>
      <c r="E51" s="36">
        <v>598</v>
      </c>
      <c r="F51" s="36">
        <v>589.75</v>
      </c>
      <c r="G51" s="36">
        <v>578.75</v>
      </c>
      <c r="H51" s="36">
        <v>617.25</v>
      </c>
      <c r="I51" s="36">
        <v>628.25</v>
      </c>
      <c r="J51" s="36">
        <v>636.5</v>
      </c>
      <c r="K51" s="31">
        <v>620</v>
      </c>
      <c r="L51" s="31">
        <v>600.75</v>
      </c>
      <c r="M51" s="31">
        <v>0.88837999999999995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206.65</v>
      </c>
      <c r="D52" s="36">
        <v>205.53333333333333</v>
      </c>
      <c r="E52" s="36">
        <v>203.61666666666667</v>
      </c>
      <c r="F52" s="36">
        <v>200.58333333333334</v>
      </c>
      <c r="G52" s="36">
        <v>198.66666666666669</v>
      </c>
      <c r="H52" s="36">
        <v>208.56666666666666</v>
      </c>
      <c r="I52" s="36">
        <v>210.48333333333335</v>
      </c>
      <c r="J52" s="36">
        <v>213.51666666666665</v>
      </c>
      <c r="K52" s="31">
        <v>207.45</v>
      </c>
      <c r="L52" s="31">
        <v>202.5</v>
      </c>
      <c r="M52" s="31">
        <v>194.82107999999999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2814.05</v>
      </c>
      <c r="D53" s="36">
        <v>2812.7333333333336</v>
      </c>
      <c r="E53" s="36">
        <v>2787.8666666666672</v>
      </c>
      <c r="F53" s="36">
        <v>2761.6833333333338</v>
      </c>
      <c r="G53" s="36">
        <v>2736.8166666666675</v>
      </c>
      <c r="H53" s="36">
        <v>2838.916666666667</v>
      </c>
      <c r="I53" s="36">
        <v>2863.7833333333338</v>
      </c>
      <c r="J53" s="36">
        <v>2889.9666666666667</v>
      </c>
      <c r="K53" s="31">
        <v>2837.6</v>
      </c>
      <c r="L53" s="31">
        <v>2786.55</v>
      </c>
      <c r="M53" s="31">
        <v>15.34319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350.05</v>
      </c>
      <c r="D54" s="36">
        <v>350.16666666666669</v>
      </c>
      <c r="E54" s="36">
        <v>346.93333333333339</v>
      </c>
      <c r="F54" s="36">
        <v>343.81666666666672</v>
      </c>
      <c r="G54" s="36">
        <v>340.58333333333343</v>
      </c>
      <c r="H54" s="36">
        <v>353.28333333333336</v>
      </c>
      <c r="I54" s="36">
        <v>356.51666666666659</v>
      </c>
      <c r="J54" s="36">
        <v>359.63333333333333</v>
      </c>
      <c r="K54" s="31">
        <v>353.4</v>
      </c>
      <c r="L54" s="31">
        <v>347.05</v>
      </c>
      <c r="M54" s="31">
        <v>7.7648200000000003</v>
      </c>
      <c r="N54" s="1"/>
      <c r="O54" s="1"/>
    </row>
    <row r="55" spans="1:15" ht="12.75" customHeight="1">
      <c r="A55" s="33">
        <v>45</v>
      </c>
      <c r="B55" s="53" t="s">
        <v>1082</v>
      </c>
      <c r="C55" s="31">
        <v>5651.9</v>
      </c>
      <c r="D55" s="36">
        <v>5612.3666666666659</v>
      </c>
      <c r="E55" s="36">
        <v>5511.5833333333321</v>
      </c>
      <c r="F55" s="36">
        <v>5371.2666666666664</v>
      </c>
      <c r="G55" s="36">
        <v>5270.4833333333327</v>
      </c>
      <c r="H55" s="36">
        <v>5752.6833333333316</v>
      </c>
      <c r="I55" s="36">
        <v>5853.4666666666662</v>
      </c>
      <c r="J55" s="36">
        <v>5993.783333333331</v>
      </c>
      <c r="K55" s="31">
        <v>5713.15</v>
      </c>
      <c r="L55" s="31">
        <v>5472.05</v>
      </c>
      <c r="M55" s="31">
        <v>0.17962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2273.0500000000002</v>
      </c>
      <c r="D56" s="36">
        <v>2253.9833333333336</v>
      </c>
      <c r="E56" s="36">
        <v>2228.9666666666672</v>
      </c>
      <c r="F56" s="36">
        <v>2184.8833333333337</v>
      </c>
      <c r="G56" s="36">
        <v>2159.8666666666672</v>
      </c>
      <c r="H56" s="36">
        <v>2298.0666666666671</v>
      </c>
      <c r="I56" s="36">
        <v>2323.0833333333335</v>
      </c>
      <c r="J56" s="36">
        <v>2367.166666666667</v>
      </c>
      <c r="K56" s="31">
        <v>2279</v>
      </c>
      <c r="L56" s="31">
        <v>2209.9</v>
      </c>
      <c r="M56" s="31">
        <v>7.6303700000000001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5916.15</v>
      </c>
      <c r="D57" s="36">
        <v>5905.7333333333336</v>
      </c>
      <c r="E57" s="36">
        <v>5867.2166666666672</v>
      </c>
      <c r="F57" s="36">
        <v>5818.2833333333338</v>
      </c>
      <c r="G57" s="36">
        <v>5779.7666666666673</v>
      </c>
      <c r="H57" s="36">
        <v>5954.666666666667</v>
      </c>
      <c r="I57" s="36">
        <v>5993.1833333333334</v>
      </c>
      <c r="J57" s="36">
        <v>6042.1166666666668</v>
      </c>
      <c r="K57" s="31">
        <v>5944.25</v>
      </c>
      <c r="L57" s="31">
        <v>5856.8</v>
      </c>
      <c r="M57" s="31">
        <v>0.18426000000000001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1159.95</v>
      </c>
      <c r="D58" s="36">
        <v>1156.7833333333333</v>
      </c>
      <c r="E58" s="36">
        <v>1148.5166666666667</v>
      </c>
      <c r="F58" s="36">
        <v>1137.0833333333333</v>
      </c>
      <c r="G58" s="36">
        <v>1128.8166666666666</v>
      </c>
      <c r="H58" s="36">
        <v>1168.2166666666667</v>
      </c>
      <c r="I58" s="36">
        <v>1176.4833333333331</v>
      </c>
      <c r="J58" s="36">
        <v>1187.9166666666667</v>
      </c>
      <c r="K58" s="31">
        <v>1165.05</v>
      </c>
      <c r="L58" s="31">
        <v>1145.3499999999999</v>
      </c>
      <c r="M58" s="31">
        <v>6.9900200000000003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533.95000000000005</v>
      </c>
      <c r="D59" s="36">
        <v>531.51666666666677</v>
      </c>
      <c r="E59" s="36">
        <v>525.18333333333351</v>
      </c>
      <c r="F59" s="36">
        <v>516.41666666666674</v>
      </c>
      <c r="G59" s="36">
        <v>510.08333333333348</v>
      </c>
      <c r="H59" s="36">
        <v>540.28333333333353</v>
      </c>
      <c r="I59" s="36">
        <v>546.61666666666679</v>
      </c>
      <c r="J59" s="36">
        <v>555.38333333333355</v>
      </c>
      <c r="K59" s="31">
        <v>537.85</v>
      </c>
      <c r="L59" s="31">
        <v>522.75</v>
      </c>
      <c r="M59" s="31">
        <v>8.3159799999999997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4671.25</v>
      </c>
      <c r="D60" s="36">
        <v>4676.7666666666664</v>
      </c>
      <c r="E60" s="36">
        <v>4654.5333333333328</v>
      </c>
      <c r="F60" s="36">
        <v>4637.8166666666666</v>
      </c>
      <c r="G60" s="36">
        <v>4615.583333333333</v>
      </c>
      <c r="H60" s="36">
        <v>4693.4833333333327</v>
      </c>
      <c r="I60" s="36">
        <v>4715.7166666666662</v>
      </c>
      <c r="J60" s="36">
        <v>4732.4333333333325</v>
      </c>
      <c r="K60" s="31">
        <v>4699</v>
      </c>
      <c r="L60" s="31">
        <v>4660.05</v>
      </c>
      <c r="M60" s="31">
        <v>5.19285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1139.3</v>
      </c>
      <c r="D61" s="36">
        <v>1131.5166666666667</v>
      </c>
      <c r="E61" s="36">
        <v>1119.0833333333333</v>
      </c>
      <c r="F61" s="36">
        <v>1098.8666666666666</v>
      </c>
      <c r="G61" s="36">
        <v>1086.4333333333332</v>
      </c>
      <c r="H61" s="36">
        <v>1151.7333333333333</v>
      </c>
      <c r="I61" s="36">
        <v>1164.1666666666667</v>
      </c>
      <c r="J61" s="36">
        <v>1184.3833333333334</v>
      </c>
      <c r="K61" s="31">
        <v>1143.95</v>
      </c>
      <c r="L61" s="31">
        <v>1111.3</v>
      </c>
      <c r="M61" s="31">
        <v>107.50526000000001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3699.95</v>
      </c>
      <c r="D62" s="36">
        <v>3714.3166666666671</v>
      </c>
      <c r="E62" s="36">
        <v>3610.6333333333341</v>
      </c>
      <c r="F62" s="36">
        <v>3521.3166666666671</v>
      </c>
      <c r="G62" s="36">
        <v>3417.6333333333341</v>
      </c>
      <c r="H62" s="36">
        <v>3803.6333333333341</v>
      </c>
      <c r="I62" s="36">
        <v>3907.3166666666675</v>
      </c>
      <c r="J62" s="36">
        <v>3996.6333333333341</v>
      </c>
      <c r="K62" s="31">
        <v>3818</v>
      </c>
      <c r="L62" s="31">
        <v>3625</v>
      </c>
      <c r="M62" s="31">
        <v>6.6634399999999996</v>
      </c>
      <c r="N62" s="1"/>
      <c r="O62" s="1"/>
    </row>
    <row r="63" spans="1:15" ht="12.75" customHeight="1">
      <c r="A63" s="33">
        <v>53</v>
      </c>
      <c r="B63" s="53" t="s">
        <v>795</v>
      </c>
      <c r="C63" s="31">
        <v>317.2</v>
      </c>
      <c r="D63" s="36">
        <v>319.59999999999997</v>
      </c>
      <c r="E63" s="36">
        <v>313.39999999999992</v>
      </c>
      <c r="F63" s="36">
        <v>309.59999999999997</v>
      </c>
      <c r="G63" s="36">
        <v>303.39999999999992</v>
      </c>
      <c r="H63" s="36">
        <v>323.39999999999992</v>
      </c>
      <c r="I63" s="36">
        <v>329.59999999999997</v>
      </c>
      <c r="J63" s="36">
        <v>333.39999999999992</v>
      </c>
      <c r="K63" s="31">
        <v>325.8</v>
      </c>
      <c r="L63" s="31">
        <v>315.8</v>
      </c>
      <c r="M63" s="31">
        <v>14.110049999999999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2818.35</v>
      </c>
      <c r="D64" s="36">
        <v>2830.5833333333335</v>
      </c>
      <c r="E64" s="36">
        <v>2776.7666666666669</v>
      </c>
      <c r="F64" s="36">
        <v>2735.1833333333334</v>
      </c>
      <c r="G64" s="36">
        <v>2681.3666666666668</v>
      </c>
      <c r="H64" s="36">
        <v>2872.166666666667</v>
      </c>
      <c r="I64" s="36">
        <v>2925.9833333333336</v>
      </c>
      <c r="J64" s="36">
        <v>2967.5666666666671</v>
      </c>
      <c r="K64" s="31">
        <v>2884.4</v>
      </c>
      <c r="L64" s="31">
        <v>2789</v>
      </c>
      <c r="M64" s="31">
        <v>6.7557099999999997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8871.85</v>
      </c>
      <c r="D65" s="36">
        <v>8845.8000000000011</v>
      </c>
      <c r="E65" s="36">
        <v>8736.0500000000029</v>
      </c>
      <c r="F65" s="36">
        <v>8600.2500000000018</v>
      </c>
      <c r="G65" s="36">
        <v>8490.5000000000036</v>
      </c>
      <c r="H65" s="36">
        <v>8981.6000000000022</v>
      </c>
      <c r="I65" s="36">
        <v>9091.3499999999985</v>
      </c>
      <c r="J65" s="36">
        <v>9227.1500000000015</v>
      </c>
      <c r="K65" s="31">
        <v>8955.5499999999993</v>
      </c>
      <c r="L65" s="31">
        <v>8710</v>
      </c>
      <c r="M65" s="31">
        <v>6.8047399999999998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6747.15</v>
      </c>
      <c r="D66" s="36">
        <v>6710.7666666666664</v>
      </c>
      <c r="E66" s="36">
        <v>6659.4333333333325</v>
      </c>
      <c r="F66" s="36">
        <v>6571.7166666666662</v>
      </c>
      <c r="G66" s="36">
        <v>6520.3833333333323</v>
      </c>
      <c r="H66" s="36">
        <v>6798.4833333333327</v>
      </c>
      <c r="I66" s="36">
        <v>6849.8166666666666</v>
      </c>
      <c r="J66" s="36">
        <v>6937.5333333333328</v>
      </c>
      <c r="K66" s="31">
        <v>6762.1</v>
      </c>
      <c r="L66" s="31">
        <v>6623.05</v>
      </c>
      <c r="M66" s="31">
        <v>10.598509999999999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1596</v>
      </c>
      <c r="D67" s="36">
        <v>1585.8166666666666</v>
      </c>
      <c r="E67" s="36">
        <v>1570.6333333333332</v>
      </c>
      <c r="F67" s="36">
        <v>1545.2666666666667</v>
      </c>
      <c r="G67" s="36">
        <v>1530.0833333333333</v>
      </c>
      <c r="H67" s="36">
        <v>1611.1833333333332</v>
      </c>
      <c r="I67" s="36">
        <v>1626.3666666666666</v>
      </c>
      <c r="J67" s="36">
        <v>1651.7333333333331</v>
      </c>
      <c r="K67" s="31">
        <v>1601</v>
      </c>
      <c r="L67" s="31">
        <v>1560.45</v>
      </c>
      <c r="M67" s="31">
        <v>12.125679999999999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8336.2999999999993</v>
      </c>
      <c r="D68" s="36">
        <v>8368.1</v>
      </c>
      <c r="E68" s="36">
        <v>8268.2000000000007</v>
      </c>
      <c r="F68" s="36">
        <v>8200.1</v>
      </c>
      <c r="G68" s="36">
        <v>8100.2000000000007</v>
      </c>
      <c r="H68" s="36">
        <v>8436.2000000000007</v>
      </c>
      <c r="I68" s="36">
        <v>8536.0999999999985</v>
      </c>
      <c r="J68" s="36">
        <v>8604.2000000000007</v>
      </c>
      <c r="K68" s="31">
        <v>8468</v>
      </c>
      <c r="L68" s="31">
        <v>8300</v>
      </c>
      <c r="M68" s="31">
        <v>0.21728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2179.4</v>
      </c>
      <c r="D69" s="36">
        <v>2186.1333333333332</v>
      </c>
      <c r="E69" s="36">
        <v>2163.2666666666664</v>
      </c>
      <c r="F69" s="36">
        <v>2147.1333333333332</v>
      </c>
      <c r="G69" s="36">
        <v>2124.2666666666664</v>
      </c>
      <c r="H69" s="36">
        <v>2202.2666666666664</v>
      </c>
      <c r="I69" s="36">
        <v>2225.1333333333332</v>
      </c>
      <c r="J69" s="36">
        <v>2241.2666666666664</v>
      </c>
      <c r="K69" s="31">
        <v>2209</v>
      </c>
      <c r="L69" s="31">
        <v>2170</v>
      </c>
      <c r="M69" s="31">
        <v>0.38179000000000002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2591.6999999999998</v>
      </c>
      <c r="D70" s="36">
        <v>2568.8333333333335</v>
      </c>
      <c r="E70" s="36">
        <v>2538.666666666667</v>
      </c>
      <c r="F70" s="36">
        <v>2485.6333333333337</v>
      </c>
      <c r="G70" s="36">
        <v>2455.4666666666672</v>
      </c>
      <c r="H70" s="36">
        <v>2621.8666666666668</v>
      </c>
      <c r="I70" s="36">
        <v>2652.0333333333338</v>
      </c>
      <c r="J70" s="36">
        <v>2705.0666666666666</v>
      </c>
      <c r="K70" s="31">
        <v>2599</v>
      </c>
      <c r="L70" s="31">
        <v>2515.8000000000002</v>
      </c>
      <c r="M70" s="31">
        <v>4.2244099999999998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378.65</v>
      </c>
      <c r="D71" s="36">
        <v>379.16666666666669</v>
      </c>
      <c r="E71" s="36">
        <v>376.53333333333336</v>
      </c>
      <c r="F71" s="36">
        <v>374.41666666666669</v>
      </c>
      <c r="G71" s="36">
        <v>371.78333333333336</v>
      </c>
      <c r="H71" s="36">
        <v>381.28333333333336</v>
      </c>
      <c r="I71" s="36">
        <v>383.91666666666669</v>
      </c>
      <c r="J71" s="36">
        <v>386.03333333333336</v>
      </c>
      <c r="K71" s="31">
        <v>381.8</v>
      </c>
      <c r="L71" s="31">
        <v>377.05</v>
      </c>
      <c r="M71" s="31">
        <v>4.7487199999999996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179.6</v>
      </c>
      <c r="D72" s="36">
        <v>182.18333333333331</v>
      </c>
      <c r="E72" s="36">
        <v>173.96666666666661</v>
      </c>
      <c r="F72" s="36">
        <v>168.33333333333331</v>
      </c>
      <c r="G72" s="36">
        <v>160.11666666666662</v>
      </c>
      <c r="H72" s="36">
        <v>187.81666666666661</v>
      </c>
      <c r="I72" s="36">
        <v>196.0333333333333</v>
      </c>
      <c r="J72" s="36">
        <v>201.6666666666666</v>
      </c>
      <c r="K72" s="31">
        <v>190.4</v>
      </c>
      <c r="L72" s="31">
        <v>176.55</v>
      </c>
      <c r="M72" s="31">
        <v>400.71505999999999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262.89999999999998</v>
      </c>
      <c r="D73" s="36">
        <v>263.01666666666665</v>
      </c>
      <c r="E73" s="36">
        <v>258.93333333333328</v>
      </c>
      <c r="F73" s="36">
        <v>254.96666666666664</v>
      </c>
      <c r="G73" s="36">
        <v>250.88333333333327</v>
      </c>
      <c r="H73" s="36">
        <v>266.98333333333329</v>
      </c>
      <c r="I73" s="36">
        <v>271.06666666666666</v>
      </c>
      <c r="J73" s="36">
        <v>275.0333333333333</v>
      </c>
      <c r="K73" s="31">
        <v>267.10000000000002</v>
      </c>
      <c r="L73" s="31">
        <v>259.05</v>
      </c>
      <c r="M73" s="31">
        <v>155.31360000000001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121.7</v>
      </c>
      <c r="D74" s="36">
        <v>123.06666666666666</v>
      </c>
      <c r="E74" s="36">
        <v>119.43333333333332</v>
      </c>
      <c r="F74" s="36">
        <v>117.16666666666666</v>
      </c>
      <c r="G74" s="36">
        <v>113.53333333333332</v>
      </c>
      <c r="H74" s="36">
        <v>125.33333333333333</v>
      </c>
      <c r="I74" s="36">
        <v>128.96666666666664</v>
      </c>
      <c r="J74" s="36">
        <v>131.23333333333335</v>
      </c>
      <c r="K74" s="31">
        <v>126.7</v>
      </c>
      <c r="L74" s="31">
        <v>120.8</v>
      </c>
      <c r="M74" s="31">
        <v>209.08061000000001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64</v>
      </c>
      <c r="D75" s="36">
        <v>64.3</v>
      </c>
      <c r="E75" s="36">
        <v>63.399999999999991</v>
      </c>
      <c r="F75" s="36">
        <v>62.8</v>
      </c>
      <c r="G75" s="36">
        <v>61.899999999999991</v>
      </c>
      <c r="H75" s="36">
        <v>64.899999999999991</v>
      </c>
      <c r="I75" s="36">
        <v>65.8</v>
      </c>
      <c r="J75" s="36">
        <v>66.399999999999991</v>
      </c>
      <c r="K75" s="31">
        <v>65.2</v>
      </c>
      <c r="L75" s="31">
        <v>63.7</v>
      </c>
      <c r="M75" s="31">
        <v>116.74254000000001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1334.5</v>
      </c>
      <c r="D76" s="36">
        <v>1330.8666666666666</v>
      </c>
      <c r="E76" s="36">
        <v>1325.7333333333331</v>
      </c>
      <c r="F76" s="36">
        <v>1316.9666666666665</v>
      </c>
      <c r="G76" s="36">
        <v>1311.833333333333</v>
      </c>
      <c r="H76" s="36">
        <v>1339.6333333333332</v>
      </c>
      <c r="I76" s="36">
        <v>1344.7666666666669</v>
      </c>
      <c r="J76" s="36">
        <v>1353.5333333333333</v>
      </c>
      <c r="K76" s="31">
        <v>1336</v>
      </c>
      <c r="L76" s="31">
        <v>1322.1</v>
      </c>
      <c r="M76" s="31">
        <v>1.64981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5373.75</v>
      </c>
      <c r="D77" s="36">
        <v>5434.25</v>
      </c>
      <c r="E77" s="36">
        <v>5218.5</v>
      </c>
      <c r="F77" s="36">
        <v>5063.25</v>
      </c>
      <c r="G77" s="36">
        <v>4847.5</v>
      </c>
      <c r="H77" s="36">
        <v>5589.5</v>
      </c>
      <c r="I77" s="36">
        <v>5805.25</v>
      </c>
      <c r="J77" s="36">
        <v>5960.5</v>
      </c>
      <c r="K77" s="31">
        <v>5650</v>
      </c>
      <c r="L77" s="31">
        <v>5279</v>
      </c>
      <c r="M77" s="31">
        <v>0.68398999999999999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490</v>
      </c>
      <c r="D78" s="36">
        <v>488.75</v>
      </c>
      <c r="E78" s="36">
        <v>485.5</v>
      </c>
      <c r="F78" s="36">
        <v>481</v>
      </c>
      <c r="G78" s="36">
        <v>477.75</v>
      </c>
      <c r="H78" s="36">
        <v>493.25</v>
      </c>
      <c r="I78" s="36">
        <v>496.5</v>
      </c>
      <c r="J78" s="36">
        <v>501</v>
      </c>
      <c r="K78" s="31">
        <v>492</v>
      </c>
      <c r="L78" s="31">
        <v>484.25</v>
      </c>
      <c r="M78" s="31">
        <v>17.155529999999999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2069.6</v>
      </c>
      <c r="D79" s="36">
        <v>2046.3833333333334</v>
      </c>
      <c r="E79" s="36">
        <v>2010.7666666666669</v>
      </c>
      <c r="F79" s="36">
        <v>1951.9333333333334</v>
      </c>
      <c r="G79" s="36">
        <v>1916.3166666666668</v>
      </c>
      <c r="H79" s="36">
        <v>2105.2166666666672</v>
      </c>
      <c r="I79" s="36">
        <v>2140.833333333333</v>
      </c>
      <c r="J79" s="36">
        <v>2199.666666666667</v>
      </c>
      <c r="K79" s="31">
        <v>2082</v>
      </c>
      <c r="L79" s="31">
        <v>1987.55</v>
      </c>
      <c r="M79" s="31">
        <v>17.573170000000001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237.9</v>
      </c>
      <c r="D80" s="36">
        <v>235.13333333333333</v>
      </c>
      <c r="E80" s="36">
        <v>230.26666666666665</v>
      </c>
      <c r="F80" s="36">
        <v>222.63333333333333</v>
      </c>
      <c r="G80" s="36">
        <v>217.76666666666665</v>
      </c>
      <c r="H80" s="36">
        <v>242.76666666666665</v>
      </c>
      <c r="I80" s="36">
        <v>247.63333333333333</v>
      </c>
      <c r="J80" s="36">
        <v>255.26666666666665</v>
      </c>
      <c r="K80" s="31">
        <v>240</v>
      </c>
      <c r="L80" s="31">
        <v>227.5</v>
      </c>
      <c r="M80" s="31">
        <v>555.56781000000001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1483</v>
      </c>
      <c r="D81" s="36">
        <v>1477.5</v>
      </c>
      <c r="E81" s="36">
        <v>1462.7</v>
      </c>
      <c r="F81" s="36">
        <v>1442.4</v>
      </c>
      <c r="G81" s="36">
        <v>1427.6000000000001</v>
      </c>
      <c r="H81" s="36">
        <v>1497.8</v>
      </c>
      <c r="I81" s="36">
        <v>1512.6000000000001</v>
      </c>
      <c r="J81" s="36">
        <v>1532.8999999999999</v>
      </c>
      <c r="K81" s="31">
        <v>1492.3</v>
      </c>
      <c r="L81" s="31">
        <v>1457.2</v>
      </c>
      <c r="M81" s="31">
        <v>12.58685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294.8</v>
      </c>
      <c r="D82" s="36">
        <v>293.09999999999997</v>
      </c>
      <c r="E82" s="36">
        <v>289.19999999999993</v>
      </c>
      <c r="F82" s="36">
        <v>283.59999999999997</v>
      </c>
      <c r="G82" s="36">
        <v>279.69999999999993</v>
      </c>
      <c r="H82" s="36">
        <v>298.69999999999993</v>
      </c>
      <c r="I82" s="36">
        <v>302.59999999999991</v>
      </c>
      <c r="J82" s="36">
        <v>308.19999999999993</v>
      </c>
      <c r="K82" s="31">
        <v>297</v>
      </c>
      <c r="L82" s="31">
        <v>287.5</v>
      </c>
      <c r="M82" s="31">
        <v>162.45510999999999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618.75</v>
      </c>
      <c r="D83" s="36">
        <v>621.04999999999995</v>
      </c>
      <c r="E83" s="36">
        <v>608.74999999999989</v>
      </c>
      <c r="F83" s="36">
        <v>598.74999999999989</v>
      </c>
      <c r="G83" s="36">
        <v>586.44999999999982</v>
      </c>
      <c r="H83" s="36">
        <v>631.04999999999995</v>
      </c>
      <c r="I83" s="36">
        <v>643.35000000000014</v>
      </c>
      <c r="J83" s="36">
        <v>653.35</v>
      </c>
      <c r="K83" s="31">
        <v>633.35</v>
      </c>
      <c r="L83" s="31">
        <v>611.04999999999995</v>
      </c>
      <c r="M83" s="31">
        <v>134.43467999999999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1345.1</v>
      </c>
      <c r="D84" s="36">
        <v>1341.0833333333333</v>
      </c>
      <c r="E84" s="36">
        <v>1325.3166666666666</v>
      </c>
      <c r="F84" s="36">
        <v>1305.5333333333333</v>
      </c>
      <c r="G84" s="36">
        <v>1289.7666666666667</v>
      </c>
      <c r="H84" s="36">
        <v>1360.8666666666666</v>
      </c>
      <c r="I84" s="36">
        <v>1376.6333333333334</v>
      </c>
      <c r="J84" s="36">
        <v>1396.4166666666665</v>
      </c>
      <c r="K84" s="31">
        <v>1356.85</v>
      </c>
      <c r="L84" s="31">
        <v>1321.3</v>
      </c>
      <c r="M84" s="31">
        <v>119.32181</v>
      </c>
      <c r="N84" s="1"/>
      <c r="O84" s="1"/>
    </row>
    <row r="85" spans="1:15" ht="12.75" customHeight="1">
      <c r="A85" s="33">
        <v>75</v>
      </c>
      <c r="B85" s="53" t="s">
        <v>794</v>
      </c>
      <c r="C85" s="31">
        <v>545.79999999999995</v>
      </c>
      <c r="D85" s="36">
        <v>539.5</v>
      </c>
      <c r="E85" s="36">
        <v>524.29999999999995</v>
      </c>
      <c r="F85" s="36">
        <v>502.79999999999995</v>
      </c>
      <c r="G85" s="36">
        <v>487.59999999999991</v>
      </c>
      <c r="H85" s="36">
        <v>561</v>
      </c>
      <c r="I85" s="36">
        <v>576.20000000000005</v>
      </c>
      <c r="J85" s="36">
        <v>597.70000000000005</v>
      </c>
      <c r="K85" s="31">
        <v>554.70000000000005</v>
      </c>
      <c r="L85" s="31">
        <v>518</v>
      </c>
      <c r="M85" s="31">
        <v>6.7553299999999998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305.75</v>
      </c>
      <c r="D86" s="36">
        <v>308.28333333333336</v>
      </c>
      <c r="E86" s="36">
        <v>299.9666666666667</v>
      </c>
      <c r="F86" s="36">
        <v>294.18333333333334</v>
      </c>
      <c r="G86" s="36">
        <v>285.86666666666667</v>
      </c>
      <c r="H86" s="36">
        <v>314.06666666666672</v>
      </c>
      <c r="I86" s="36">
        <v>322.38333333333344</v>
      </c>
      <c r="J86" s="36">
        <v>328.16666666666674</v>
      </c>
      <c r="K86" s="31">
        <v>316.60000000000002</v>
      </c>
      <c r="L86" s="31">
        <v>302.5</v>
      </c>
      <c r="M86" s="31">
        <v>83.800489999999996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1432.05</v>
      </c>
      <c r="D87" s="36">
        <v>1438.3500000000001</v>
      </c>
      <c r="E87" s="36">
        <v>1417.0000000000002</v>
      </c>
      <c r="F87" s="36">
        <v>1401.95</v>
      </c>
      <c r="G87" s="36">
        <v>1380.6000000000001</v>
      </c>
      <c r="H87" s="36">
        <v>1453.4000000000003</v>
      </c>
      <c r="I87" s="36">
        <v>1474.7500000000002</v>
      </c>
      <c r="J87" s="36">
        <v>1489.8000000000004</v>
      </c>
      <c r="K87" s="31">
        <v>1459.7</v>
      </c>
      <c r="L87" s="31">
        <v>1423.3</v>
      </c>
      <c r="M87" s="31">
        <v>1.05487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615.5</v>
      </c>
      <c r="D88" s="36">
        <v>615.11666666666667</v>
      </c>
      <c r="E88" s="36">
        <v>606.43333333333339</v>
      </c>
      <c r="F88" s="36">
        <v>597.36666666666667</v>
      </c>
      <c r="G88" s="36">
        <v>588.68333333333339</v>
      </c>
      <c r="H88" s="36">
        <v>624.18333333333339</v>
      </c>
      <c r="I88" s="36">
        <v>632.86666666666656</v>
      </c>
      <c r="J88" s="36">
        <v>641.93333333333339</v>
      </c>
      <c r="K88" s="31">
        <v>623.79999999999995</v>
      </c>
      <c r="L88" s="31">
        <v>606.04999999999995</v>
      </c>
      <c r="M88" s="31">
        <v>22.907589999999999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7175.25</v>
      </c>
      <c r="D89" s="36">
        <v>7192.7166666666672</v>
      </c>
      <c r="E89" s="36">
        <v>7115.4333333333343</v>
      </c>
      <c r="F89" s="36">
        <v>7055.6166666666668</v>
      </c>
      <c r="G89" s="36">
        <v>6978.3333333333339</v>
      </c>
      <c r="H89" s="36">
        <v>7252.5333333333347</v>
      </c>
      <c r="I89" s="36">
        <v>7329.8166666666675</v>
      </c>
      <c r="J89" s="36">
        <v>7389.633333333335</v>
      </c>
      <c r="K89" s="31">
        <v>7270</v>
      </c>
      <c r="L89" s="31">
        <v>7132.9</v>
      </c>
      <c r="M89" s="31">
        <v>9.9470000000000003E-2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1569.75</v>
      </c>
      <c r="D90" s="36">
        <v>1566.6833333333334</v>
      </c>
      <c r="E90" s="36">
        <v>1498.9666666666667</v>
      </c>
      <c r="F90" s="36">
        <v>1428.1833333333334</v>
      </c>
      <c r="G90" s="36">
        <v>1360.4666666666667</v>
      </c>
      <c r="H90" s="36">
        <v>1637.4666666666667</v>
      </c>
      <c r="I90" s="36">
        <v>1705.1833333333334</v>
      </c>
      <c r="J90" s="36">
        <v>1775.9666666666667</v>
      </c>
      <c r="K90" s="31">
        <v>1634.4</v>
      </c>
      <c r="L90" s="31">
        <v>1495.9</v>
      </c>
      <c r="M90" s="31">
        <v>6.48712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1549.55</v>
      </c>
      <c r="D91" s="36">
        <v>1550.6999999999998</v>
      </c>
      <c r="E91" s="36">
        <v>1533.5499999999997</v>
      </c>
      <c r="F91" s="36">
        <v>1517.55</v>
      </c>
      <c r="G91" s="36">
        <v>1500.3999999999999</v>
      </c>
      <c r="H91" s="36">
        <v>1566.6999999999996</v>
      </c>
      <c r="I91" s="36">
        <v>1583.8499999999997</v>
      </c>
      <c r="J91" s="36">
        <v>1599.8499999999995</v>
      </c>
      <c r="K91" s="31">
        <v>1567.85</v>
      </c>
      <c r="L91" s="31">
        <v>1534.7</v>
      </c>
      <c r="M91" s="31">
        <v>0.25940000000000002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501.85</v>
      </c>
      <c r="D92" s="36">
        <v>504.59999999999997</v>
      </c>
      <c r="E92" s="36">
        <v>497.24999999999994</v>
      </c>
      <c r="F92" s="36">
        <v>492.65</v>
      </c>
      <c r="G92" s="36">
        <v>485.29999999999995</v>
      </c>
      <c r="H92" s="36">
        <v>509.19999999999993</v>
      </c>
      <c r="I92" s="36">
        <v>516.54999999999995</v>
      </c>
      <c r="J92" s="36">
        <v>521.14999999999986</v>
      </c>
      <c r="K92" s="31">
        <v>511.95</v>
      </c>
      <c r="L92" s="31">
        <v>500</v>
      </c>
      <c r="M92" s="31">
        <v>2.7098499999999999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31041.55</v>
      </c>
      <c r="D93" s="36">
        <v>30972.866666666669</v>
      </c>
      <c r="E93" s="36">
        <v>30668.733333333337</v>
      </c>
      <c r="F93" s="36">
        <v>30295.916666666668</v>
      </c>
      <c r="G93" s="36">
        <v>29991.783333333336</v>
      </c>
      <c r="H93" s="36">
        <v>31345.683333333338</v>
      </c>
      <c r="I93" s="36">
        <v>31649.816666666669</v>
      </c>
      <c r="J93" s="36">
        <v>32022.633333333339</v>
      </c>
      <c r="K93" s="31">
        <v>31277</v>
      </c>
      <c r="L93" s="31">
        <v>30600.05</v>
      </c>
      <c r="M93" s="31">
        <v>0.66954999999999998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1101.95</v>
      </c>
      <c r="D94" s="36">
        <v>1093.9833333333333</v>
      </c>
      <c r="E94" s="36">
        <v>1075.4166666666667</v>
      </c>
      <c r="F94" s="36">
        <v>1048.8833333333334</v>
      </c>
      <c r="G94" s="36">
        <v>1030.3166666666668</v>
      </c>
      <c r="H94" s="36">
        <v>1120.5166666666667</v>
      </c>
      <c r="I94" s="36">
        <v>1139.0833333333333</v>
      </c>
      <c r="J94" s="36">
        <v>1165.6166666666666</v>
      </c>
      <c r="K94" s="31">
        <v>1112.55</v>
      </c>
      <c r="L94" s="31">
        <v>1067.45</v>
      </c>
      <c r="M94" s="31">
        <v>6.1473699999999996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5137.75</v>
      </c>
      <c r="D95" s="36">
        <v>5101.75</v>
      </c>
      <c r="E95" s="36">
        <v>5053.5</v>
      </c>
      <c r="F95" s="36">
        <v>4969.25</v>
      </c>
      <c r="G95" s="36">
        <v>4921</v>
      </c>
      <c r="H95" s="36">
        <v>5186</v>
      </c>
      <c r="I95" s="36">
        <v>5234.25</v>
      </c>
      <c r="J95" s="36">
        <v>5318.5</v>
      </c>
      <c r="K95" s="31">
        <v>5150</v>
      </c>
      <c r="L95" s="31">
        <v>5017.5</v>
      </c>
      <c r="M95" s="31">
        <v>3.12988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2000.3</v>
      </c>
      <c r="D96" s="36">
        <v>1997.9833333333333</v>
      </c>
      <c r="E96" s="36">
        <v>1981.0166666666667</v>
      </c>
      <c r="F96" s="36">
        <v>1961.7333333333333</v>
      </c>
      <c r="G96" s="36">
        <v>1944.7666666666667</v>
      </c>
      <c r="H96" s="36">
        <v>2017.2666666666667</v>
      </c>
      <c r="I96" s="36">
        <v>2034.2333333333333</v>
      </c>
      <c r="J96" s="36">
        <v>2053.5166666666664</v>
      </c>
      <c r="K96" s="31">
        <v>2014.95</v>
      </c>
      <c r="L96" s="31">
        <v>1978.7</v>
      </c>
      <c r="M96" s="31">
        <v>0.61556999999999995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566.35</v>
      </c>
      <c r="D97" s="36">
        <v>565.51666666666677</v>
      </c>
      <c r="E97" s="36">
        <v>560.33333333333348</v>
      </c>
      <c r="F97" s="36">
        <v>554.31666666666672</v>
      </c>
      <c r="G97" s="36">
        <v>549.13333333333344</v>
      </c>
      <c r="H97" s="36">
        <v>571.53333333333353</v>
      </c>
      <c r="I97" s="36">
        <v>576.7166666666667</v>
      </c>
      <c r="J97" s="36">
        <v>582.73333333333358</v>
      </c>
      <c r="K97" s="31">
        <v>570.70000000000005</v>
      </c>
      <c r="L97" s="31">
        <v>559.5</v>
      </c>
      <c r="M97" s="31">
        <v>0.75051000000000001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141.15</v>
      </c>
      <c r="D98" s="36">
        <v>141.38333333333335</v>
      </c>
      <c r="E98" s="36">
        <v>139.31666666666672</v>
      </c>
      <c r="F98" s="36">
        <v>137.48333333333338</v>
      </c>
      <c r="G98" s="36">
        <v>135.41666666666674</v>
      </c>
      <c r="H98" s="36">
        <v>143.2166666666667</v>
      </c>
      <c r="I98" s="36">
        <v>145.28333333333336</v>
      </c>
      <c r="J98" s="36">
        <v>147.11666666666667</v>
      </c>
      <c r="K98" s="31">
        <v>143.44999999999999</v>
      </c>
      <c r="L98" s="31">
        <v>139.55000000000001</v>
      </c>
      <c r="M98" s="31">
        <v>24.27759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629.75</v>
      </c>
      <c r="D99" s="36">
        <v>633.0333333333333</v>
      </c>
      <c r="E99" s="36">
        <v>618.06666666666661</v>
      </c>
      <c r="F99" s="36">
        <v>606.38333333333333</v>
      </c>
      <c r="G99" s="36">
        <v>591.41666666666663</v>
      </c>
      <c r="H99" s="36">
        <v>644.71666666666658</v>
      </c>
      <c r="I99" s="36">
        <v>659.68333333333328</v>
      </c>
      <c r="J99" s="36">
        <v>671.36666666666656</v>
      </c>
      <c r="K99" s="31">
        <v>648</v>
      </c>
      <c r="L99" s="31">
        <v>621.35</v>
      </c>
      <c r="M99" s="31">
        <v>70.970609999999994</v>
      </c>
      <c r="N99" s="1"/>
      <c r="O99" s="1"/>
    </row>
    <row r="100" spans="1:15" ht="12.75" customHeight="1">
      <c r="A100" s="33">
        <v>90</v>
      </c>
      <c r="B100" s="53" t="s">
        <v>790</v>
      </c>
      <c r="C100" s="31">
        <v>491.25</v>
      </c>
      <c r="D100" s="36">
        <v>489.48333333333335</v>
      </c>
      <c r="E100" s="36">
        <v>485.9666666666667</v>
      </c>
      <c r="F100" s="36">
        <v>480.68333333333334</v>
      </c>
      <c r="G100" s="36">
        <v>477.16666666666669</v>
      </c>
      <c r="H100" s="36">
        <v>494.76666666666671</v>
      </c>
      <c r="I100" s="36">
        <v>498.28333333333336</v>
      </c>
      <c r="J100" s="36">
        <v>503.56666666666672</v>
      </c>
      <c r="K100" s="31">
        <v>493</v>
      </c>
      <c r="L100" s="31">
        <v>484.2</v>
      </c>
      <c r="M100" s="31">
        <v>3.2302599999999999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4373.3999999999996</v>
      </c>
      <c r="D101" s="36">
        <v>4366.3166666666666</v>
      </c>
      <c r="E101" s="36">
        <v>4334.1833333333334</v>
      </c>
      <c r="F101" s="36">
        <v>4294.9666666666672</v>
      </c>
      <c r="G101" s="36">
        <v>4262.8333333333339</v>
      </c>
      <c r="H101" s="36">
        <v>4405.5333333333328</v>
      </c>
      <c r="I101" s="36">
        <v>4437.6666666666661</v>
      </c>
      <c r="J101" s="36">
        <v>4476.8833333333323</v>
      </c>
      <c r="K101" s="31">
        <v>4398.45</v>
      </c>
      <c r="L101" s="31">
        <v>4327.1000000000004</v>
      </c>
      <c r="M101" s="31">
        <v>7.2650000000000006E-2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341.4</v>
      </c>
      <c r="D102" s="36">
        <v>345.15000000000003</v>
      </c>
      <c r="E102" s="36">
        <v>336.50000000000006</v>
      </c>
      <c r="F102" s="36">
        <v>331.6</v>
      </c>
      <c r="G102" s="36">
        <v>322.95000000000005</v>
      </c>
      <c r="H102" s="36">
        <v>350.05000000000007</v>
      </c>
      <c r="I102" s="36">
        <v>358.70000000000005</v>
      </c>
      <c r="J102" s="36">
        <v>363.60000000000008</v>
      </c>
      <c r="K102" s="31">
        <v>353.8</v>
      </c>
      <c r="L102" s="31">
        <v>340.25</v>
      </c>
      <c r="M102" s="31">
        <v>2.0187200000000001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252.5</v>
      </c>
      <c r="D103" s="36">
        <v>252.28333333333333</v>
      </c>
      <c r="E103" s="36">
        <v>249.71666666666667</v>
      </c>
      <c r="F103" s="36">
        <v>246.93333333333334</v>
      </c>
      <c r="G103" s="36">
        <v>244.36666666666667</v>
      </c>
      <c r="H103" s="36">
        <v>255.06666666666666</v>
      </c>
      <c r="I103" s="36">
        <v>257.63333333333333</v>
      </c>
      <c r="J103" s="36">
        <v>260.41666666666663</v>
      </c>
      <c r="K103" s="31">
        <v>254.85</v>
      </c>
      <c r="L103" s="31">
        <v>249.5</v>
      </c>
      <c r="M103" s="31">
        <v>7.6354800000000003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760.25</v>
      </c>
      <c r="D104" s="36">
        <v>758.35</v>
      </c>
      <c r="E104" s="36">
        <v>754</v>
      </c>
      <c r="F104" s="36">
        <v>747.75</v>
      </c>
      <c r="G104" s="36">
        <v>743.4</v>
      </c>
      <c r="H104" s="36">
        <v>764.6</v>
      </c>
      <c r="I104" s="36">
        <v>768.95000000000016</v>
      </c>
      <c r="J104" s="36">
        <v>775.2</v>
      </c>
      <c r="K104" s="31">
        <v>762.7</v>
      </c>
      <c r="L104" s="31">
        <v>752.1</v>
      </c>
      <c r="M104" s="31">
        <v>2.2616200000000002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113.7</v>
      </c>
      <c r="D105" s="36">
        <v>115.28333333333335</v>
      </c>
      <c r="E105" s="36">
        <v>110.2166666666667</v>
      </c>
      <c r="F105" s="36">
        <v>106.73333333333335</v>
      </c>
      <c r="G105" s="36">
        <v>101.6666666666667</v>
      </c>
      <c r="H105" s="36">
        <v>118.76666666666669</v>
      </c>
      <c r="I105" s="36">
        <v>123.83333333333333</v>
      </c>
      <c r="J105" s="36">
        <v>127.31666666666669</v>
      </c>
      <c r="K105" s="31">
        <v>120.35</v>
      </c>
      <c r="L105" s="31">
        <v>111.8</v>
      </c>
      <c r="M105" s="31">
        <v>835.18740000000003</v>
      </c>
      <c r="N105" s="1"/>
      <c r="O105" s="1"/>
    </row>
    <row r="106" spans="1:15" ht="12.75" customHeight="1">
      <c r="A106" s="33">
        <v>96</v>
      </c>
      <c r="B106" s="53" t="s">
        <v>813</v>
      </c>
      <c r="C106" s="31">
        <v>1363.8</v>
      </c>
      <c r="D106" s="36">
        <v>1365.2666666666667</v>
      </c>
      <c r="E106" s="36">
        <v>1340.5333333333333</v>
      </c>
      <c r="F106" s="36">
        <v>1317.2666666666667</v>
      </c>
      <c r="G106" s="36">
        <v>1292.5333333333333</v>
      </c>
      <c r="H106" s="36">
        <v>1388.5333333333333</v>
      </c>
      <c r="I106" s="36">
        <v>1413.2666666666664</v>
      </c>
      <c r="J106" s="36">
        <v>1436.5333333333333</v>
      </c>
      <c r="K106" s="31">
        <v>1390</v>
      </c>
      <c r="L106" s="31">
        <v>1342</v>
      </c>
      <c r="M106" s="31">
        <v>1.94634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225.75</v>
      </c>
      <c r="D107" s="36">
        <v>225.51666666666665</v>
      </c>
      <c r="E107" s="36">
        <v>223.2833333333333</v>
      </c>
      <c r="F107" s="36">
        <v>220.81666666666666</v>
      </c>
      <c r="G107" s="36">
        <v>218.58333333333331</v>
      </c>
      <c r="H107" s="36">
        <v>227.98333333333329</v>
      </c>
      <c r="I107" s="36">
        <v>230.21666666666664</v>
      </c>
      <c r="J107" s="36">
        <v>232.68333333333328</v>
      </c>
      <c r="K107" s="31">
        <v>227.75</v>
      </c>
      <c r="L107" s="31">
        <v>223.05</v>
      </c>
      <c r="M107" s="31">
        <v>1.21652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1646.2</v>
      </c>
      <c r="D108" s="36">
        <v>1634.0666666666666</v>
      </c>
      <c r="E108" s="36">
        <v>1553.1333333333332</v>
      </c>
      <c r="F108" s="36">
        <v>1460.0666666666666</v>
      </c>
      <c r="G108" s="36">
        <v>1379.1333333333332</v>
      </c>
      <c r="H108" s="36">
        <v>1727.1333333333332</v>
      </c>
      <c r="I108" s="36">
        <v>1808.0666666666666</v>
      </c>
      <c r="J108" s="36">
        <v>1901.1333333333332</v>
      </c>
      <c r="K108" s="31">
        <v>1715</v>
      </c>
      <c r="L108" s="31">
        <v>1541</v>
      </c>
      <c r="M108" s="31">
        <v>14.87608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190.3</v>
      </c>
      <c r="D109" s="36">
        <v>191.20000000000002</v>
      </c>
      <c r="E109" s="36">
        <v>188.60000000000002</v>
      </c>
      <c r="F109" s="36">
        <v>186.9</v>
      </c>
      <c r="G109" s="36">
        <v>184.3</v>
      </c>
      <c r="H109" s="36">
        <v>192.90000000000003</v>
      </c>
      <c r="I109" s="36">
        <v>195.5</v>
      </c>
      <c r="J109" s="36">
        <v>197.20000000000005</v>
      </c>
      <c r="K109" s="31">
        <v>193.8</v>
      </c>
      <c r="L109" s="31">
        <v>189.5</v>
      </c>
      <c r="M109" s="31">
        <v>19.626300000000001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2275.6</v>
      </c>
      <c r="D110" s="36">
        <v>2297.9333333333334</v>
      </c>
      <c r="E110" s="36">
        <v>2240.8666666666668</v>
      </c>
      <c r="F110" s="36">
        <v>2206.1333333333332</v>
      </c>
      <c r="G110" s="36">
        <v>2149.0666666666666</v>
      </c>
      <c r="H110" s="36">
        <v>2332.666666666667</v>
      </c>
      <c r="I110" s="36">
        <v>2389.7333333333336</v>
      </c>
      <c r="J110" s="36">
        <v>2424.4666666666672</v>
      </c>
      <c r="K110" s="31">
        <v>2355</v>
      </c>
      <c r="L110" s="31">
        <v>2263.1999999999998</v>
      </c>
      <c r="M110" s="31">
        <v>6.3543099999999999</v>
      </c>
      <c r="N110" s="1"/>
      <c r="O110" s="1"/>
    </row>
    <row r="111" spans="1:15" ht="12.75" customHeight="1">
      <c r="A111" s="33">
        <v>101</v>
      </c>
      <c r="B111" s="53" t="s">
        <v>1083</v>
      </c>
      <c r="C111" s="31">
        <v>925.4</v>
      </c>
      <c r="D111" s="36">
        <v>932.44999999999993</v>
      </c>
      <c r="E111" s="36">
        <v>914.94999999999982</v>
      </c>
      <c r="F111" s="36">
        <v>904.49999999999989</v>
      </c>
      <c r="G111" s="36">
        <v>886.99999999999977</v>
      </c>
      <c r="H111" s="36">
        <v>942.89999999999986</v>
      </c>
      <c r="I111" s="36">
        <v>960.40000000000009</v>
      </c>
      <c r="J111" s="36">
        <v>970.84999999999991</v>
      </c>
      <c r="K111" s="31">
        <v>949.95</v>
      </c>
      <c r="L111" s="31">
        <v>922</v>
      </c>
      <c r="M111" s="31">
        <v>1.8381000000000001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60.8</v>
      </c>
      <c r="D112" s="36">
        <v>60.79999999999999</v>
      </c>
      <c r="E112" s="36">
        <v>60.199999999999982</v>
      </c>
      <c r="F112" s="36">
        <v>59.599999999999994</v>
      </c>
      <c r="G112" s="36">
        <v>58.999999999999986</v>
      </c>
      <c r="H112" s="36">
        <v>61.399999999999977</v>
      </c>
      <c r="I112" s="36">
        <v>61.999999999999986</v>
      </c>
      <c r="J112" s="36">
        <v>62.599999999999973</v>
      </c>
      <c r="K112" s="31">
        <v>61.4</v>
      </c>
      <c r="L112" s="31">
        <v>60.2</v>
      </c>
      <c r="M112" s="31">
        <v>62.252009999999999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2094.3000000000002</v>
      </c>
      <c r="D113" s="36">
        <v>2109</v>
      </c>
      <c r="E113" s="36">
        <v>2068.3000000000002</v>
      </c>
      <c r="F113" s="36">
        <v>2042.3000000000002</v>
      </c>
      <c r="G113" s="36">
        <v>2001.6000000000004</v>
      </c>
      <c r="H113" s="36">
        <v>2135</v>
      </c>
      <c r="I113" s="36">
        <v>2175.6999999999998</v>
      </c>
      <c r="J113" s="36">
        <v>2201.6999999999998</v>
      </c>
      <c r="K113" s="31">
        <v>2149.6999999999998</v>
      </c>
      <c r="L113" s="31">
        <v>2083</v>
      </c>
      <c r="M113" s="31">
        <v>8.4557800000000007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670.95</v>
      </c>
      <c r="D114" s="36">
        <v>671.25</v>
      </c>
      <c r="E114" s="36">
        <v>665</v>
      </c>
      <c r="F114" s="36">
        <v>659.05</v>
      </c>
      <c r="G114" s="36">
        <v>652.79999999999995</v>
      </c>
      <c r="H114" s="36">
        <v>677.2</v>
      </c>
      <c r="I114" s="36">
        <v>683.45</v>
      </c>
      <c r="J114" s="36">
        <v>689.40000000000009</v>
      </c>
      <c r="K114" s="31">
        <v>677.5</v>
      </c>
      <c r="L114" s="31">
        <v>665.3</v>
      </c>
      <c r="M114" s="31">
        <v>11.33559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2083.9</v>
      </c>
      <c r="D115" s="36">
        <v>2085.3000000000002</v>
      </c>
      <c r="E115" s="36">
        <v>2050.6500000000005</v>
      </c>
      <c r="F115" s="36">
        <v>2017.4000000000005</v>
      </c>
      <c r="G115" s="36">
        <v>1982.7500000000009</v>
      </c>
      <c r="H115" s="36">
        <v>2118.5500000000002</v>
      </c>
      <c r="I115" s="36">
        <v>2153.1999999999998</v>
      </c>
      <c r="J115" s="36">
        <v>2186.4499999999998</v>
      </c>
      <c r="K115" s="31">
        <v>2119.9499999999998</v>
      </c>
      <c r="L115" s="31">
        <v>2052.0500000000002</v>
      </c>
      <c r="M115" s="31">
        <v>3.4314200000000001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7042.8</v>
      </c>
      <c r="D116" s="36">
        <v>7085.8499999999995</v>
      </c>
      <c r="E116" s="36">
        <v>6941.6999999999989</v>
      </c>
      <c r="F116" s="36">
        <v>6840.5999999999995</v>
      </c>
      <c r="G116" s="36">
        <v>6696.4499999999989</v>
      </c>
      <c r="H116" s="36">
        <v>7186.9499999999989</v>
      </c>
      <c r="I116" s="36">
        <v>7331.0999999999985</v>
      </c>
      <c r="J116" s="36">
        <v>7432.1999999999989</v>
      </c>
      <c r="K116" s="31">
        <v>7230</v>
      </c>
      <c r="L116" s="31">
        <v>6984.75</v>
      </c>
      <c r="M116" s="31">
        <v>0.16592999999999999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789.2</v>
      </c>
      <c r="D117" s="36">
        <v>785</v>
      </c>
      <c r="E117" s="36">
        <v>771.8</v>
      </c>
      <c r="F117" s="36">
        <v>754.4</v>
      </c>
      <c r="G117" s="36">
        <v>741.19999999999993</v>
      </c>
      <c r="H117" s="36">
        <v>802.4</v>
      </c>
      <c r="I117" s="36">
        <v>815.6</v>
      </c>
      <c r="J117" s="36">
        <v>833</v>
      </c>
      <c r="K117" s="31">
        <v>798.2</v>
      </c>
      <c r="L117" s="31">
        <v>767.6</v>
      </c>
      <c r="M117" s="31">
        <v>3.1100599999999998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403.85</v>
      </c>
      <c r="D118" s="36">
        <v>402.13333333333338</v>
      </c>
      <c r="E118" s="36">
        <v>399.26666666666677</v>
      </c>
      <c r="F118" s="36">
        <v>394.68333333333339</v>
      </c>
      <c r="G118" s="36">
        <v>391.81666666666678</v>
      </c>
      <c r="H118" s="36">
        <v>406.71666666666675</v>
      </c>
      <c r="I118" s="36">
        <v>409.58333333333343</v>
      </c>
      <c r="J118" s="36">
        <v>414.16666666666674</v>
      </c>
      <c r="K118" s="31">
        <v>405</v>
      </c>
      <c r="L118" s="31">
        <v>397.55</v>
      </c>
      <c r="M118" s="31">
        <v>9.1957599999999999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485</v>
      </c>
      <c r="D119" s="36">
        <v>484.01666666666665</v>
      </c>
      <c r="E119" s="36">
        <v>475.98333333333329</v>
      </c>
      <c r="F119" s="36">
        <v>466.96666666666664</v>
      </c>
      <c r="G119" s="36">
        <v>458.93333333333328</v>
      </c>
      <c r="H119" s="36">
        <v>493.0333333333333</v>
      </c>
      <c r="I119" s="36">
        <v>501.06666666666661</v>
      </c>
      <c r="J119" s="36">
        <v>510.08333333333331</v>
      </c>
      <c r="K119" s="31">
        <v>492.05</v>
      </c>
      <c r="L119" s="31">
        <v>475</v>
      </c>
      <c r="M119" s="31">
        <v>0.68799999999999994</v>
      </c>
      <c r="N119" s="1"/>
      <c r="O119" s="1"/>
    </row>
    <row r="120" spans="1:15" ht="12.75" customHeight="1">
      <c r="A120" s="33">
        <v>110</v>
      </c>
      <c r="B120" s="53" t="s">
        <v>1084</v>
      </c>
      <c r="C120" s="31">
        <v>897.75</v>
      </c>
      <c r="D120" s="36">
        <v>903.58333333333337</v>
      </c>
      <c r="E120" s="36">
        <v>882.76666666666677</v>
      </c>
      <c r="F120" s="36">
        <v>867.78333333333342</v>
      </c>
      <c r="G120" s="36">
        <v>846.96666666666681</v>
      </c>
      <c r="H120" s="36">
        <v>918.56666666666672</v>
      </c>
      <c r="I120" s="36">
        <v>939.38333333333333</v>
      </c>
      <c r="J120" s="36">
        <v>954.36666666666667</v>
      </c>
      <c r="K120" s="31">
        <v>924.4</v>
      </c>
      <c r="L120" s="31">
        <v>888.6</v>
      </c>
      <c r="M120" s="31">
        <v>9.0977099999999993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1116.95</v>
      </c>
      <c r="D121" s="36">
        <v>1104.6499999999999</v>
      </c>
      <c r="E121" s="36">
        <v>1089.2999999999997</v>
      </c>
      <c r="F121" s="36">
        <v>1061.6499999999999</v>
      </c>
      <c r="G121" s="36">
        <v>1046.2999999999997</v>
      </c>
      <c r="H121" s="36">
        <v>1132.2999999999997</v>
      </c>
      <c r="I121" s="36">
        <v>1147.6499999999996</v>
      </c>
      <c r="J121" s="36">
        <v>1175.2999999999997</v>
      </c>
      <c r="K121" s="31">
        <v>1120</v>
      </c>
      <c r="L121" s="31">
        <v>1077</v>
      </c>
      <c r="M121" s="31">
        <v>0.92112000000000005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1262</v>
      </c>
      <c r="D122" s="36">
        <v>1255.1666666666667</v>
      </c>
      <c r="E122" s="36">
        <v>1238.3833333333334</v>
      </c>
      <c r="F122" s="36">
        <v>1214.7666666666667</v>
      </c>
      <c r="G122" s="36">
        <v>1197.9833333333333</v>
      </c>
      <c r="H122" s="36">
        <v>1278.7833333333335</v>
      </c>
      <c r="I122" s="36">
        <v>1295.5666666666668</v>
      </c>
      <c r="J122" s="36">
        <v>1319.1833333333336</v>
      </c>
      <c r="K122" s="31">
        <v>1271.95</v>
      </c>
      <c r="L122" s="31">
        <v>1231.55</v>
      </c>
      <c r="M122" s="31">
        <v>16.893160000000002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1421.1</v>
      </c>
      <c r="D123" s="36">
        <v>1411.4333333333334</v>
      </c>
      <c r="E123" s="36">
        <v>1396.9666666666667</v>
      </c>
      <c r="F123" s="36">
        <v>1372.8333333333333</v>
      </c>
      <c r="G123" s="36">
        <v>1358.3666666666666</v>
      </c>
      <c r="H123" s="36">
        <v>1435.5666666666668</v>
      </c>
      <c r="I123" s="36">
        <v>1450.0333333333335</v>
      </c>
      <c r="J123" s="36">
        <v>1474.166666666667</v>
      </c>
      <c r="K123" s="31">
        <v>1425.9</v>
      </c>
      <c r="L123" s="31">
        <v>1387.3</v>
      </c>
      <c r="M123" s="31">
        <v>32.262140000000002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153.9</v>
      </c>
      <c r="D124" s="36">
        <v>153.26666666666668</v>
      </c>
      <c r="E124" s="36">
        <v>151.88333333333335</v>
      </c>
      <c r="F124" s="36">
        <v>149.86666666666667</v>
      </c>
      <c r="G124" s="36">
        <v>148.48333333333335</v>
      </c>
      <c r="H124" s="36">
        <v>155.28333333333336</v>
      </c>
      <c r="I124" s="36">
        <v>156.66666666666669</v>
      </c>
      <c r="J124" s="36">
        <v>158.68333333333337</v>
      </c>
      <c r="K124" s="31">
        <v>154.65</v>
      </c>
      <c r="L124" s="31">
        <v>151.25</v>
      </c>
      <c r="M124" s="31">
        <v>8.0999499999999998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1350.25</v>
      </c>
      <c r="D125" s="36">
        <v>1349.0333333333335</v>
      </c>
      <c r="E125" s="36">
        <v>1336.0166666666671</v>
      </c>
      <c r="F125" s="36">
        <v>1321.7833333333335</v>
      </c>
      <c r="G125" s="36">
        <v>1308.7666666666671</v>
      </c>
      <c r="H125" s="36">
        <v>1363.2666666666671</v>
      </c>
      <c r="I125" s="36">
        <v>1376.2833333333335</v>
      </c>
      <c r="J125" s="36">
        <v>1390.5166666666671</v>
      </c>
      <c r="K125" s="31">
        <v>1362.05</v>
      </c>
      <c r="L125" s="31">
        <v>1334.8</v>
      </c>
      <c r="M125" s="31">
        <v>2.4435500000000001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468.3</v>
      </c>
      <c r="D126" s="36">
        <v>467.05</v>
      </c>
      <c r="E126" s="36">
        <v>459.1</v>
      </c>
      <c r="F126" s="36">
        <v>449.90000000000003</v>
      </c>
      <c r="G126" s="36">
        <v>441.95000000000005</v>
      </c>
      <c r="H126" s="36">
        <v>476.25</v>
      </c>
      <c r="I126" s="36">
        <v>484.19999999999993</v>
      </c>
      <c r="J126" s="36">
        <v>493.4</v>
      </c>
      <c r="K126" s="31">
        <v>475</v>
      </c>
      <c r="L126" s="31">
        <v>457.85</v>
      </c>
      <c r="M126" s="31">
        <v>172.32651000000001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1345.5</v>
      </c>
      <c r="D127" s="36">
        <v>1344.75</v>
      </c>
      <c r="E127" s="36">
        <v>1328.5</v>
      </c>
      <c r="F127" s="36">
        <v>1311.5</v>
      </c>
      <c r="G127" s="36">
        <v>1295.25</v>
      </c>
      <c r="H127" s="36">
        <v>1361.75</v>
      </c>
      <c r="I127" s="36">
        <v>1378</v>
      </c>
      <c r="J127" s="36">
        <v>1395</v>
      </c>
      <c r="K127" s="31">
        <v>1361</v>
      </c>
      <c r="L127" s="31">
        <v>1327.75</v>
      </c>
      <c r="M127" s="31">
        <v>34.591479999999997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4680.95</v>
      </c>
      <c r="D128" s="36">
        <v>4659.6000000000004</v>
      </c>
      <c r="E128" s="36">
        <v>4610.7000000000007</v>
      </c>
      <c r="F128" s="36">
        <v>4540.4500000000007</v>
      </c>
      <c r="G128" s="36">
        <v>4491.5500000000011</v>
      </c>
      <c r="H128" s="36">
        <v>4729.8500000000004</v>
      </c>
      <c r="I128" s="36">
        <v>4778.75</v>
      </c>
      <c r="J128" s="36">
        <v>4849</v>
      </c>
      <c r="K128" s="31">
        <v>4708.5</v>
      </c>
      <c r="L128" s="31">
        <v>4589.3500000000004</v>
      </c>
      <c r="M128" s="31">
        <v>10.427300000000001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2686.3</v>
      </c>
      <c r="D129" s="36">
        <v>2675.1333333333332</v>
      </c>
      <c r="E129" s="36">
        <v>2650.2666666666664</v>
      </c>
      <c r="F129" s="36">
        <v>2614.2333333333331</v>
      </c>
      <c r="G129" s="36">
        <v>2589.3666666666663</v>
      </c>
      <c r="H129" s="36">
        <v>2711.1666666666665</v>
      </c>
      <c r="I129" s="36">
        <v>2736.0333333333333</v>
      </c>
      <c r="J129" s="36">
        <v>2772.0666666666666</v>
      </c>
      <c r="K129" s="31">
        <v>2700</v>
      </c>
      <c r="L129" s="31">
        <v>2639.1</v>
      </c>
      <c r="M129" s="31">
        <v>6.53681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3285.6</v>
      </c>
      <c r="D130" s="36">
        <v>3289.5166666666664</v>
      </c>
      <c r="E130" s="36">
        <v>3250.0333333333328</v>
      </c>
      <c r="F130" s="36">
        <v>3214.4666666666662</v>
      </c>
      <c r="G130" s="36">
        <v>3174.9833333333327</v>
      </c>
      <c r="H130" s="36">
        <v>3325.083333333333</v>
      </c>
      <c r="I130" s="36">
        <v>3364.5666666666666</v>
      </c>
      <c r="J130" s="36">
        <v>3400.1333333333332</v>
      </c>
      <c r="K130" s="31">
        <v>3329</v>
      </c>
      <c r="L130" s="31">
        <v>3253.95</v>
      </c>
      <c r="M130" s="31">
        <v>1.1656500000000001</v>
      </c>
      <c r="N130" s="1"/>
      <c r="O130" s="1"/>
    </row>
    <row r="131" spans="1:15" ht="12.75" customHeight="1">
      <c r="A131" s="33">
        <v>121</v>
      </c>
      <c r="B131" s="53" t="s">
        <v>830</v>
      </c>
      <c r="C131" s="31">
        <v>1458.25</v>
      </c>
      <c r="D131" s="36">
        <v>1472.55</v>
      </c>
      <c r="E131" s="36">
        <v>1438.75</v>
      </c>
      <c r="F131" s="36">
        <v>1419.25</v>
      </c>
      <c r="G131" s="36">
        <v>1385.45</v>
      </c>
      <c r="H131" s="36">
        <v>1492.05</v>
      </c>
      <c r="I131" s="36">
        <v>1525.8499999999997</v>
      </c>
      <c r="J131" s="36">
        <v>1545.35</v>
      </c>
      <c r="K131" s="31">
        <v>1506.35</v>
      </c>
      <c r="L131" s="31">
        <v>1453.05</v>
      </c>
      <c r="M131" s="31">
        <v>0.41170000000000001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1036.4000000000001</v>
      </c>
      <c r="D132" s="36">
        <v>1032.4833333333333</v>
      </c>
      <c r="E132" s="36">
        <v>1022.9666666666667</v>
      </c>
      <c r="F132" s="36">
        <v>1009.5333333333333</v>
      </c>
      <c r="G132" s="36">
        <v>1000.0166666666667</v>
      </c>
      <c r="H132" s="36">
        <v>1045.9166666666667</v>
      </c>
      <c r="I132" s="36">
        <v>1055.4333333333336</v>
      </c>
      <c r="J132" s="36">
        <v>1068.8666666666668</v>
      </c>
      <c r="K132" s="31">
        <v>1042</v>
      </c>
      <c r="L132" s="31">
        <v>1019.05</v>
      </c>
      <c r="M132" s="31">
        <v>10.696529999999999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1248.7</v>
      </c>
      <c r="D133" s="36">
        <v>1243.3333333333333</v>
      </c>
      <c r="E133" s="36">
        <v>1236.6666666666665</v>
      </c>
      <c r="F133" s="36">
        <v>1224.6333333333332</v>
      </c>
      <c r="G133" s="36">
        <v>1217.9666666666665</v>
      </c>
      <c r="H133" s="36">
        <v>1255.3666666666666</v>
      </c>
      <c r="I133" s="36">
        <v>1262.0333333333331</v>
      </c>
      <c r="J133" s="36">
        <v>1274.0666666666666</v>
      </c>
      <c r="K133" s="31">
        <v>1250</v>
      </c>
      <c r="L133" s="31">
        <v>1231.3</v>
      </c>
      <c r="M133" s="31">
        <v>1.61486</v>
      </c>
      <c r="N133" s="1"/>
      <c r="O133" s="1"/>
    </row>
    <row r="134" spans="1:15" ht="12.75" customHeight="1">
      <c r="A134" s="33">
        <v>124</v>
      </c>
      <c r="B134" s="53" t="s">
        <v>796</v>
      </c>
      <c r="C134" s="31">
        <v>4404.3500000000004</v>
      </c>
      <c r="D134" s="36">
        <v>4393.45</v>
      </c>
      <c r="E134" s="36">
        <v>4356.8999999999996</v>
      </c>
      <c r="F134" s="36">
        <v>4309.45</v>
      </c>
      <c r="G134" s="36">
        <v>4272.8999999999996</v>
      </c>
      <c r="H134" s="36">
        <v>4440.8999999999996</v>
      </c>
      <c r="I134" s="36">
        <v>4477.4500000000007</v>
      </c>
      <c r="J134" s="36">
        <v>4524.8999999999996</v>
      </c>
      <c r="K134" s="31">
        <v>4430</v>
      </c>
      <c r="L134" s="31">
        <v>4346</v>
      </c>
      <c r="M134" s="31">
        <v>0.15905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1419.55</v>
      </c>
      <c r="D135" s="36">
        <v>1417.0333333333335</v>
      </c>
      <c r="E135" s="36">
        <v>1406.5166666666671</v>
      </c>
      <c r="F135" s="36">
        <v>1393.4833333333336</v>
      </c>
      <c r="G135" s="36">
        <v>1382.9666666666672</v>
      </c>
      <c r="H135" s="36">
        <v>1430.0666666666671</v>
      </c>
      <c r="I135" s="36">
        <v>1440.5833333333335</v>
      </c>
      <c r="J135" s="36">
        <v>1453.616666666667</v>
      </c>
      <c r="K135" s="31">
        <v>1427.55</v>
      </c>
      <c r="L135" s="31">
        <v>1404</v>
      </c>
      <c r="M135" s="31">
        <v>1.05803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339.1</v>
      </c>
      <c r="D136" s="36">
        <v>337.15000000000003</v>
      </c>
      <c r="E136" s="36">
        <v>334.55000000000007</v>
      </c>
      <c r="F136" s="36">
        <v>330.00000000000006</v>
      </c>
      <c r="G136" s="36">
        <v>327.40000000000009</v>
      </c>
      <c r="H136" s="36">
        <v>341.70000000000005</v>
      </c>
      <c r="I136" s="36">
        <v>344.30000000000007</v>
      </c>
      <c r="J136" s="36">
        <v>348.85</v>
      </c>
      <c r="K136" s="31">
        <v>339.75</v>
      </c>
      <c r="L136" s="31">
        <v>332.6</v>
      </c>
      <c r="M136" s="31">
        <v>27.770029999999998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3728.5</v>
      </c>
      <c r="D137" s="36">
        <v>3723.3166666666671</v>
      </c>
      <c r="E137" s="36">
        <v>3657.6333333333341</v>
      </c>
      <c r="F137" s="36">
        <v>3586.7666666666669</v>
      </c>
      <c r="G137" s="36">
        <v>3521.0833333333339</v>
      </c>
      <c r="H137" s="36">
        <v>3794.1833333333343</v>
      </c>
      <c r="I137" s="36">
        <v>3859.8666666666677</v>
      </c>
      <c r="J137" s="36">
        <v>3930.7333333333345</v>
      </c>
      <c r="K137" s="31">
        <v>3789</v>
      </c>
      <c r="L137" s="31">
        <v>3652.45</v>
      </c>
      <c r="M137" s="31">
        <v>9.2763500000000008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1764.35</v>
      </c>
      <c r="D138" s="36">
        <v>1769.8</v>
      </c>
      <c r="E138" s="36">
        <v>1740.6</v>
      </c>
      <c r="F138" s="36">
        <v>1716.85</v>
      </c>
      <c r="G138" s="36">
        <v>1687.6499999999999</v>
      </c>
      <c r="H138" s="36">
        <v>1793.55</v>
      </c>
      <c r="I138" s="36">
        <v>1822.7500000000002</v>
      </c>
      <c r="J138" s="36">
        <v>1846.5</v>
      </c>
      <c r="K138" s="31">
        <v>1799</v>
      </c>
      <c r="L138" s="31">
        <v>1746.05</v>
      </c>
      <c r="M138" s="31">
        <v>4.0264699999999998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987.9</v>
      </c>
      <c r="D139" s="36">
        <v>991.63333333333333</v>
      </c>
      <c r="E139" s="36">
        <v>977.26666666666665</v>
      </c>
      <c r="F139" s="36">
        <v>966.63333333333333</v>
      </c>
      <c r="G139" s="36">
        <v>952.26666666666665</v>
      </c>
      <c r="H139" s="36">
        <v>1002.2666666666667</v>
      </c>
      <c r="I139" s="36">
        <v>1016.6333333333332</v>
      </c>
      <c r="J139" s="36">
        <v>1027.2666666666667</v>
      </c>
      <c r="K139" s="31">
        <v>1006</v>
      </c>
      <c r="L139" s="31">
        <v>981</v>
      </c>
      <c r="M139" s="31">
        <v>0.50517000000000001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841.5</v>
      </c>
      <c r="D140" s="36">
        <v>838.06666666666661</v>
      </c>
      <c r="E140" s="36">
        <v>829.78333333333319</v>
      </c>
      <c r="F140" s="36">
        <v>818.06666666666661</v>
      </c>
      <c r="G140" s="36">
        <v>809.78333333333319</v>
      </c>
      <c r="H140" s="36">
        <v>849.78333333333319</v>
      </c>
      <c r="I140" s="36">
        <v>858.06666666666649</v>
      </c>
      <c r="J140" s="36">
        <v>869.78333333333319</v>
      </c>
      <c r="K140" s="31">
        <v>846.35</v>
      </c>
      <c r="L140" s="31">
        <v>826.35</v>
      </c>
      <c r="M140" s="31">
        <v>38.43468</v>
      </c>
      <c r="N140" s="1"/>
      <c r="O140" s="1"/>
    </row>
    <row r="141" spans="1:15" ht="12.75" customHeight="1">
      <c r="A141" s="33">
        <v>131</v>
      </c>
      <c r="B141" s="53" t="s">
        <v>1085</v>
      </c>
      <c r="C141" s="31">
        <v>1819.3</v>
      </c>
      <c r="D141" s="36">
        <v>1815.8666666666668</v>
      </c>
      <c r="E141" s="36">
        <v>1800.4333333333336</v>
      </c>
      <c r="F141" s="36">
        <v>1781.5666666666668</v>
      </c>
      <c r="G141" s="36">
        <v>1766.1333333333337</v>
      </c>
      <c r="H141" s="36">
        <v>1834.7333333333336</v>
      </c>
      <c r="I141" s="36">
        <v>1850.166666666667</v>
      </c>
      <c r="J141" s="36">
        <v>1869.0333333333335</v>
      </c>
      <c r="K141" s="31">
        <v>1831.3</v>
      </c>
      <c r="L141" s="31">
        <v>1797</v>
      </c>
      <c r="M141" s="31">
        <v>0.56189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542.04999999999995</v>
      </c>
      <c r="D142" s="36">
        <v>542.04999999999995</v>
      </c>
      <c r="E142" s="36">
        <v>534.69999999999993</v>
      </c>
      <c r="F142" s="36">
        <v>527.35</v>
      </c>
      <c r="G142" s="36">
        <v>520</v>
      </c>
      <c r="H142" s="36">
        <v>549.39999999999986</v>
      </c>
      <c r="I142" s="36">
        <v>556.74999999999977</v>
      </c>
      <c r="J142" s="36">
        <v>564.0999999999998</v>
      </c>
      <c r="K142" s="31">
        <v>549.4</v>
      </c>
      <c r="L142" s="31">
        <v>534.70000000000005</v>
      </c>
      <c r="M142" s="31">
        <v>38.643509999999999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1789.45</v>
      </c>
      <c r="D143" s="36">
        <v>1782.6833333333334</v>
      </c>
      <c r="E143" s="36">
        <v>1768.2666666666669</v>
      </c>
      <c r="F143" s="36">
        <v>1747.0833333333335</v>
      </c>
      <c r="G143" s="36">
        <v>1732.666666666667</v>
      </c>
      <c r="H143" s="36">
        <v>1803.8666666666668</v>
      </c>
      <c r="I143" s="36">
        <v>1818.2833333333333</v>
      </c>
      <c r="J143" s="36">
        <v>1839.4666666666667</v>
      </c>
      <c r="K143" s="31">
        <v>1797.1</v>
      </c>
      <c r="L143" s="31">
        <v>1761.5</v>
      </c>
      <c r="M143" s="31">
        <v>3.1311100000000001</v>
      </c>
      <c r="N143" s="1"/>
      <c r="O143" s="1"/>
    </row>
    <row r="144" spans="1:15" ht="12.75" customHeight="1">
      <c r="A144" s="33">
        <v>134</v>
      </c>
      <c r="B144" s="53" t="s">
        <v>797</v>
      </c>
      <c r="C144" s="31">
        <v>2966.25</v>
      </c>
      <c r="D144" s="36">
        <v>2936.5666666666671</v>
      </c>
      <c r="E144" s="36">
        <v>2897.733333333334</v>
      </c>
      <c r="F144" s="36">
        <v>2829.2166666666672</v>
      </c>
      <c r="G144" s="36">
        <v>2790.3833333333341</v>
      </c>
      <c r="H144" s="36">
        <v>3005.0833333333339</v>
      </c>
      <c r="I144" s="36">
        <v>3043.916666666667</v>
      </c>
      <c r="J144" s="36">
        <v>3112.4333333333338</v>
      </c>
      <c r="K144" s="31">
        <v>2975.4</v>
      </c>
      <c r="L144" s="31">
        <v>2868.05</v>
      </c>
      <c r="M144" s="31">
        <v>3.6925400000000002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557.35</v>
      </c>
      <c r="D145" s="36">
        <v>555.93333333333339</v>
      </c>
      <c r="E145" s="36">
        <v>552.41666666666674</v>
      </c>
      <c r="F145" s="36">
        <v>547.48333333333335</v>
      </c>
      <c r="G145" s="36">
        <v>543.9666666666667</v>
      </c>
      <c r="H145" s="36">
        <v>560.86666666666679</v>
      </c>
      <c r="I145" s="36">
        <v>564.38333333333344</v>
      </c>
      <c r="J145" s="36">
        <v>569.31666666666683</v>
      </c>
      <c r="K145" s="31">
        <v>559.45000000000005</v>
      </c>
      <c r="L145" s="31">
        <v>551</v>
      </c>
      <c r="M145" s="31">
        <v>2.2807300000000001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2448.4499999999998</v>
      </c>
      <c r="D146" s="36">
        <v>2441.8166666666666</v>
      </c>
      <c r="E146" s="36">
        <v>2428.6333333333332</v>
      </c>
      <c r="F146" s="36">
        <v>2408.8166666666666</v>
      </c>
      <c r="G146" s="36">
        <v>2395.6333333333332</v>
      </c>
      <c r="H146" s="36">
        <v>2461.6333333333332</v>
      </c>
      <c r="I146" s="36">
        <v>2474.8166666666666</v>
      </c>
      <c r="J146" s="36">
        <v>2494.6333333333332</v>
      </c>
      <c r="K146" s="31">
        <v>2455</v>
      </c>
      <c r="L146" s="31">
        <v>2422</v>
      </c>
      <c r="M146" s="31">
        <v>1.64601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450.3</v>
      </c>
      <c r="D147" s="36">
        <v>451.08333333333331</v>
      </c>
      <c r="E147" s="36">
        <v>446.26666666666665</v>
      </c>
      <c r="F147" s="36">
        <v>442.23333333333335</v>
      </c>
      <c r="G147" s="36">
        <v>437.41666666666669</v>
      </c>
      <c r="H147" s="36">
        <v>455.11666666666662</v>
      </c>
      <c r="I147" s="36">
        <v>459.93333333333334</v>
      </c>
      <c r="J147" s="36">
        <v>463.96666666666658</v>
      </c>
      <c r="K147" s="31">
        <v>455.9</v>
      </c>
      <c r="L147" s="31">
        <v>447.05</v>
      </c>
      <c r="M147" s="31">
        <v>9.0611899999999999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151.25</v>
      </c>
      <c r="D148" s="36">
        <v>150.93333333333331</v>
      </c>
      <c r="E148" s="36">
        <v>149.71666666666661</v>
      </c>
      <c r="F148" s="36">
        <v>148.18333333333331</v>
      </c>
      <c r="G148" s="36">
        <v>146.96666666666661</v>
      </c>
      <c r="H148" s="36">
        <v>152.46666666666661</v>
      </c>
      <c r="I148" s="36">
        <v>153.68333333333331</v>
      </c>
      <c r="J148" s="36">
        <v>155.21666666666661</v>
      </c>
      <c r="K148" s="31">
        <v>152.15</v>
      </c>
      <c r="L148" s="31">
        <v>149.4</v>
      </c>
      <c r="M148" s="31">
        <v>20.707339999999999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3931.15</v>
      </c>
      <c r="D149" s="36">
        <v>3902.0499999999997</v>
      </c>
      <c r="E149" s="36">
        <v>3859.0999999999995</v>
      </c>
      <c r="F149" s="36">
        <v>3787.0499999999997</v>
      </c>
      <c r="G149" s="36">
        <v>3744.0999999999995</v>
      </c>
      <c r="H149" s="36">
        <v>3974.0999999999995</v>
      </c>
      <c r="I149" s="36">
        <v>4017.0499999999993</v>
      </c>
      <c r="J149" s="36">
        <v>4089.0999999999995</v>
      </c>
      <c r="K149" s="31">
        <v>3945</v>
      </c>
      <c r="L149" s="31">
        <v>3830</v>
      </c>
      <c r="M149" s="31">
        <v>3.6292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8259.85</v>
      </c>
      <c r="D150" s="36">
        <v>8209.6833333333325</v>
      </c>
      <c r="E150" s="36">
        <v>8070.366666666665</v>
      </c>
      <c r="F150" s="36">
        <v>7880.8833333333323</v>
      </c>
      <c r="G150" s="36">
        <v>7741.5666666666648</v>
      </c>
      <c r="H150" s="36">
        <v>8399.1666666666642</v>
      </c>
      <c r="I150" s="36">
        <v>8538.4833333333336</v>
      </c>
      <c r="J150" s="36">
        <v>8727.9666666666653</v>
      </c>
      <c r="K150" s="31">
        <v>8349</v>
      </c>
      <c r="L150" s="31">
        <v>8020.2</v>
      </c>
      <c r="M150" s="31">
        <v>16.425509999999999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2521.9</v>
      </c>
      <c r="D151" s="36">
        <v>2512.2999999999997</v>
      </c>
      <c r="E151" s="36">
        <v>2484.5999999999995</v>
      </c>
      <c r="F151" s="36">
        <v>2447.2999999999997</v>
      </c>
      <c r="G151" s="36">
        <v>2419.5999999999995</v>
      </c>
      <c r="H151" s="36">
        <v>2549.5999999999995</v>
      </c>
      <c r="I151" s="36">
        <v>2577.2999999999993</v>
      </c>
      <c r="J151" s="36">
        <v>2614.5999999999995</v>
      </c>
      <c r="K151" s="31">
        <v>2540</v>
      </c>
      <c r="L151" s="31">
        <v>2475</v>
      </c>
      <c r="M151" s="31">
        <v>3.46454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5850.4</v>
      </c>
      <c r="D152" s="36">
        <v>5829.1333333333341</v>
      </c>
      <c r="E152" s="36">
        <v>5730.2666666666682</v>
      </c>
      <c r="F152" s="36">
        <v>5610.1333333333341</v>
      </c>
      <c r="G152" s="36">
        <v>5511.2666666666682</v>
      </c>
      <c r="H152" s="36">
        <v>5949.2666666666682</v>
      </c>
      <c r="I152" s="36">
        <v>6048.133333333335</v>
      </c>
      <c r="J152" s="36">
        <v>6168.2666666666682</v>
      </c>
      <c r="K152" s="31">
        <v>5928</v>
      </c>
      <c r="L152" s="31">
        <v>5709</v>
      </c>
      <c r="M152" s="31">
        <v>7.32097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631.29999999999995</v>
      </c>
      <c r="D153" s="36">
        <v>629.76666666666665</v>
      </c>
      <c r="E153" s="36">
        <v>619.0333333333333</v>
      </c>
      <c r="F153" s="36">
        <v>606.76666666666665</v>
      </c>
      <c r="G153" s="36">
        <v>596.0333333333333</v>
      </c>
      <c r="H153" s="36">
        <v>642.0333333333333</v>
      </c>
      <c r="I153" s="36">
        <v>652.76666666666665</v>
      </c>
      <c r="J153" s="36">
        <v>665.0333333333333</v>
      </c>
      <c r="K153" s="31">
        <v>640.5</v>
      </c>
      <c r="L153" s="31">
        <v>617.5</v>
      </c>
      <c r="M153" s="31">
        <v>4.5388000000000002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481.65</v>
      </c>
      <c r="D154" s="36">
        <v>484.51666666666665</v>
      </c>
      <c r="E154" s="36">
        <v>475.13333333333333</v>
      </c>
      <c r="F154" s="36">
        <v>468.61666666666667</v>
      </c>
      <c r="G154" s="36">
        <v>459.23333333333335</v>
      </c>
      <c r="H154" s="36">
        <v>491.0333333333333</v>
      </c>
      <c r="I154" s="36">
        <v>500.41666666666663</v>
      </c>
      <c r="J154" s="36">
        <v>506.93333333333328</v>
      </c>
      <c r="K154" s="31">
        <v>493.9</v>
      </c>
      <c r="L154" s="31">
        <v>478</v>
      </c>
      <c r="M154" s="31">
        <v>5.5548999999999999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190</v>
      </c>
      <c r="D155" s="36">
        <v>188.61666666666667</v>
      </c>
      <c r="E155" s="36">
        <v>186.73333333333335</v>
      </c>
      <c r="F155" s="36">
        <v>183.46666666666667</v>
      </c>
      <c r="G155" s="36">
        <v>181.58333333333334</v>
      </c>
      <c r="H155" s="36">
        <v>191.88333333333335</v>
      </c>
      <c r="I155" s="36">
        <v>193.76666666666668</v>
      </c>
      <c r="J155" s="36">
        <v>197.03333333333336</v>
      </c>
      <c r="K155" s="31">
        <v>190.5</v>
      </c>
      <c r="L155" s="31">
        <v>185.35</v>
      </c>
      <c r="M155" s="31">
        <v>4.04467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44.1</v>
      </c>
      <c r="D156" s="36">
        <v>44.016666666666673</v>
      </c>
      <c r="E156" s="36">
        <v>43.583333333333343</v>
      </c>
      <c r="F156" s="36">
        <v>43.06666666666667</v>
      </c>
      <c r="G156" s="36">
        <v>42.63333333333334</v>
      </c>
      <c r="H156" s="36">
        <v>44.533333333333346</v>
      </c>
      <c r="I156" s="36">
        <v>44.966666666666669</v>
      </c>
      <c r="J156" s="36">
        <v>45.483333333333348</v>
      </c>
      <c r="K156" s="31">
        <v>44.45</v>
      </c>
      <c r="L156" s="31">
        <v>43.5</v>
      </c>
      <c r="M156" s="31">
        <v>67.212940000000003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4681.75</v>
      </c>
      <c r="D157" s="36">
        <v>4640.9333333333334</v>
      </c>
      <c r="E157" s="36">
        <v>4583.916666666667</v>
      </c>
      <c r="F157" s="36">
        <v>4486.0833333333339</v>
      </c>
      <c r="G157" s="36">
        <v>4429.0666666666675</v>
      </c>
      <c r="H157" s="36">
        <v>4738.7666666666664</v>
      </c>
      <c r="I157" s="36">
        <v>4795.7833333333328</v>
      </c>
      <c r="J157" s="36">
        <v>4893.6166666666659</v>
      </c>
      <c r="K157" s="31">
        <v>4697.95</v>
      </c>
      <c r="L157" s="31">
        <v>4543.1000000000004</v>
      </c>
      <c r="M157" s="31">
        <v>8.4565199999999994</v>
      </c>
      <c r="N157" s="1"/>
      <c r="O157" s="1"/>
    </row>
    <row r="158" spans="1:15" ht="12.75" customHeight="1">
      <c r="A158" s="33">
        <v>148</v>
      </c>
      <c r="B158" s="53" t="s">
        <v>1086</v>
      </c>
      <c r="C158" s="31">
        <v>1144.55</v>
      </c>
      <c r="D158" s="36">
        <v>1130.5</v>
      </c>
      <c r="E158" s="36">
        <v>1111.25</v>
      </c>
      <c r="F158" s="36">
        <v>1077.95</v>
      </c>
      <c r="G158" s="36">
        <v>1058.7</v>
      </c>
      <c r="H158" s="36">
        <v>1163.8</v>
      </c>
      <c r="I158" s="36">
        <v>1183.05</v>
      </c>
      <c r="J158" s="36">
        <v>1216.3499999999999</v>
      </c>
      <c r="K158" s="31">
        <v>1149.75</v>
      </c>
      <c r="L158" s="31">
        <v>1097.2</v>
      </c>
      <c r="M158" s="31">
        <v>5.23367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624.25</v>
      </c>
      <c r="D159" s="36">
        <v>623.25</v>
      </c>
      <c r="E159" s="36">
        <v>619.5</v>
      </c>
      <c r="F159" s="36">
        <v>614.75</v>
      </c>
      <c r="G159" s="36">
        <v>611</v>
      </c>
      <c r="H159" s="36">
        <v>628</v>
      </c>
      <c r="I159" s="36">
        <v>631.75</v>
      </c>
      <c r="J159" s="36">
        <v>636.5</v>
      </c>
      <c r="K159" s="31">
        <v>627</v>
      </c>
      <c r="L159" s="31">
        <v>618.5</v>
      </c>
      <c r="M159" s="31">
        <v>1.1090500000000001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522.35</v>
      </c>
      <c r="D160" s="36">
        <v>522.15</v>
      </c>
      <c r="E160" s="36">
        <v>516.29999999999995</v>
      </c>
      <c r="F160" s="36">
        <v>510.25</v>
      </c>
      <c r="G160" s="36">
        <v>504.4</v>
      </c>
      <c r="H160" s="36">
        <v>528.19999999999993</v>
      </c>
      <c r="I160" s="36">
        <v>534.05000000000007</v>
      </c>
      <c r="J160" s="36">
        <v>540.09999999999991</v>
      </c>
      <c r="K160" s="31">
        <v>528</v>
      </c>
      <c r="L160" s="31">
        <v>516.1</v>
      </c>
      <c r="M160" s="31">
        <v>2.2189299999999998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2025.7</v>
      </c>
      <c r="D161" s="36">
        <v>2034.5833333333333</v>
      </c>
      <c r="E161" s="36">
        <v>2002.1666666666665</v>
      </c>
      <c r="F161" s="36">
        <v>1978.6333333333332</v>
      </c>
      <c r="G161" s="36">
        <v>1946.2166666666665</v>
      </c>
      <c r="H161" s="36">
        <v>2058.1166666666668</v>
      </c>
      <c r="I161" s="36">
        <v>2090.5333333333328</v>
      </c>
      <c r="J161" s="36">
        <v>2114.0666666666666</v>
      </c>
      <c r="K161" s="31">
        <v>2067</v>
      </c>
      <c r="L161" s="31">
        <v>2011.05</v>
      </c>
      <c r="M161" s="31">
        <v>0.50692000000000004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254.1</v>
      </c>
      <c r="D162" s="36">
        <v>253.51666666666665</v>
      </c>
      <c r="E162" s="36">
        <v>248.63333333333333</v>
      </c>
      <c r="F162" s="36">
        <v>243.16666666666669</v>
      </c>
      <c r="G162" s="36">
        <v>238.28333333333336</v>
      </c>
      <c r="H162" s="36">
        <v>258.98333333333329</v>
      </c>
      <c r="I162" s="36">
        <v>263.86666666666662</v>
      </c>
      <c r="J162" s="36">
        <v>269.33333333333326</v>
      </c>
      <c r="K162" s="31">
        <v>258.39999999999998</v>
      </c>
      <c r="L162" s="31">
        <v>248.05</v>
      </c>
      <c r="M162" s="31">
        <v>150.06872999999999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94.05</v>
      </c>
      <c r="D163" s="36">
        <v>93.766666666666666</v>
      </c>
      <c r="E163" s="36">
        <v>93.083333333333329</v>
      </c>
      <c r="F163" s="36">
        <v>92.11666666666666</v>
      </c>
      <c r="G163" s="36">
        <v>91.433333333333323</v>
      </c>
      <c r="H163" s="36">
        <v>94.733333333333334</v>
      </c>
      <c r="I163" s="36">
        <v>95.416666666666671</v>
      </c>
      <c r="J163" s="36">
        <v>96.38333333333334</v>
      </c>
      <c r="K163" s="31">
        <v>94.45</v>
      </c>
      <c r="L163" s="31">
        <v>92.8</v>
      </c>
      <c r="M163" s="31">
        <v>18.453209999999999</v>
      </c>
      <c r="N163" s="1"/>
      <c r="O163" s="1"/>
    </row>
    <row r="164" spans="1:15" ht="12.75" customHeight="1">
      <c r="A164" s="33">
        <v>154</v>
      </c>
      <c r="B164" s="53" t="s">
        <v>798</v>
      </c>
      <c r="C164" s="31">
        <v>880.7</v>
      </c>
      <c r="D164" s="36">
        <v>887.2833333333333</v>
      </c>
      <c r="E164" s="36">
        <v>868.56666666666661</v>
      </c>
      <c r="F164" s="36">
        <v>856.43333333333328</v>
      </c>
      <c r="G164" s="36">
        <v>837.71666666666658</v>
      </c>
      <c r="H164" s="36">
        <v>899.41666666666663</v>
      </c>
      <c r="I164" s="36">
        <v>918.13333333333333</v>
      </c>
      <c r="J164" s="36">
        <v>930.26666666666665</v>
      </c>
      <c r="K164" s="31">
        <v>906</v>
      </c>
      <c r="L164" s="31">
        <v>875.15</v>
      </c>
      <c r="M164" s="31">
        <v>0.82696999999999998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3748.55</v>
      </c>
      <c r="D165" s="36">
        <v>3714.4666666666672</v>
      </c>
      <c r="E165" s="36">
        <v>3674.5333333333342</v>
      </c>
      <c r="F165" s="36">
        <v>3600.5166666666669</v>
      </c>
      <c r="G165" s="36">
        <v>3560.5833333333339</v>
      </c>
      <c r="H165" s="36">
        <v>3788.4833333333345</v>
      </c>
      <c r="I165" s="36">
        <v>3828.416666666667</v>
      </c>
      <c r="J165" s="36">
        <v>3902.4333333333348</v>
      </c>
      <c r="K165" s="31">
        <v>3754.4</v>
      </c>
      <c r="L165" s="31">
        <v>3640.45</v>
      </c>
      <c r="M165" s="31">
        <v>3.0335100000000002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473.2</v>
      </c>
      <c r="D166" s="36">
        <v>469.93333333333334</v>
      </c>
      <c r="E166" s="36">
        <v>463.56666666666666</v>
      </c>
      <c r="F166" s="36">
        <v>453.93333333333334</v>
      </c>
      <c r="G166" s="36">
        <v>447.56666666666666</v>
      </c>
      <c r="H166" s="36">
        <v>479.56666666666666</v>
      </c>
      <c r="I166" s="36">
        <v>485.93333333333334</v>
      </c>
      <c r="J166" s="36">
        <v>495.56666666666666</v>
      </c>
      <c r="K166" s="31">
        <v>476.3</v>
      </c>
      <c r="L166" s="31">
        <v>460.3</v>
      </c>
      <c r="M166" s="31">
        <v>56.43074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472.8</v>
      </c>
      <c r="D167" s="36">
        <v>467.38333333333338</v>
      </c>
      <c r="E167" s="36">
        <v>456.91666666666674</v>
      </c>
      <c r="F167" s="36">
        <v>441.03333333333336</v>
      </c>
      <c r="G167" s="36">
        <v>430.56666666666672</v>
      </c>
      <c r="H167" s="36">
        <v>483.26666666666677</v>
      </c>
      <c r="I167" s="36">
        <v>493.73333333333335</v>
      </c>
      <c r="J167" s="36">
        <v>509.61666666666679</v>
      </c>
      <c r="K167" s="31">
        <v>477.85</v>
      </c>
      <c r="L167" s="31">
        <v>451.5</v>
      </c>
      <c r="M167" s="31">
        <v>8.0760400000000008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172.5</v>
      </c>
      <c r="D168" s="36">
        <v>171.56666666666669</v>
      </c>
      <c r="E168" s="36">
        <v>169.63333333333338</v>
      </c>
      <c r="F168" s="36">
        <v>166.76666666666668</v>
      </c>
      <c r="G168" s="36">
        <v>164.83333333333337</v>
      </c>
      <c r="H168" s="36">
        <v>174.43333333333339</v>
      </c>
      <c r="I168" s="36">
        <v>176.36666666666673</v>
      </c>
      <c r="J168" s="36">
        <v>179.23333333333341</v>
      </c>
      <c r="K168" s="31">
        <v>173.5</v>
      </c>
      <c r="L168" s="31">
        <v>168.7</v>
      </c>
      <c r="M168" s="31">
        <v>39.933959999999999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164.1</v>
      </c>
      <c r="D169" s="36">
        <v>163.53333333333333</v>
      </c>
      <c r="E169" s="36">
        <v>162.26666666666665</v>
      </c>
      <c r="F169" s="36">
        <v>160.43333333333331</v>
      </c>
      <c r="G169" s="36">
        <v>159.16666666666663</v>
      </c>
      <c r="H169" s="36">
        <v>165.36666666666667</v>
      </c>
      <c r="I169" s="36">
        <v>166.63333333333338</v>
      </c>
      <c r="J169" s="36">
        <v>168.4666666666667</v>
      </c>
      <c r="K169" s="31">
        <v>164.8</v>
      </c>
      <c r="L169" s="31">
        <v>161.69999999999999</v>
      </c>
      <c r="M169" s="31">
        <v>75.238510000000005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675.85</v>
      </c>
      <c r="D170" s="36">
        <v>676.68333333333328</v>
      </c>
      <c r="E170" s="36">
        <v>651.96666666666658</v>
      </c>
      <c r="F170" s="36">
        <v>628.08333333333326</v>
      </c>
      <c r="G170" s="36">
        <v>603.36666666666656</v>
      </c>
      <c r="H170" s="36">
        <v>700.56666666666661</v>
      </c>
      <c r="I170" s="36">
        <v>725.2833333333333</v>
      </c>
      <c r="J170" s="36">
        <v>749.16666666666663</v>
      </c>
      <c r="K170" s="31">
        <v>701.4</v>
      </c>
      <c r="L170" s="31">
        <v>652.79999999999995</v>
      </c>
      <c r="M170" s="31">
        <v>5.8033799999999998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4410.2</v>
      </c>
      <c r="D171" s="36">
        <v>4411.7333333333336</v>
      </c>
      <c r="E171" s="36">
        <v>4379.4666666666672</v>
      </c>
      <c r="F171" s="36">
        <v>4348.7333333333336</v>
      </c>
      <c r="G171" s="36">
        <v>4316.4666666666672</v>
      </c>
      <c r="H171" s="36">
        <v>4442.4666666666672</v>
      </c>
      <c r="I171" s="36">
        <v>4474.7333333333336</v>
      </c>
      <c r="J171" s="36">
        <v>4505.4666666666672</v>
      </c>
      <c r="K171" s="31">
        <v>4444</v>
      </c>
      <c r="L171" s="31">
        <v>4381</v>
      </c>
      <c r="M171" s="31">
        <v>0.15617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1039.7</v>
      </c>
      <c r="D172" s="36">
        <v>1043.1500000000001</v>
      </c>
      <c r="E172" s="36">
        <v>1031.9000000000001</v>
      </c>
      <c r="F172" s="36">
        <v>1024.0999999999999</v>
      </c>
      <c r="G172" s="36">
        <v>1012.8499999999999</v>
      </c>
      <c r="H172" s="36">
        <v>1050.9500000000003</v>
      </c>
      <c r="I172" s="36">
        <v>1062.2000000000003</v>
      </c>
      <c r="J172" s="36">
        <v>1070.0000000000005</v>
      </c>
      <c r="K172" s="31">
        <v>1054.4000000000001</v>
      </c>
      <c r="L172" s="31">
        <v>1035.3499999999999</v>
      </c>
      <c r="M172" s="31">
        <v>0.73136999999999996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295.45</v>
      </c>
      <c r="D173" s="36">
        <v>298.41666666666663</v>
      </c>
      <c r="E173" s="36">
        <v>289.68333333333328</v>
      </c>
      <c r="F173" s="36">
        <v>283.91666666666663</v>
      </c>
      <c r="G173" s="36">
        <v>275.18333333333328</v>
      </c>
      <c r="H173" s="36">
        <v>304.18333333333328</v>
      </c>
      <c r="I173" s="36">
        <v>312.91666666666663</v>
      </c>
      <c r="J173" s="36">
        <v>318.68333333333328</v>
      </c>
      <c r="K173" s="31">
        <v>307.14999999999998</v>
      </c>
      <c r="L173" s="31">
        <v>292.64999999999998</v>
      </c>
      <c r="M173" s="31">
        <v>16.178419999999999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199.25</v>
      </c>
      <c r="D174" s="36">
        <v>198.98333333333335</v>
      </c>
      <c r="E174" s="36">
        <v>196.56666666666669</v>
      </c>
      <c r="F174" s="36">
        <v>193.88333333333335</v>
      </c>
      <c r="G174" s="36">
        <v>191.4666666666667</v>
      </c>
      <c r="H174" s="36">
        <v>201.66666666666669</v>
      </c>
      <c r="I174" s="36">
        <v>204.08333333333331</v>
      </c>
      <c r="J174" s="36">
        <v>206.76666666666668</v>
      </c>
      <c r="K174" s="31">
        <v>201.4</v>
      </c>
      <c r="L174" s="31">
        <v>196.3</v>
      </c>
      <c r="M174" s="31">
        <v>18.44351</v>
      </c>
      <c r="N174" s="1"/>
      <c r="O174" s="1"/>
    </row>
    <row r="175" spans="1:15" ht="12.75" customHeight="1">
      <c r="A175" s="33">
        <v>165</v>
      </c>
      <c r="B175" s="53" t="s">
        <v>799</v>
      </c>
      <c r="C175" s="31">
        <v>741.8</v>
      </c>
      <c r="D175" s="36">
        <v>748.06666666666661</v>
      </c>
      <c r="E175" s="36">
        <v>732.33333333333326</v>
      </c>
      <c r="F175" s="36">
        <v>722.86666666666667</v>
      </c>
      <c r="G175" s="36">
        <v>707.13333333333333</v>
      </c>
      <c r="H175" s="36">
        <v>757.53333333333319</v>
      </c>
      <c r="I175" s="36">
        <v>773.26666666666654</v>
      </c>
      <c r="J175" s="36">
        <v>782.73333333333312</v>
      </c>
      <c r="K175" s="31">
        <v>763.8</v>
      </c>
      <c r="L175" s="31">
        <v>738.6</v>
      </c>
      <c r="M175" s="31">
        <v>4.2335200000000004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448.85</v>
      </c>
      <c r="D176" s="36">
        <v>446.26666666666665</v>
      </c>
      <c r="E176" s="36">
        <v>441.0333333333333</v>
      </c>
      <c r="F176" s="36">
        <v>433.21666666666664</v>
      </c>
      <c r="G176" s="36">
        <v>427.98333333333329</v>
      </c>
      <c r="H176" s="36">
        <v>454.08333333333331</v>
      </c>
      <c r="I176" s="36">
        <v>459.31666666666666</v>
      </c>
      <c r="J176" s="36">
        <v>467.13333333333333</v>
      </c>
      <c r="K176" s="31">
        <v>451.5</v>
      </c>
      <c r="L176" s="31">
        <v>438.45</v>
      </c>
      <c r="M176" s="31">
        <v>11.857839999999999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195.45</v>
      </c>
      <c r="D177" s="36">
        <v>196.4</v>
      </c>
      <c r="E177" s="36">
        <v>190.05</v>
      </c>
      <c r="F177" s="36">
        <v>184.65</v>
      </c>
      <c r="G177" s="36">
        <v>178.3</v>
      </c>
      <c r="H177" s="36">
        <v>201.8</v>
      </c>
      <c r="I177" s="36">
        <v>208.14999999999998</v>
      </c>
      <c r="J177" s="36">
        <v>213.55</v>
      </c>
      <c r="K177" s="31">
        <v>202.75</v>
      </c>
      <c r="L177" s="31">
        <v>191</v>
      </c>
      <c r="M177" s="31">
        <v>320.45528999999999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1400.9</v>
      </c>
      <c r="D178" s="36">
        <v>1388.5333333333335</v>
      </c>
      <c r="E178" s="36">
        <v>1364.0666666666671</v>
      </c>
      <c r="F178" s="36">
        <v>1327.2333333333336</v>
      </c>
      <c r="G178" s="36">
        <v>1302.7666666666671</v>
      </c>
      <c r="H178" s="36">
        <v>1425.366666666667</v>
      </c>
      <c r="I178" s="36">
        <v>1449.8333333333337</v>
      </c>
      <c r="J178" s="36">
        <v>1486.666666666667</v>
      </c>
      <c r="K178" s="31">
        <v>1413</v>
      </c>
      <c r="L178" s="31">
        <v>1351.7</v>
      </c>
      <c r="M178" s="31">
        <v>0.75053999999999998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82.95</v>
      </c>
      <c r="D179" s="36">
        <v>83.466666666666654</v>
      </c>
      <c r="E179" s="36">
        <v>81.933333333333309</v>
      </c>
      <c r="F179" s="36">
        <v>80.916666666666657</v>
      </c>
      <c r="G179" s="36">
        <v>79.383333333333312</v>
      </c>
      <c r="H179" s="36">
        <v>84.483333333333306</v>
      </c>
      <c r="I179" s="36">
        <v>86.016666666666637</v>
      </c>
      <c r="J179" s="36">
        <v>87.033333333333303</v>
      </c>
      <c r="K179" s="31">
        <v>85</v>
      </c>
      <c r="L179" s="31">
        <v>82.45</v>
      </c>
      <c r="M179" s="31">
        <v>94.184880000000007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990.9</v>
      </c>
      <c r="D180" s="36">
        <v>986.55000000000007</v>
      </c>
      <c r="E180" s="36">
        <v>977.35000000000014</v>
      </c>
      <c r="F180" s="36">
        <v>963.80000000000007</v>
      </c>
      <c r="G180" s="36">
        <v>954.60000000000014</v>
      </c>
      <c r="H180" s="36">
        <v>1000.1000000000001</v>
      </c>
      <c r="I180" s="36">
        <v>1009.3000000000002</v>
      </c>
      <c r="J180" s="36">
        <v>1022.8500000000001</v>
      </c>
      <c r="K180" s="31">
        <v>995.75</v>
      </c>
      <c r="L180" s="31">
        <v>973</v>
      </c>
      <c r="M180" s="31">
        <v>10.10615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337.6</v>
      </c>
      <c r="D181" s="36">
        <v>338.86666666666667</v>
      </c>
      <c r="E181" s="36">
        <v>334.33333333333337</v>
      </c>
      <c r="F181" s="36">
        <v>331.06666666666672</v>
      </c>
      <c r="G181" s="36">
        <v>326.53333333333342</v>
      </c>
      <c r="H181" s="36">
        <v>342.13333333333333</v>
      </c>
      <c r="I181" s="36">
        <v>346.66666666666663</v>
      </c>
      <c r="J181" s="36">
        <v>349.93333333333328</v>
      </c>
      <c r="K181" s="31">
        <v>343.4</v>
      </c>
      <c r="L181" s="31">
        <v>335.6</v>
      </c>
      <c r="M181" s="31">
        <v>5.81684</v>
      </c>
      <c r="N181" s="1"/>
      <c r="O181" s="1"/>
    </row>
    <row r="182" spans="1:15" ht="12.75" customHeight="1">
      <c r="A182" s="33">
        <v>172</v>
      </c>
      <c r="B182" s="53" t="s">
        <v>831</v>
      </c>
      <c r="C182" s="31">
        <v>6820.15</v>
      </c>
      <c r="D182" s="36">
        <v>6793.4333333333334</v>
      </c>
      <c r="E182" s="36">
        <v>6727.8666666666668</v>
      </c>
      <c r="F182" s="36">
        <v>6635.583333333333</v>
      </c>
      <c r="G182" s="36">
        <v>6570.0166666666664</v>
      </c>
      <c r="H182" s="36">
        <v>6885.7166666666672</v>
      </c>
      <c r="I182" s="36">
        <v>6951.2833333333347</v>
      </c>
      <c r="J182" s="36">
        <v>7043.5666666666675</v>
      </c>
      <c r="K182" s="31">
        <v>6859</v>
      </c>
      <c r="L182" s="31">
        <v>6701.15</v>
      </c>
      <c r="M182" s="31">
        <v>0.30212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1779.65</v>
      </c>
      <c r="D183" s="36">
        <v>1787.8999999999999</v>
      </c>
      <c r="E183" s="36">
        <v>1756.7499999999998</v>
      </c>
      <c r="F183" s="36">
        <v>1733.85</v>
      </c>
      <c r="G183" s="36">
        <v>1702.6999999999998</v>
      </c>
      <c r="H183" s="36">
        <v>1810.7999999999997</v>
      </c>
      <c r="I183" s="36">
        <v>1841.9499999999998</v>
      </c>
      <c r="J183" s="36">
        <v>1864.8499999999997</v>
      </c>
      <c r="K183" s="31">
        <v>1819.05</v>
      </c>
      <c r="L183" s="31">
        <v>1765</v>
      </c>
      <c r="M183" s="31">
        <v>4.28653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2022.5</v>
      </c>
      <c r="D184" s="36">
        <v>2015.8666666666668</v>
      </c>
      <c r="E184" s="36">
        <v>1986.7333333333336</v>
      </c>
      <c r="F184" s="36">
        <v>1950.9666666666667</v>
      </c>
      <c r="G184" s="36">
        <v>1921.8333333333335</v>
      </c>
      <c r="H184" s="36">
        <v>2051.6333333333337</v>
      </c>
      <c r="I184" s="36">
        <v>2080.7666666666669</v>
      </c>
      <c r="J184" s="36">
        <v>2116.5333333333338</v>
      </c>
      <c r="K184" s="31">
        <v>2045</v>
      </c>
      <c r="L184" s="31">
        <v>1980.1</v>
      </c>
      <c r="M184" s="31">
        <v>1.10541</v>
      </c>
      <c r="N184" s="1"/>
      <c r="O184" s="1"/>
    </row>
    <row r="185" spans="1:15" ht="12.75" customHeight="1">
      <c r="A185" s="33">
        <v>175</v>
      </c>
      <c r="B185" s="53" t="s">
        <v>832</v>
      </c>
      <c r="C185" s="31">
        <v>827.95</v>
      </c>
      <c r="D185" s="36">
        <v>828.31666666666661</v>
      </c>
      <c r="E185" s="36">
        <v>821.63333333333321</v>
      </c>
      <c r="F185" s="36">
        <v>815.31666666666661</v>
      </c>
      <c r="G185" s="36">
        <v>808.63333333333321</v>
      </c>
      <c r="H185" s="36">
        <v>834.63333333333321</v>
      </c>
      <c r="I185" s="36">
        <v>841.31666666666661</v>
      </c>
      <c r="J185" s="36">
        <v>847.63333333333321</v>
      </c>
      <c r="K185" s="31">
        <v>835</v>
      </c>
      <c r="L185" s="31">
        <v>822</v>
      </c>
      <c r="M185" s="31">
        <v>0.32827000000000001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1005.3</v>
      </c>
      <c r="D186" s="36">
        <v>1000.8166666666666</v>
      </c>
      <c r="E186" s="36">
        <v>989.68333333333317</v>
      </c>
      <c r="F186" s="36">
        <v>974.06666666666661</v>
      </c>
      <c r="G186" s="36">
        <v>962.93333333333317</v>
      </c>
      <c r="H186" s="36">
        <v>1016.4333333333332</v>
      </c>
      <c r="I186" s="36">
        <v>1027.5666666666666</v>
      </c>
      <c r="J186" s="36">
        <v>1043.1833333333332</v>
      </c>
      <c r="K186" s="31">
        <v>1011.95</v>
      </c>
      <c r="L186" s="31">
        <v>985.2</v>
      </c>
      <c r="M186" s="31">
        <v>5.7133900000000004</v>
      </c>
      <c r="N186" s="1"/>
      <c r="O186" s="1"/>
    </row>
    <row r="187" spans="1:15" ht="12.75" customHeight="1">
      <c r="A187" s="33">
        <v>177</v>
      </c>
      <c r="B187" s="53" t="s">
        <v>802</v>
      </c>
      <c r="C187" s="31">
        <v>1394.95</v>
      </c>
      <c r="D187" s="36">
        <v>1399.6666666666667</v>
      </c>
      <c r="E187" s="36">
        <v>1381.6333333333334</v>
      </c>
      <c r="F187" s="36">
        <v>1368.3166666666666</v>
      </c>
      <c r="G187" s="36">
        <v>1350.2833333333333</v>
      </c>
      <c r="H187" s="36">
        <v>1412.9833333333336</v>
      </c>
      <c r="I187" s="36">
        <v>1431.0166666666669</v>
      </c>
      <c r="J187" s="36">
        <v>1444.3333333333337</v>
      </c>
      <c r="K187" s="31">
        <v>1417.7</v>
      </c>
      <c r="L187" s="31">
        <v>1386.35</v>
      </c>
      <c r="M187" s="31">
        <v>1.18401</v>
      </c>
      <c r="N187" s="1"/>
      <c r="O187" s="1"/>
    </row>
    <row r="188" spans="1:15" ht="12.75" customHeight="1">
      <c r="A188" s="33">
        <v>178</v>
      </c>
      <c r="B188" s="53" t="s">
        <v>833</v>
      </c>
      <c r="C188" s="31">
        <v>901.25</v>
      </c>
      <c r="D188" s="36">
        <v>907.7166666666667</v>
      </c>
      <c r="E188" s="36">
        <v>893.53333333333342</v>
      </c>
      <c r="F188" s="36">
        <v>885.81666666666672</v>
      </c>
      <c r="G188" s="36">
        <v>871.63333333333344</v>
      </c>
      <c r="H188" s="36">
        <v>915.43333333333339</v>
      </c>
      <c r="I188" s="36">
        <v>929.61666666666679</v>
      </c>
      <c r="J188" s="36">
        <v>937.33333333333337</v>
      </c>
      <c r="K188" s="31">
        <v>921.9</v>
      </c>
      <c r="L188" s="31">
        <v>900</v>
      </c>
      <c r="M188" s="31">
        <v>1.46974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3597.5</v>
      </c>
      <c r="D189" s="36">
        <v>3584.35</v>
      </c>
      <c r="E189" s="36">
        <v>3547.0499999999997</v>
      </c>
      <c r="F189" s="36">
        <v>3496.6</v>
      </c>
      <c r="G189" s="36">
        <v>3459.2999999999997</v>
      </c>
      <c r="H189" s="36">
        <v>3634.7999999999997</v>
      </c>
      <c r="I189" s="36">
        <v>3672.1</v>
      </c>
      <c r="J189" s="36">
        <v>3722.5499999999997</v>
      </c>
      <c r="K189" s="31">
        <v>3621.65</v>
      </c>
      <c r="L189" s="31">
        <v>3533.9</v>
      </c>
      <c r="M189" s="31">
        <v>0.58835999999999999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1302.75</v>
      </c>
      <c r="D190" s="36">
        <v>1296.8</v>
      </c>
      <c r="E190" s="36">
        <v>1285.9499999999998</v>
      </c>
      <c r="F190" s="36">
        <v>1269.1499999999999</v>
      </c>
      <c r="G190" s="36">
        <v>1258.2999999999997</v>
      </c>
      <c r="H190" s="36">
        <v>1313.6</v>
      </c>
      <c r="I190" s="36">
        <v>1324.4499999999998</v>
      </c>
      <c r="J190" s="36">
        <v>1341.25</v>
      </c>
      <c r="K190" s="31">
        <v>1307.6500000000001</v>
      </c>
      <c r="L190" s="31">
        <v>1280</v>
      </c>
      <c r="M190" s="31">
        <v>5.4570699999999999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797.2</v>
      </c>
      <c r="D191" s="36">
        <v>798.15</v>
      </c>
      <c r="E191" s="36">
        <v>791.8</v>
      </c>
      <c r="F191" s="36">
        <v>786.4</v>
      </c>
      <c r="G191" s="36">
        <v>780.05</v>
      </c>
      <c r="H191" s="36">
        <v>803.55</v>
      </c>
      <c r="I191" s="36">
        <v>809.90000000000009</v>
      </c>
      <c r="J191" s="36">
        <v>815.3</v>
      </c>
      <c r="K191" s="31">
        <v>804.5</v>
      </c>
      <c r="L191" s="31">
        <v>792.75</v>
      </c>
      <c r="M191" s="31">
        <v>1.17554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2860</v>
      </c>
      <c r="D192" s="36">
        <v>2851.0666666666671</v>
      </c>
      <c r="E192" s="36">
        <v>2825.1333333333341</v>
      </c>
      <c r="F192" s="36">
        <v>2790.2666666666669</v>
      </c>
      <c r="G192" s="36">
        <v>2764.3333333333339</v>
      </c>
      <c r="H192" s="36">
        <v>2885.9333333333343</v>
      </c>
      <c r="I192" s="36">
        <v>2911.8666666666677</v>
      </c>
      <c r="J192" s="36">
        <v>2946.7333333333345</v>
      </c>
      <c r="K192" s="31">
        <v>2877</v>
      </c>
      <c r="L192" s="31">
        <v>2816.2</v>
      </c>
      <c r="M192" s="31">
        <v>5.7479199999999997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399.95</v>
      </c>
      <c r="D193" s="36">
        <v>398.65000000000003</v>
      </c>
      <c r="E193" s="36">
        <v>394.30000000000007</v>
      </c>
      <c r="F193" s="36">
        <v>388.65000000000003</v>
      </c>
      <c r="G193" s="36">
        <v>384.30000000000007</v>
      </c>
      <c r="H193" s="36">
        <v>404.30000000000007</v>
      </c>
      <c r="I193" s="36">
        <v>408.65000000000009</v>
      </c>
      <c r="J193" s="36">
        <v>414.30000000000007</v>
      </c>
      <c r="K193" s="31">
        <v>403</v>
      </c>
      <c r="L193" s="31">
        <v>393</v>
      </c>
      <c r="M193" s="31">
        <v>12.72958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586.79999999999995</v>
      </c>
      <c r="D194" s="36">
        <v>592.44999999999993</v>
      </c>
      <c r="E194" s="36">
        <v>577.89999999999986</v>
      </c>
      <c r="F194" s="36">
        <v>568.99999999999989</v>
      </c>
      <c r="G194" s="36">
        <v>554.44999999999982</v>
      </c>
      <c r="H194" s="36">
        <v>601.34999999999991</v>
      </c>
      <c r="I194" s="36">
        <v>615.89999999999986</v>
      </c>
      <c r="J194" s="36">
        <v>624.79999999999995</v>
      </c>
      <c r="K194" s="31">
        <v>607</v>
      </c>
      <c r="L194" s="31">
        <v>583.54999999999995</v>
      </c>
      <c r="M194" s="31">
        <v>13.96893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2372.6</v>
      </c>
      <c r="D195" s="36">
        <v>2356.2666666666669</v>
      </c>
      <c r="E195" s="36">
        <v>2326.5333333333338</v>
      </c>
      <c r="F195" s="36">
        <v>2280.4666666666667</v>
      </c>
      <c r="G195" s="36">
        <v>2250.7333333333336</v>
      </c>
      <c r="H195" s="36">
        <v>2402.3333333333339</v>
      </c>
      <c r="I195" s="36">
        <v>2432.0666666666666</v>
      </c>
      <c r="J195" s="36">
        <v>2478.1333333333341</v>
      </c>
      <c r="K195" s="31">
        <v>2386</v>
      </c>
      <c r="L195" s="31">
        <v>2310.1999999999998</v>
      </c>
      <c r="M195" s="31">
        <v>11.812049999999999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1059.75</v>
      </c>
      <c r="D196" s="36">
        <v>1070.2166666666667</v>
      </c>
      <c r="E196" s="36">
        <v>1034.9333333333334</v>
      </c>
      <c r="F196" s="36">
        <v>1010.1166666666668</v>
      </c>
      <c r="G196" s="36">
        <v>974.83333333333348</v>
      </c>
      <c r="H196" s="36">
        <v>1095.0333333333333</v>
      </c>
      <c r="I196" s="36">
        <v>1130.3166666666666</v>
      </c>
      <c r="J196" s="36">
        <v>1155.1333333333332</v>
      </c>
      <c r="K196" s="31">
        <v>1105.5</v>
      </c>
      <c r="L196" s="31">
        <v>1045.4000000000001</v>
      </c>
      <c r="M196" s="31">
        <v>24.226710000000001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2358.85</v>
      </c>
      <c r="D197" s="36">
        <v>2334.8833333333337</v>
      </c>
      <c r="E197" s="36">
        <v>2298.7666666666673</v>
      </c>
      <c r="F197" s="36">
        <v>2238.6833333333338</v>
      </c>
      <c r="G197" s="36">
        <v>2202.5666666666675</v>
      </c>
      <c r="H197" s="36">
        <v>2394.9666666666672</v>
      </c>
      <c r="I197" s="36">
        <v>2431.083333333333</v>
      </c>
      <c r="J197" s="36">
        <v>2491.166666666667</v>
      </c>
      <c r="K197" s="31">
        <v>2371</v>
      </c>
      <c r="L197" s="31">
        <v>2274.8000000000002</v>
      </c>
      <c r="M197" s="31">
        <v>0.80428999999999995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153.4</v>
      </c>
      <c r="D198" s="36">
        <v>154.29999999999998</v>
      </c>
      <c r="E198" s="36">
        <v>151.59999999999997</v>
      </c>
      <c r="F198" s="36">
        <v>149.79999999999998</v>
      </c>
      <c r="G198" s="36">
        <v>147.09999999999997</v>
      </c>
      <c r="H198" s="36">
        <v>156.09999999999997</v>
      </c>
      <c r="I198" s="36">
        <v>158.79999999999995</v>
      </c>
      <c r="J198" s="36">
        <v>160.59999999999997</v>
      </c>
      <c r="K198" s="31">
        <v>157</v>
      </c>
      <c r="L198" s="31">
        <v>152.5</v>
      </c>
      <c r="M198" s="31">
        <v>3.2790900000000001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3217.8</v>
      </c>
      <c r="D199" s="36">
        <v>3210.7833333333333</v>
      </c>
      <c r="E199" s="36">
        <v>3189.0666666666666</v>
      </c>
      <c r="F199" s="36">
        <v>3160.3333333333335</v>
      </c>
      <c r="G199" s="36">
        <v>3138.6166666666668</v>
      </c>
      <c r="H199" s="36">
        <v>3239.5166666666664</v>
      </c>
      <c r="I199" s="36">
        <v>3261.2333333333327</v>
      </c>
      <c r="J199" s="36">
        <v>3289.9666666666662</v>
      </c>
      <c r="K199" s="31">
        <v>3232.5</v>
      </c>
      <c r="L199" s="31">
        <v>3182.05</v>
      </c>
      <c r="M199" s="31">
        <v>0.26182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550.9</v>
      </c>
      <c r="D200" s="36">
        <v>547.96666666666658</v>
      </c>
      <c r="E200" s="36">
        <v>542.23333333333312</v>
      </c>
      <c r="F200" s="36">
        <v>533.56666666666649</v>
      </c>
      <c r="G200" s="36">
        <v>527.83333333333303</v>
      </c>
      <c r="H200" s="36">
        <v>556.63333333333321</v>
      </c>
      <c r="I200" s="36">
        <v>562.36666666666656</v>
      </c>
      <c r="J200" s="36">
        <v>571.0333333333333</v>
      </c>
      <c r="K200" s="31">
        <v>553.70000000000005</v>
      </c>
      <c r="L200" s="31">
        <v>539.29999999999995</v>
      </c>
      <c r="M200" s="31">
        <v>8.1060099999999995</v>
      </c>
      <c r="N200" s="1"/>
      <c r="O200" s="1"/>
    </row>
    <row r="201" spans="1:15" ht="12.75" customHeight="1">
      <c r="A201" s="33">
        <v>191</v>
      </c>
      <c r="B201" s="53" t="s">
        <v>1087</v>
      </c>
      <c r="C201" s="31">
        <v>409.05</v>
      </c>
      <c r="D201" s="36">
        <v>410.8</v>
      </c>
      <c r="E201" s="36">
        <v>405.25</v>
      </c>
      <c r="F201" s="36">
        <v>401.45</v>
      </c>
      <c r="G201" s="36">
        <v>395.9</v>
      </c>
      <c r="H201" s="36">
        <v>414.6</v>
      </c>
      <c r="I201" s="36">
        <v>420.15000000000009</v>
      </c>
      <c r="J201" s="36">
        <v>423.95000000000005</v>
      </c>
      <c r="K201" s="31">
        <v>416.35</v>
      </c>
      <c r="L201" s="31">
        <v>407</v>
      </c>
      <c r="M201" s="31">
        <v>9.3246099999999998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664.35</v>
      </c>
      <c r="D202" s="36">
        <v>662.18333333333339</v>
      </c>
      <c r="E202" s="36">
        <v>657.26666666666677</v>
      </c>
      <c r="F202" s="36">
        <v>650.18333333333339</v>
      </c>
      <c r="G202" s="36">
        <v>645.26666666666677</v>
      </c>
      <c r="H202" s="36">
        <v>669.26666666666677</v>
      </c>
      <c r="I202" s="36">
        <v>674.18333333333328</v>
      </c>
      <c r="J202" s="36">
        <v>681.26666666666677</v>
      </c>
      <c r="K202" s="31">
        <v>667.1</v>
      </c>
      <c r="L202" s="31">
        <v>655.1</v>
      </c>
      <c r="M202" s="31">
        <v>3.4032100000000001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205.3</v>
      </c>
      <c r="D203" s="36">
        <v>205.66666666666666</v>
      </c>
      <c r="E203" s="36">
        <v>203.33333333333331</v>
      </c>
      <c r="F203" s="36">
        <v>201.36666666666665</v>
      </c>
      <c r="G203" s="36">
        <v>199.0333333333333</v>
      </c>
      <c r="H203" s="36">
        <v>207.63333333333333</v>
      </c>
      <c r="I203" s="36">
        <v>209.96666666666664</v>
      </c>
      <c r="J203" s="36">
        <v>211.93333333333334</v>
      </c>
      <c r="K203" s="31">
        <v>208</v>
      </c>
      <c r="L203" s="31">
        <v>203.7</v>
      </c>
      <c r="M203" s="31">
        <v>13.2699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230.95</v>
      </c>
      <c r="D204" s="36">
        <v>232.03333333333333</v>
      </c>
      <c r="E204" s="36">
        <v>228.91666666666666</v>
      </c>
      <c r="F204" s="36">
        <v>226.88333333333333</v>
      </c>
      <c r="G204" s="36">
        <v>223.76666666666665</v>
      </c>
      <c r="H204" s="36">
        <v>234.06666666666666</v>
      </c>
      <c r="I204" s="36">
        <v>237.18333333333334</v>
      </c>
      <c r="J204" s="36">
        <v>239.21666666666667</v>
      </c>
      <c r="K204" s="31">
        <v>235.15</v>
      </c>
      <c r="L204" s="31">
        <v>230</v>
      </c>
      <c r="M204" s="31">
        <v>12.87443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290.3</v>
      </c>
      <c r="D205" s="36">
        <v>290.95</v>
      </c>
      <c r="E205" s="36">
        <v>288.89999999999998</v>
      </c>
      <c r="F205" s="36">
        <v>287.5</v>
      </c>
      <c r="G205" s="36">
        <v>285.45</v>
      </c>
      <c r="H205" s="36">
        <v>292.34999999999997</v>
      </c>
      <c r="I205" s="36">
        <v>294.40000000000003</v>
      </c>
      <c r="J205" s="36">
        <v>295.79999999999995</v>
      </c>
      <c r="K205" s="31">
        <v>293</v>
      </c>
      <c r="L205" s="31">
        <v>289.55</v>
      </c>
      <c r="M205" s="31">
        <v>14.6995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2369.4499999999998</v>
      </c>
      <c r="D206" s="36">
        <v>2385.4666666666667</v>
      </c>
      <c r="E206" s="36">
        <v>2341.9833333333336</v>
      </c>
      <c r="F206" s="36">
        <v>2314.5166666666669</v>
      </c>
      <c r="G206" s="36">
        <v>2271.0333333333338</v>
      </c>
      <c r="H206" s="36">
        <v>2412.9333333333334</v>
      </c>
      <c r="I206" s="36">
        <v>2456.4166666666661</v>
      </c>
      <c r="J206" s="36">
        <v>2483.8833333333332</v>
      </c>
      <c r="K206" s="31">
        <v>2428.9499999999998</v>
      </c>
      <c r="L206" s="31">
        <v>2358</v>
      </c>
      <c r="M206" s="31">
        <v>2.8867799999999999</v>
      </c>
      <c r="N206" s="1"/>
      <c r="O206" s="1"/>
    </row>
    <row r="207" spans="1:15" ht="12.75" customHeight="1">
      <c r="A207" s="33">
        <v>197</v>
      </c>
      <c r="B207" s="53" t="s">
        <v>1088</v>
      </c>
      <c r="C207" s="31">
        <v>521.75</v>
      </c>
      <c r="D207" s="36">
        <v>522.66666666666663</v>
      </c>
      <c r="E207" s="36">
        <v>515.93333333333328</v>
      </c>
      <c r="F207" s="36">
        <v>510.11666666666667</v>
      </c>
      <c r="G207" s="36">
        <v>503.38333333333333</v>
      </c>
      <c r="H207" s="36">
        <v>528.48333333333323</v>
      </c>
      <c r="I207" s="36">
        <v>535.21666666666658</v>
      </c>
      <c r="J207" s="36">
        <v>541.03333333333319</v>
      </c>
      <c r="K207" s="31">
        <v>529.4</v>
      </c>
      <c r="L207" s="31">
        <v>516.85</v>
      </c>
      <c r="M207" s="31">
        <v>4.64872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1348.15</v>
      </c>
      <c r="D208" s="36">
        <v>1344.8166666666666</v>
      </c>
      <c r="E208" s="36">
        <v>1331.8333333333333</v>
      </c>
      <c r="F208" s="36">
        <v>1315.5166666666667</v>
      </c>
      <c r="G208" s="36">
        <v>1302.5333333333333</v>
      </c>
      <c r="H208" s="36">
        <v>1361.1333333333332</v>
      </c>
      <c r="I208" s="36">
        <v>1374.1166666666668</v>
      </c>
      <c r="J208" s="36">
        <v>1390.4333333333332</v>
      </c>
      <c r="K208" s="31">
        <v>1357.8</v>
      </c>
      <c r="L208" s="31">
        <v>1328.5</v>
      </c>
      <c r="M208" s="31">
        <v>50.559150000000002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3854.95</v>
      </c>
      <c r="D209" s="36">
        <v>3826.6666666666665</v>
      </c>
      <c r="E209" s="36">
        <v>3793.333333333333</v>
      </c>
      <c r="F209" s="36">
        <v>3731.7166666666667</v>
      </c>
      <c r="G209" s="36">
        <v>3698.3833333333332</v>
      </c>
      <c r="H209" s="36">
        <v>3888.2833333333328</v>
      </c>
      <c r="I209" s="36">
        <v>3921.6166666666659</v>
      </c>
      <c r="J209" s="36">
        <v>3983.2333333333327</v>
      </c>
      <c r="K209" s="31">
        <v>3860</v>
      </c>
      <c r="L209" s="31">
        <v>3765.05</v>
      </c>
      <c r="M209" s="31">
        <v>2.5992000000000002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1460.25</v>
      </c>
      <c r="D210" s="36">
        <v>1452.7666666666667</v>
      </c>
      <c r="E210" s="36">
        <v>1442.9833333333333</v>
      </c>
      <c r="F210" s="36">
        <v>1425.7166666666667</v>
      </c>
      <c r="G210" s="36">
        <v>1415.9333333333334</v>
      </c>
      <c r="H210" s="36">
        <v>1470.0333333333333</v>
      </c>
      <c r="I210" s="36">
        <v>1479.8166666666666</v>
      </c>
      <c r="J210" s="36">
        <v>1497.0833333333333</v>
      </c>
      <c r="K210" s="31">
        <v>1462.55</v>
      </c>
      <c r="L210" s="31">
        <v>1435.5</v>
      </c>
      <c r="M210" s="31">
        <v>174.72618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567.04999999999995</v>
      </c>
      <c r="D211" s="36">
        <v>561.98333333333335</v>
      </c>
      <c r="E211" s="36">
        <v>555.76666666666665</v>
      </c>
      <c r="F211" s="36">
        <v>544.48333333333335</v>
      </c>
      <c r="G211" s="36">
        <v>538.26666666666665</v>
      </c>
      <c r="H211" s="36">
        <v>573.26666666666665</v>
      </c>
      <c r="I211" s="36">
        <v>579.48333333333335</v>
      </c>
      <c r="J211" s="36">
        <v>590.76666666666665</v>
      </c>
      <c r="K211" s="31">
        <v>568.20000000000005</v>
      </c>
      <c r="L211" s="31">
        <v>550.70000000000005</v>
      </c>
      <c r="M211" s="31">
        <v>45.439019999999999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95.95</v>
      </c>
      <c r="D212" s="36">
        <v>96.399999999999991</v>
      </c>
      <c r="E212" s="36">
        <v>95.049999999999983</v>
      </c>
      <c r="F212" s="36">
        <v>94.149999999999991</v>
      </c>
      <c r="G212" s="36">
        <v>92.799999999999983</v>
      </c>
      <c r="H212" s="36">
        <v>97.299999999999983</v>
      </c>
      <c r="I212" s="36">
        <v>98.649999999999977</v>
      </c>
      <c r="J212" s="36">
        <v>99.549999999999983</v>
      </c>
      <c r="K212" s="31">
        <v>97.75</v>
      </c>
      <c r="L212" s="31">
        <v>95.5</v>
      </c>
      <c r="M212" s="31">
        <v>73.226389999999995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815.15</v>
      </c>
      <c r="D213" s="36">
        <v>815.11666666666667</v>
      </c>
      <c r="E213" s="36">
        <v>809.68333333333339</v>
      </c>
      <c r="F213" s="36">
        <v>804.2166666666667</v>
      </c>
      <c r="G213" s="36">
        <v>798.78333333333342</v>
      </c>
      <c r="H213" s="36">
        <v>820.58333333333337</v>
      </c>
      <c r="I213" s="36">
        <v>826.01666666666654</v>
      </c>
      <c r="J213" s="36">
        <v>831.48333333333335</v>
      </c>
      <c r="K213" s="31">
        <v>820.55</v>
      </c>
      <c r="L213" s="31">
        <v>809.65</v>
      </c>
      <c r="M213" s="31">
        <v>2.70811</v>
      </c>
      <c r="N213" s="1"/>
      <c r="O213" s="1"/>
    </row>
    <row r="214" spans="1:15" ht="12.75" customHeight="1">
      <c r="A214" s="33">
        <v>204</v>
      </c>
      <c r="B214" s="53" t="s">
        <v>1089</v>
      </c>
      <c r="C214" s="31">
        <v>1036.0999999999999</v>
      </c>
      <c r="D214" s="36">
        <v>1019.0166666666668</v>
      </c>
      <c r="E214" s="36">
        <v>997.03333333333353</v>
      </c>
      <c r="F214" s="36">
        <v>957.96666666666681</v>
      </c>
      <c r="G214" s="36">
        <v>935.98333333333358</v>
      </c>
      <c r="H214" s="36">
        <v>1058.0833333333335</v>
      </c>
      <c r="I214" s="36">
        <v>1080.0666666666668</v>
      </c>
      <c r="J214" s="36">
        <v>1119.1333333333334</v>
      </c>
      <c r="K214" s="31">
        <v>1041</v>
      </c>
      <c r="L214" s="31">
        <v>979.95</v>
      </c>
      <c r="M214" s="31">
        <v>3.3543699999999999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1777.7</v>
      </c>
      <c r="D215" s="36">
        <v>1771.6333333333332</v>
      </c>
      <c r="E215" s="36">
        <v>1758.2666666666664</v>
      </c>
      <c r="F215" s="36">
        <v>1738.8333333333333</v>
      </c>
      <c r="G215" s="36">
        <v>1725.4666666666665</v>
      </c>
      <c r="H215" s="36">
        <v>1791.0666666666664</v>
      </c>
      <c r="I215" s="36">
        <v>1804.4333333333332</v>
      </c>
      <c r="J215" s="36">
        <v>1823.8666666666663</v>
      </c>
      <c r="K215" s="31">
        <v>1785</v>
      </c>
      <c r="L215" s="31">
        <v>1752.2</v>
      </c>
      <c r="M215" s="31">
        <v>11.349159999999999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5141.3500000000004</v>
      </c>
      <c r="D216" s="36">
        <v>5112.666666666667</v>
      </c>
      <c r="E216" s="36">
        <v>5070.3833333333341</v>
      </c>
      <c r="F216" s="36">
        <v>4999.416666666667</v>
      </c>
      <c r="G216" s="36">
        <v>4957.1333333333341</v>
      </c>
      <c r="H216" s="36">
        <v>5183.6333333333341</v>
      </c>
      <c r="I216" s="36">
        <v>5225.916666666667</v>
      </c>
      <c r="J216" s="36">
        <v>5296.8833333333341</v>
      </c>
      <c r="K216" s="31">
        <v>5154.95</v>
      </c>
      <c r="L216" s="31">
        <v>5041.7</v>
      </c>
      <c r="M216" s="31">
        <v>12.967320000000001</v>
      </c>
      <c r="N216" s="1"/>
      <c r="O216" s="1"/>
    </row>
    <row r="217" spans="1:15" ht="12.75" customHeight="1">
      <c r="A217" s="33">
        <v>207</v>
      </c>
      <c r="B217" s="53" t="s">
        <v>1090</v>
      </c>
      <c r="C217" s="31">
        <v>348.5</v>
      </c>
      <c r="D217" s="36">
        <v>351.25</v>
      </c>
      <c r="E217" s="36">
        <v>344.75</v>
      </c>
      <c r="F217" s="36">
        <v>341</v>
      </c>
      <c r="G217" s="36">
        <v>334.5</v>
      </c>
      <c r="H217" s="36">
        <v>355</v>
      </c>
      <c r="I217" s="36">
        <v>361.5</v>
      </c>
      <c r="J217" s="36">
        <v>365.25</v>
      </c>
      <c r="K217" s="31">
        <v>357.75</v>
      </c>
      <c r="L217" s="31">
        <v>347.5</v>
      </c>
      <c r="M217" s="31">
        <v>2.7071200000000002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653.35</v>
      </c>
      <c r="D218" s="36">
        <v>654.19999999999993</v>
      </c>
      <c r="E218" s="36">
        <v>642.39999999999986</v>
      </c>
      <c r="F218" s="36">
        <v>631.44999999999993</v>
      </c>
      <c r="G218" s="36">
        <v>619.64999999999986</v>
      </c>
      <c r="H218" s="36">
        <v>665.14999999999986</v>
      </c>
      <c r="I218" s="36">
        <v>676.94999999999982</v>
      </c>
      <c r="J218" s="36">
        <v>687.89999999999986</v>
      </c>
      <c r="K218" s="31">
        <v>666</v>
      </c>
      <c r="L218" s="31">
        <v>643.25</v>
      </c>
      <c r="M218" s="31">
        <v>87.810559999999995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4603.7</v>
      </c>
      <c r="D219" s="36">
        <v>4472.3666666666659</v>
      </c>
      <c r="E219" s="36">
        <v>4288.3333333333321</v>
      </c>
      <c r="F219" s="36">
        <v>3972.9666666666662</v>
      </c>
      <c r="G219" s="36">
        <v>3788.9333333333325</v>
      </c>
      <c r="H219" s="36">
        <v>4787.7333333333318</v>
      </c>
      <c r="I219" s="36">
        <v>4971.7666666666664</v>
      </c>
      <c r="J219" s="36">
        <v>5287.1333333333314</v>
      </c>
      <c r="K219" s="31">
        <v>4656.3999999999996</v>
      </c>
      <c r="L219" s="31">
        <v>4157</v>
      </c>
      <c r="M219" s="31">
        <v>100.28325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377.8</v>
      </c>
      <c r="D220" s="36">
        <v>379.56666666666666</v>
      </c>
      <c r="E220" s="36">
        <v>371.73333333333335</v>
      </c>
      <c r="F220" s="36">
        <v>365.66666666666669</v>
      </c>
      <c r="G220" s="36">
        <v>357.83333333333337</v>
      </c>
      <c r="H220" s="36">
        <v>385.63333333333333</v>
      </c>
      <c r="I220" s="36">
        <v>393.4666666666667</v>
      </c>
      <c r="J220" s="36">
        <v>399.5333333333333</v>
      </c>
      <c r="K220" s="31">
        <v>387.4</v>
      </c>
      <c r="L220" s="31">
        <v>373.5</v>
      </c>
      <c r="M220" s="31">
        <v>61.020870000000002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498.9</v>
      </c>
      <c r="D221" s="36">
        <v>500.73333333333335</v>
      </c>
      <c r="E221" s="36">
        <v>488.4666666666667</v>
      </c>
      <c r="F221" s="36">
        <v>478.03333333333336</v>
      </c>
      <c r="G221" s="36">
        <v>465.76666666666671</v>
      </c>
      <c r="H221" s="36">
        <v>511.16666666666669</v>
      </c>
      <c r="I221" s="36">
        <v>523.43333333333339</v>
      </c>
      <c r="J221" s="36">
        <v>533.86666666666667</v>
      </c>
      <c r="K221" s="31">
        <v>513</v>
      </c>
      <c r="L221" s="31">
        <v>490.3</v>
      </c>
      <c r="M221" s="31">
        <v>61.715919999999997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2343.15</v>
      </c>
      <c r="D222" s="36">
        <v>2330.8666666666668</v>
      </c>
      <c r="E222" s="36">
        <v>2313.6333333333337</v>
      </c>
      <c r="F222" s="36">
        <v>2284.1166666666668</v>
      </c>
      <c r="G222" s="36">
        <v>2266.8833333333337</v>
      </c>
      <c r="H222" s="36">
        <v>2360.3833333333337</v>
      </c>
      <c r="I222" s="36">
        <v>2377.6166666666672</v>
      </c>
      <c r="J222" s="36">
        <v>2407.1333333333337</v>
      </c>
      <c r="K222" s="31">
        <v>2348.1</v>
      </c>
      <c r="L222" s="31">
        <v>2301.35</v>
      </c>
      <c r="M222" s="31">
        <v>18.80021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583.29999999999995</v>
      </c>
      <c r="D223" s="36">
        <v>576.26666666666665</v>
      </c>
      <c r="E223" s="36">
        <v>563.5333333333333</v>
      </c>
      <c r="F223" s="36">
        <v>543.76666666666665</v>
      </c>
      <c r="G223" s="36">
        <v>531.0333333333333</v>
      </c>
      <c r="H223" s="36">
        <v>596.0333333333333</v>
      </c>
      <c r="I223" s="36">
        <v>608.76666666666665</v>
      </c>
      <c r="J223" s="36">
        <v>628.5333333333333</v>
      </c>
      <c r="K223" s="31">
        <v>589</v>
      </c>
      <c r="L223" s="31">
        <v>556.5</v>
      </c>
      <c r="M223" s="31">
        <v>52.050699999999999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11238.6</v>
      </c>
      <c r="D224" s="36">
        <v>11441.583333333334</v>
      </c>
      <c r="E224" s="36">
        <v>10503.566666666668</v>
      </c>
      <c r="F224" s="36">
        <v>9768.5333333333328</v>
      </c>
      <c r="G224" s="36">
        <v>8830.5166666666664</v>
      </c>
      <c r="H224" s="36">
        <v>12176.616666666669</v>
      </c>
      <c r="I224" s="36">
        <v>13114.633333333335</v>
      </c>
      <c r="J224" s="36">
        <v>13849.66666666667</v>
      </c>
      <c r="K224" s="31">
        <v>12379.6</v>
      </c>
      <c r="L224" s="31">
        <v>10706.55</v>
      </c>
      <c r="M224" s="31">
        <v>10.32288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828.15</v>
      </c>
      <c r="D225" s="36">
        <v>825.9666666666667</v>
      </c>
      <c r="E225" s="36">
        <v>807.28333333333342</v>
      </c>
      <c r="F225" s="36">
        <v>786.41666666666674</v>
      </c>
      <c r="G225" s="36">
        <v>767.73333333333346</v>
      </c>
      <c r="H225" s="36">
        <v>846.83333333333337</v>
      </c>
      <c r="I225" s="36">
        <v>865.51666666666677</v>
      </c>
      <c r="J225" s="36">
        <v>886.38333333333333</v>
      </c>
      <c r="K225" s="31">
        <v>844.65</v>
      </c>
      <c r="L225" s="31">
        <v>805.1</v>
      </c>
      <c r="M225" s="31">
        <v>2.9844200000000001</v>
      </c>
      <c r="N225" s="1"/>
      <c r="O225" s="1"/>
    </row>
    <row r="226" spans="1:15" ht="12.75" customHeight="1">
      <c r="A226" s="33">
        <v>216</v>
      </c>
      <c r="B226" s="53" t="s">
        <v>1091</v>
      </c>
      <c r="C226" s="31">
        <v>410.95</v>
      </c>
      <c r="D226" s="36">
        <v>410.33333333333331</v>
      </c>
      <c r="E226" s="36">
        <v>403.66666666666663</v>
      </c>
      <c r="F226" s="36">
        <v>396.38333333333333</v>
      </c>
      <c r="G226" s="36">
        <v>389.71666666666664</v>
      </c>
      <c r="H226" s="36">
        <v>417.61666666666662</v>
      </c>
      <c r="I226" s="36">
        <v>424.28333333333325</v>
      </c>
      <c r="J226" s="36">
        <v>431.56666666666661</v>
      </c>
      <c r="K226" s="31">
        <v>417</v>
      </c>
      <c r="L226" s="31">
        <v>403.05</v>
      </c>
      <c r="M226" s="31">
        <v>10.42046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55737.5</v>
      </c>
      <c r="D227" s="36">
        <v>53661.566666666673</v>
      </c>
      <c r="E227" s="36">
        <v>48329.133333333346</v>
      </c>
      <c r="F227" s="36">
        <v>40920.76666666667</v>
      </c>
      <c r="G227" s="36">
        <v>35588.333333333343</v>
      </c>
      <c r="H227" s="36">
        <v>61069.933333333349</v>
      </c>
      <c r="I227" s="36">
        <v>66402.366666666683</v>
      </c>
      <c r="J227" s="36">
        <v>73810.733333333352</v>
      </c>
      <c r="K227" s="31">
        <v>58994</v>
      </c>
      <c r="L227" s="31">
        <v>46253.2</v>
      </c>
      <c r="M227" s="31">
        <v>1.6164400000000001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234.85</v>
      </c>
      <c r="D228" s="36">
        <v>236.9666666666667</v>
      </c>
      <c r="E228" s="36">
        <v>228.93333333333339</v>
      </c>
      <c r="F228" s="36">
        <v>223.01666666666671</v>
      </c>
      <c r="G228" s="36">
        <v>214.98333333333341</v>
      </c>
      <c r="H228" s="36">
        <v>242.88333333333338</v>
      </c>
      <c r="I228" s="36">
        <v>250.91666666666669</v>
      </c>
      <c r="J228" s="36">
        <v>256.83333333333337</v>
      </c>
      <c r="K228" s="31">
        <v>245</v>
      </c>
      <c r="L228" s="31">
        <v>231.05</v>
      </c>
      <c r="M228" s="31">
        <v>290.76076999999998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1131.05</v>
      </c>
      <c r="D229" s="36">
        <v>1126.8</v>
      </c>
      <c r="E229" s="36">
        <v>1117.05</v>
      </c>
      <c r="F229" s="36">
        <v>1103.05</v>
      </c>
      <c r="G229" s="36">
        <v>1093.3</v>
      </c>
      <c r="H229" s="36">
        <v>1140.8</v>
      </c>
      <c r="I229" s="36">
        <v>1150.55</v>
      </c>
      <c r="J229" s="36">
        <v>1164.55</v>
      </c>
      <c r="K229" s="31">
        <v>1136.55</v>
      </c>
      <c r="L229" s="31">
        <v>1112.8</v>
      </c>
      <c r="M229" s="31">
        <v>142.65565000000001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1676.8</v>
      </c>
      <c r="D230" s="36">
        <v>1669.3</v>
      </c>
      <c r="E230" s="36">
        <v>1658.6</v>
      </c>
      <c r="F230" s="36">
        <v>1640.3999999999999</v>
      </c>
      <c r="G230" s="36">
        <v>1629.6999999999998</v>
      </c>
      <c r="H230" s="36">
        <v>1687.5</v>
      </c>
      <c r="I230" s="36">
        <v>1698.2000000000003</v>
      </c>
      <c r="J230" s="36">
        <v>1716.4</v>
      </c>
      <c r="K230" s="31">
        <v>1680</v>
      </c>
      <c r="L230" s="31">
        <v>1651.1</v>
      </c>
      <c r="M230" s="31">
        <v>3.8937499999999998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590.04999999999995</v>
      </c>
      <c r="D231" s="36">
        <v>587.75</v>
      </c>
      <c r="E231" s="36">
        <v>583.70000000000005</v>
      </c>
      <c r="F231" s="36">
        <v>577.35</v>
      </c>
      <c r="G231" s="36">
        <v>573.30000000000007</v>
      </c>
      <c r="H231" s="36">
        <v>594.1</v>
      </c>
      <c r="I231" s="36">
        <v>598.15</v>
      </c>
      <c r="J231" s="36">
        <v>604.5</v>
      </c>
      <c r="K231" s="31">
        <v>591.79999999999995</v>
      </c>
      <c r="L231" s="31">
        <v>581.4</v>
      </c>
      <c r="M231" s="31">
        <v>8.5705299999999998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732.3</v>
      </c>
      <c r="D232" s="36">
        <v>732.23333333333323</v>
      </c>
      <c r="E232" s="36">
        <v>724.06666666666649</v>
      </c>
      <c r="F232" s="36">
        <v>715.83333333333326</v>
      </c>
      <c r="G232" s="36">
        <v>707.66666666666652</v>
      </c>
      <c r="H232" s="36">
        <v>740.46666666666647</v>
      </c>
      <c r="I232" s="36">
        <v>748.63333333333321</v>
      </c>
      <c r="J232" s="36">
        <v>756.86666666666645</v>
      </c>
      <c r="K232" s="31">
        <v>740.4</v>
      </c>
      <c r="L232" s="31">
        <v>724</v>
      </c>
      <c r="M232" s="31">
        <v>6.2754399999999997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83.4</v>
      </c>
      <c r="D233" s="36">
        <v>83.766666666666666</v>
      </c>
      <c r="E233" s="36">
        <v>82.433333333333337</v>
      </c>
      <c r="F233" s="36">
        <v>81.466666666666669</v>
      </c>
      <c r="G233" s="36">
        <v>80.13333333333334</v>
      </c>
      <c r="H233" s="36">
        <v>84.733333333333334</v>
      </c>
      <c r="I233" s="36">
        <v>86.066666666666677</v>
      </c>
      <c r="J233" s="36">
        <v>87.033333333333331</v>
      </c>
      <c r="K233" s="31">
        <v>85.1</v>
      </c>
      <c r="L233" s="31">
        <v>82.8</v>
      </c>
      <c r="M233" s="31">
        <v>47.816119999999998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77.05</v>
      </c>
      <c r="D234" s="36">
        <v>77.033333333333331</v>
      </c>
      <c r="E234" s="36">
        <v>76.61666666666666</v>
      </c>
      <c r="F234" s="36">
        <v>76.183333333333323</v>
      </c>
      <c r="G234" s="36">
        <v>75.766666666666652</v>
      </c>
      <c r="H234" s="36">
        <v>77.466666666666669</v>
      </c>
      <c r="I234" s="36">
        <v>77.883333333333354</v>
      </c>
      <c r="J234" s="36">
        <v>78.316666666666677</v>
      </c>
      <c r="K234" s="31">
        <v>77.45</v>
      </c>
      <c r="L234" s="31">
        <v>76.599999999999994</v>
      </c>
      <c r="M234" s="31">
        <v>456.68074000000001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113.75</v>
      </c>
      <c r="D235" s="36">
        <v>113.55</v>
      </c>
      <c r="E235" s="36">
        <v>112.94999999999999</v>
      </c>
      <c r="F235" s="36">
        <v>112.14999999999999</v>
      </c>
      <c r="G235" s="36">
        <v>111.54999999999998</v>
      </c>
      <c r="H235" s="36">
        <v>114.35</v>
      </c>
      <c r="I235" s="36">
        <v>114.94999999999999</v>
      </c>
      <c r="J235" s="36">
        <v>115.75</v>
      </c>
      <c r="K235" s="31">
        <v>114.15</v>
      </c>
      <c r="L235" s="31">
        <v>112.75</v>
      </c>
      <c r="M235" s="31">
        <v>39.06467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393.7</v>
      </c>
      <c r="D236" s="36">
        <v>395.81666666666666</v>
      </c>
      <c r="E236" s="36">
        <v>390.68333333333334</v>
      </c>
      <c r="F236" s="36">
        <v>387.66666666666669</v>
      </c>
      <c r="G236" s="36">
        <v>382.53333333333336</v>
      </c>
      <c r="H236" s="36">
        <v>398.83333333333331</v>
      </c>
      <c r="I236" s="36">
        <v>403.96666666666664</v>
      </c>
      <c r="J236" s="36">
        <v>406.98333333333329</v>
      </c>
      <c r="K236" s="31">
        <v>400.95</v>
      </c>
      <c r="L236" s="31">
        <v>392.8</v>
      </c>
      <c r="M236" s="31">
        <v>5.1702899999999996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65.8</v>
      </c>
      <c r="D237" s="36">
        <v>65.816666666666663</v>
      </c>
      <c r="E237" s="36">
        <v>65.283333333333331</v>
      </c>
      <c r="F237" s="36">
        <v>64.766666666666666</v>
      </c>
      <c r="G237" s="36">
        <v>64.233333333333334</v>
      </c>
      <c r="H237" s="36">
        <v>66.333333333333329</v>
      </c>
      <c r="I237" s="36">
        <v>66.86666666666666</v>
      </c>
      <c r="J237" s="36">
        <v>67.383333333333326</v>
      </c>
      <c r="K237" s="31">
        <v>66.349999999999994</v>
      </c>
      <c r="L237" s="31">
        <v>65.3</v>
      </c>
      <c r="M237" s="31">
        <v>74.088790000000003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261.39999999999998</v>
      </c>
      <c r="D238" s="36">
        <v>256.21666666666664</v>
      </c>
      <c r="E238" s="36">
        <v>248.93333333333328</v>
      </c>
      <c r="F238" s="36">
        <v>236.46666666666664</v>
      </c>
      <c r="G238" s="36">
        <v>229.18333333333328</v>
      </c>
      <c r="H238" s="36">
        <v>268.68333333333328</v>
      </c>
      <c r="I238" s="36">
        <v>275.9666666666667</v>
      </c>
      <c r="J238" s="36">
        <v>288.43333333333328</v>
      </c>
      <c r="K238" s="31">
        <v>263.5</v>
      </c>
      <c r="L238" s="31">
        <v>243.75</v>
      </c>
      <c r="M238" s="31">
        <v>378.42759000000001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431.45</v>
      </c>
      <c r="D239" s="36">
        <v>428.98333333333329</v>
      </c>
      <c r="E239" s="36">
        <v>425.36666666666656</v>
      </c>
      <c r="F239" s="36">
        <v>419.28333333333325</v>
      </c>
      <c r="G239" s="36">
        <v>415.66666666666652</v>
      </c>
      <c r="H239" s="36">
        <v>435.06666666666661</v>
      </c>
      <c r="I239" s="36">
        <v>438.68333333333328</v>
      </c>
      <c r="J239" s="36">
        <v>444.76666666666665</v>
      </c>
      <c r="K239" s="31">
        <v>432.6</v>
      </c>
      <c r="L239" s="31">
        <v>422.9</v>
      </c>
      <c r="M239" s="31">
        <v>230.25185999999999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304.75</v>
      </c>
      <c r="D240" s="36">
        <v>307.75</v>
      </c>
      <c r="E240" s="36">
        <v>299.60000000000002</v>
      </c>
      <c r="F240" s="36">
        <v>294.45000000000005</v>
      </c>
      <c r="G240" s="36">
        <v>286.30000000000007</v>
      </c>
      <c r="H240" s="36">
        <v>312.89999999999998</v>
      </c>
      <c r="I240" s="36">
        <v>321.04999999999995</v>
      </c>
      <c r="J240" s="36">
        <v>326.19999999999993</v>
      </c>
      <c r="K240" s="31">
        <v>315.89999999999998</v>
      </c>
      <c r="L240" s="31">
        <v>302.60000000000002</v>
      </c>
      <c r="M240" s="31">
        <v>47.804389999999998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208.55</v>
      </c>
      <c r="D241" s="36">
        <v>208.53333333333333</v>
      </c>
      <c r="E241" s="36">
        <v>206.91666666666666</v>
      </c>
      <c r="F241" s="36">
        <v>205.28333333333333</v>
      </c>
      <c r="G241" s="36">
        <v>203.66666666666666</v>
      </c>
      <c r="H241" s="36">
        <v>210.16666666666666</v>
      </c>
      <c r="I241" s="36">
        <v>211.78333333333333</v>
      </c>
      <c r="J241" s="36">
        <v>213.41666666666666</v>
      </c>
      <c r="K241" s="31">
        <v>210.15</v>
      </c>
      <c r="L241" s="31">
        <v>206.9</v>
      </c>
      <c r="M241" s="31">
        <v>9.8879900000000003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162.65</v>
      </c>
      <c r="D242" s="36">
        <v>162.86666666666667</v>
      </c>
      <c r="E242" s="36">
        <v>161.28333333333336</v>
      </c>
      <c r="F242" s="36">
        <v>159.91666666666669</v>
      </c>
      <c r="G242" s="36">
        <v>158.33333333333337</v>
      </c>
      <c r="H242" s="36">
        <v>164.23333333333335</v>
      </c>
      <c r="I242" s="36">
        <v>165.81666666666666</v>
      </c>
      <c r="J242" s="36">
        <v>167.18333333333334</v>
      </c>
      <c r="K242" s="31">
        <v>164.45</v>
      </c>
      <c r="L242" s="31">
        <v>161.5</v>
      </c>
      <c r="M242" s="31">
        <v>43.665880000000001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2621.75</v>
      </c>
      <c r="D243" s="36">
        <v>2626.4500000000003</v>
      </c>
      <c r="E243" s="36">
        <v>2597.9000000000005</v>
      </c>
      <c r="F243" s="36">
        <v>2574.0500000000002</v>
      </c>
      <c r="G243" s="36">
        <v>2545.5000000000005</v>
      </c>
      <c r="H243" s="36">
        <v>2650.3000000000006</v>
      </c>
      <c r="I243" s="36">
        <v>2678.8500000000008</v>
      </c>
      <c r="J243" s="36">
        <v>2702.7000000000007</v>
      </c>
      <c r="K243" s="31">
        <v>2655</v>
      </c>
      <c r="L243" s="31">
        <v>2602.6</v>
      </c>
      <c r="M243" s="31">
        <v>1.29589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539.9</v>
      </c>
      <c r="D244" s="36">
        <v>536.73333333333323</v>
      </c>
      <c r="E244" s="36">
        <v>529.01666666666642</v>
      </c>
      <c r="F244" s="36">
        <v>518.13333333333321</v>
      </c>
      <c r="G244" s="36">
        <v>510.4166666666664</v>
      </c>
      <c r="H244" s="36">
        <v>547.61666666666645</v>
      </c>
      <c r="I244" s="36">
        <v>555.33333333333337</v>
      </c>
      <c r="J244" s="36">
        <v>566.21666666666647</v>
      </c>
      <c r="K244" s="31">
        <v>544.45000000000005</v>
      </c>
      <c r="L244" s="31">
        <v>525.85</v>
      </c>
      <c r="M244" s="31">
        <v>18.68422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148</v>
      </c>
      <c r="D245" s="36">
        <v>148.76666666666668</v>
      </c>
      <c r="E245" s="36">
        <v>146.23333333333335</v>
      </c>
      <c r="F245" s="36">
        <v>144.46666666666667</v>
      </c>
      <c r="G245" s="36">
        <v>141.93333333333334</v>
      </c>
      <c r="H245" s="36">
        <v>150.53333333333336</v>
      </c>
      <c r="I245" s="36">
        <v>153.06666666666672</v>
      </c>
      <c r="J245" s="36">
        <v>154.83333333333337</v>
      </c>
      <c r="K245" s="31">
        <v>151.30000000000001</v>
      </c>
      <c r="L245" s="31">
        <v>147</v>
      </c>
      <c r="M245" s="31">
        <v>149.10086999999999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568.79999999999995</v>
      </c>
      <c r="D246" s="36">
        <v>568.4</v>
      </c>
      <c r="E246" s="36">
        <v>562</v>
      </c>
      <c r="F246" s="36">
        <v>555.20000000000005</v>
      </c>
      <c r="G246" s="36">
        <v>548.80000000000007</v>
      </c>
      <c r="H246" s="36">
        <v>575.19999999999993</v>
      </c>
      <c r="I246" s="36">
        <v>581.5999999999998</v>
      </c>
      <c r="J246" s="36">
        <v>588.39999999999986</v>
      </c>
      <c r="K246" s="31">
        <v>574.79999999999995</v>
      </c>
      <c r="L246" s="31">
        <v>561.6</v>
      </c>
      <c r="M246" s="31">
        <v>29.413360000000001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162.85</v>
      </c>
      <c r="D247" s="36">
        <v>162.79999999999998</v>
      </c>
      <c r="E247" s="36">
        <v>161.19999999999996</v>
      </c>
      <c r="F247" s="36">
        <v>159.54999999999998</v>
      </c>
      <c r="G247" s="36">
        <v>157.94999999999996</v>
      </c>
      <c r="H247" s="36">
        <v>164.44999999999996</v>
      </c>
      <c r="I247" s="36">
        <v>166.04999999999998</v>
      </c>
      <c r="J247" s="36">
        <v>167.69999999999996</v>
      </c>
      <c r="K247" s="31">
        <v>164.4</v>
      </c>
      <c r="L247" s="31">
        <v>161.15</v>
      </c>
      <c r="M247" s="31">
        <v>230.1712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61.6</v>
      </c>
      <c r="D248" s="36">
        <v>61.783333333333331</v>
      </c>
      <c r="E248" s="36">
        <v>61.066666666666663</v>
      </c>
      <c r="F248" s="36">
        <v>60.533333333333331</v>
      </c>
      <c r="G248" s="36">
        <v>59.816666666666663</v>
      </c>
      <c r="H248" s="36">
        <v>62.316666666666663</v>
      </c>
      <c r="I248" s="36">
        <v>63.033333333333331</v>
      </c>
      <c r="J248" s="36">
        <v>63.566666666666663</v>
      </c>
      <c r="K248" s="31">
        <v>62.5</v>
      </c>
      <c r="L248" s="31">
        <v>61.25</v>
      </c>
      <c r="M248" s="31">
        <v>77.923240000000007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1040.5</v>
      </c>
      <c r="D249" s="36">
        <v>1038.0999999999999</v>
      </c>
      <c r="E249" s="36">
        <v>1031.4999999999998</v>
      </c>
      <c r="F249" s="36">
        <v>1022.4999999999998</v>
      </c>
      <c r="G249" s="36">
        <v>1015.8999999999996</v>
      </c>
      <c r="H249" s="36">
        <v>1047.0999999999999</v>
      </c>
      <c r="I249" s="36">
        <v>1053.7000000000003</v>
      </c>
      <c r="J249" s="36">
        <v>1062.7</v>
      </c>
      <c r="K249" s="31">
        <v>1044.7</v>
      </c>
      <c r="L249" s="31">
        <v>1029.0999999999999</v>
      </c>
      <c r="M249" s="31">
        <v>16.62931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157.65</v>
      </c>
      <c r="D250" s="36">
        <v>157.58333333333334</v>
      </c>
      <c r="E250" s="36">
        <v>155.66666666666669</v>
      </c>
      <c r="F250" s="36">
        <v>153.68333333333334</v>
      </c>
      <c r="G250" s="36">
        <v>151.76666666666668</v>
      </c>
      <c r="H250" s="36">
        <v>159.56666666666669</v>
      </c>
      <c r="I250" s="36">
        <v>161.48333333333338</v>
      </c>
      <c r="J250" s="36">
        <v>163.4666666666667</v>
      </c>
      <c r="K250" s="31">
        <v>159.5</v>
      </c>
      <c r="L250" s="31">
        <v>155.6</v>
      </c>
      <c r="M250" s="31">
        <v>449.97395999999998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1355.7</v>
      </c>
      <c r="D251" s="36">
        <v>1360.9666666666667</v>
      </c>
      <c r="E251" s="36">
        <v>1344.7333333333333</v>
      </c>
      <c r="F251" s="36">
        <v>1333.7666666666667</v>
      </c>
      <c r="G251" s="36">
        <v>1317.5333333333333</v>
      </c>
      <c r="H251" s="36">
        <v>1371.9333333333334</v>
      </c>
      <c r="I251" s="36">
        <v>1388.166666666667</v>
      </c>
      <c r="J251" s="36">
        <v>1399.1333333333334</v>
      </c>
      <c r="K251" s="31">
        <v>1377.2</v>
      </c>
      <c r="L251" s="31">
        <v>1350</v>
      </c>
      <c r="M251" s="31">
        <v>0.17912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440.3</v>
      </c>
      <c r="D252" s="36">
        <v>440.58333333333331</v>
      </c>
      <c r="E252" s="36">
        <v>436.26666666666665</v>
      </c>
      <c r="F252" s="36">
        <v>432.23333333333335</v>
      </c>
      <c r="G252" s="36">
        <v>427.91666666666669</v>
      </c>
      <c r="H252" s="36">
        <v>444.61666666666662</v>
      </c>
      <c r="I252" s="36">
        <v>448.93333333333334</v>
      </c>
      <c r="J252" s="36">
        <v>452.96666666666658</v>
      </c>
      <c r="K252" s="31">
        <v>444.9</v>
      </c>
      <c r="L252" s="31">
        <v>436.55</v>
      </c>
      <c r="M252" s="31">
        <v>10.22423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341</v>
      </c>
      <c r="D253" s="36">
        <v>340.7833333333333</v>
      </c>
      <c r="E253" s="36">
        <v>337.76666666666659</v>
      </c>
      <c r="F253" s="36">
        <v>334.5333333333333</v>
      </c>
      <c r="G253" s="36">
        <v>331.51666666666659</v>
      </c>
      <c r="H253" s="36">
        <v>344.01666666666659</v>
      </c>
      <c r="I253" s="36">
        <v>347.03333333333325</v>
      </c>
      <c r="J253" s="36">
        <v>350.26666666666659</v>
      </c>
      <c r="K253" s="31">
        <v>343.8</v>
      </c>
      <c r="L253" s="31">
        <v>337.55</v>
      </c>
      <c r="M253" s="31">
        <v>66.880380000000002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1408.75</v>
      </c>
      <c r="D254" s="36">
        <v>1406.4666666666665</v>
      </c>
      <c r="E254" s="36">
        <v>1387.9333333333329</v>
      </c>
      <c r="F254" s="36">
        <v>1367.1166666666666</v>
      </c>
      <c r="G254" s="36">
        <v>1348.583333333333</v>
      </c>
      <c r="H254" s="36">
        <v>1427.2833333333328</v>
      </c>
      <c r="I254" s="36">
        <v>1445.8166666666662</v>
      </c>
      <c r="J254" s="36">
        <v>1466.6333333333328</v>
      </c>
      <c r="K254" s="31">
        <v>1425</v>
      </c>
      <c r="L254" s="31">
        <v>1385.65</v>
      </c>
      <c r="M254" s="31">
        <v>56.662430000000001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5866.75</v>
      </c>
      <c r="D255" s="36">
        <v>5825.5999999999995</v>
      </c>
      <c r="E255" s="36">
        <v>5651.1999999999989</v>
      </c>
      <c r="F255" s="36">
        <v>5435.65</v>
      </c>
      <c r="G255" s="36">
        <v>5261.2499999999991</v>
      </c>
      <c r="H255" s="36">
        <v>6041.1499999999987</v>
      </c>
      <c r="I255" s="36">
        <v>6215.5499999999984</v>
      </c>
      <c r="J255" s="36">
        <v>6431.0999999999985</v>
      </c>
      <c r="K255" s="31">
        <v>6000</v>
      </c>
      <c r="L255" s="31">
        <v>5610.05</v>
      </c>
      <c r="M255" s="31">
        <v>4.5005100000000002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1453.35</v>
      </c>
      <c r="D256" s="36">
        <v>1445.3666666666668</v>
      </c>
      <c r="E256" s="36">
        <v>1434.9833333333336</v>
      </c>
      <c r="F256" s="36">
        <v>1416.6166666666668</v>
      </c>
      <c r="G256" s="36">
        <v>1406.2333333333336</v>
      </c>
      <c r="H256" s="36">
        <v>1463.7333333333336</v>
      </c>
      <c r="I256" s="36">
        <v>1474.1166666666668</v>
      </c>
      <c r="J256" s="36">
        <v>1492.4833333333336</v>
      </c>
      <c r="K256" s="31">
        <v>1455.75</v>
      </c>
      <c r="L256" s="31">
        <v>1427</v>
      </c>
      <c r="M256" s="31">
        <v>92.49145</v>
      </c>
      <c r="N256" s="1"/>
      <c r="O256" s="1"/>
    </row>
    <row r="257" spans="1:15" ht="12.75" customHeight="1">
      <c r="A257" s="33">
        <v>247</v>
      </c>
      <c r="B257" s="53" t="s">
        <v>1092</v>
      </c>
      <c r="C257" s="31">
        <v>610.35</v>
      </c>
      <c r="D257" s="36">
        <v>594.55000000000007</v>
      </c>
      <c r="E257" s="36">
        <v>573.80000000000018</v>
      </c>
      <c r="F257" s="36">
        <v>537.25000000000011</v>
      </c>
      <c r="G257" s="36">
        <v>516.50000000000023</v>
      </c>
      <c r="H257" s="36">
        <v>631.10000000000014</v>
      </c>
      <c r="I257" s="36">
        <v>651.84999999999991</v>
      </c>
      <c r="J257" s="36">
        <v>688.40000000000009</v>
      </c>
      <c r="K257" s="31">
        <v>615.29999999999995</v>
      </c>
      <c r="L257" s="31">
        <v>558</v>
      </c>
      <c r="M257" s="31">
        <v>24.625309999999999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878.35</v>
      </c>
      <c r="D258" s="36">
        <v>882.7833333333333</v>
      </c>
      <c r="E258" s="36">
        <v>872.56666666666661</v>
      </c>
      <c r="F258" s="36">
        <v>866.7833333333333</v>
      </c>
      <c r="G258" s="36">
        <v>856.56666666666661</v>
      </c>
      <c r="H258" s="36">
        <v>888.56666666666661</v>
      </c>
      <c r="I258" s="36">
        <v>898.7833333333333</v>
      </c>
      <c r="J258" s="36">
        <v>904.56666666666661</v>
      </c>
      <c r="K258" s="31">
        <v>893</v>
      </c>
      <c r="L258" s="31">
        <v>877</v>
      </c>
      <c r="M258" s="31">
        <v>2.0336400000000001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4290.3999999999996</v>
      </c>
      <c r="D259" s="36">
        <v>4295.45</v>
      </c>
      <c r="E259" s="36">
        <v>4256.95</v>
      </c>
      <c r="F259" s="36">
        <v>4223.5</v>
      </c>
      <c r="G259" s="36">
        <v>4185</v>
      </c>
      <c r="H259" s="36">
        <v>4328.8999999999996</v>
      </c>
      <c r="I259" s="36">
        <v>4367.3999999999996</v>
      </c>
      <c r="J259" s="36">
        <v>4400.8499999999995</v>
      </c>
      <c r="K259" s="31">
        <v>4333.95</v>
      </c>
      <c r="L259" s="31">
        <v>4262</v>
      </c>
      <c r="M259" s="31">
        <v>5.87188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1287.5</v>
      </c>
      <c r="D260" s="36">
        <v>1283.7333333333333</v>
      </c>
      <c r="E260" s="36">
        <v>1273.5666666666666</v>
      </c>
      <c r="F260" s="36">
        <v>1259.6333333333332</v>
      </c>
      <c r="G260" s="36">
        <v>1249.4666666666665</v>
      </c>
      <c r="H260" s="36">
        <v>1297.6666666666667</v>
      </c>
      <c r="I260" s="36">
        <v>1307.8333333333333</v>
      </c>
      <c r="J260" s="36">
        <v>1321.7666666666669</v>
      </c>
      <c r="K260" s="31">
        <v>1293.9000000000001</v>
      </c>
      <c r="L260" s="31">
        <v>1269.8</v>
      </c>
      <c r="M260" s="31">
        <v>0.87051999999999996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1832.55</v>
      </c>
      <c r="D261" s="36">
        <v>1818.1000000000001</v>
      </c>
      <c r="E261" s="36">
        <v>1796.2500000000002</v>
      </c>
      <c r="F261" s="36">
        <v>1759.95</v>
      </c>
      <c r="G261" s="36">
        <v>1738.1000000000001</v>
      </c>
      <c r="H261" s="36">
        <v>1854.4000000000003</v>
      </c>
      <c r="I261" s="36">
        <v>1876.2500000000002</v>
      </c>
      <c r="J261" s="36">
        <v>1912.5500000000004</v>
      </c>
      <c r="K261" s="31">
        <v>1839.95</v>
      </c>
      <c r="L261" s="31">
        <v>1781.8</v>
      </c>
      <c r="M261" s="31">
        <v>1.17208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3848.25</v>
      </c>
      <c r="D262" s="36">
        <v>3861.1833333333329</v>
      </c>
      <c r="E262" s="36">
        <v>3792.3666666666659</v>
      </c>
      <c r="F262" s="36">
        <v>3736.4833333333331</v>
      </c>
      <c r="G262" s="36">
        <v>3667.6666666666661</v>
      </c>
      <c r="H262" s="36">
        <v>3917.0666666666657</v>
      </c>
      <c r="I262" s="36">
        <v>3985.8833333333323</v>
      </c>
      <c r="J262" s="36">
        <v>4041.7666666666655</v>
      </c>
      <c r="K262" s="31">
        <v>3930</v>
      </c>
      <c r="L262" s="31">
        <v>3805.3</v>
      </c>
      <c r="M262" s="31">
        <v>2.3144900000000002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1839.7</v>
      </c>
      <c r="D263" s="36">
        <v>1844.2166666666665</v>
      </c>
      <c r="E263" s="36">
        <v>1823.4833333333329</v>
      </c>
      <c r="F263" s="36">
        <v>1807.2666666666664</v>
      </c>
      <c r="G263" s="36">
        <v>1786.5333333333328</v>
      </c>
      <c r="H263" s="36">
        <v>1860.4333333333329</v>
      </c>
      <c r="I263" s="36">
        <v>1881.1666666666665</v>
      </c>
      <c r="J263" s="36">
        <v>1897.383333333333</v>
      </c>
      <c r="K263" s="31">
        <v>1864.95</v>
      </c>
      <c r="L263" s="31">
        <v>1828</v>
      </c>
      <c r="M263" s="31">
        <v>0.83989000000000003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777.2</v>
      </c>
      <c r="D264" s="36">
        <v>776.83333333333337</v>
      </c>
      <c r="E264" s="36">
        <v>771.36666666666679</v>
      </c>
      <c r="F264" s="36">
        <v>765.53333333333342</v>
      </c>
      <c r="G264" s="36">
        <v>760.06666666666683</v>
      </c>
      <c r="H264" s="36">
        <v>782.66666666666674</v>
      </c>
      <c r="I264" s="36">
        <v>788.13333333333321</v>
      </c>
      <c r="J264" s="36">
        <v>793.9666666666667</v>
      </c>
      <c r="K264" s="31">
        <v>782.3</v>
      </c>
      <c r="L264" s="31">
        <v>771</v>
      </c>
      <c r="M264" s="31">
        <v>0.54793000000000003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350.05</v>
      </c>
      <c r="D265" s="36">
        <v>348.51666666666665</v>
      </c>
      <c r="E265" s="36">
        <v>344.48333333333329</v>
      </c>
      <c r="F265" s="36">
        <v>338.91666666666663</v>
      </c>
      <c r="G265" s="36">
        <v>334.88333333333327</v>
      </c>
      <c r="H265" s="36">
        <v>354.08333333333331</v>
      </c>
      <c r="I265" s="36">
        <v>358.11666666666662</v>
      </c>
      <c r="J265" s="36">
        <v>363.68333333333334</v>
      </c>
      <c r="K265" s="31">
        <v>352.55</v>
      </c>
      <c r="L265" s="31">
        <v>342.95</v>
      </c>
      <c r="M265" s="31">
        <v>5.5565600000000002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82.1</v>
      </c>
      <c r="D266" s="36">
        <v>82.016666666666666</v>
      </c>
      <c r="E266" s="36">
        <v>81.033333333333331</v>
      </c>
      <c r="F266" s="36">
        <v>79.966666666666669</v>
      </c>
      <c r="G266" s="36">
        <v>78.983333333333334</v>
      </c>
      <c r="H266" s="36">
        <v>83.083333333333329</v>
      </c>
      <c r="I266" s="36">
        <v>84.066666666666649</v>
      </c>
      <c r="J266" s="36">
        <v>85.133333333333326</v>
      </c>
      <c r="K266" s="31">
        <v>83</v>
      </c>
      <c r="L266" s="31">
        <v>80.95</v>
      </c>
      <c r="M266" s="31">
        <v>17.50168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594.15</v>
      </c>
      <c r="D267" s="36">
        <v>598.83333333333337</v>
      </c>
      <c r="E267" s="36">
        <v>585.66666666666674</v>
      </c>
      <c r="F267" s="36">
        <v>577.18333333333339</v>
      </c>
      <c r="G267" s="36">
        <v>564.01666666666677</v>
      </c>
      <c r="H267" s="36">
        <v>607.31666666666672</v>
      </c>
      <c r="I267" s="36">
        <v>620.48333333333346</v>
      </c>
      <c r="J267" s="36">
        <v>628.9666666666667</v>
      </c>
      <c r="K267" s="31">
        <v>612</v>
      </c>
      <c r="L267" s="31">
        <v>590.35</v>
      </c>
      <c r="M267" s="31">
        <v>45.019170000000003</v>
      </c>
      <c r="N267" s="1"/>
      <c r="O267" s="1"/>
    </row>
    <row r="268" spans="1:15" ht="12.75" customHeight="1">
      <c r="A268" s="33">
        <v>258</v>
      </c>
      <c r="B268" s="53" t="s">
        <v>1093</v>
      </c>
      <c r="C268" s="31">
        <v>259.05</v>
      </c>
      <c r="D268" s="36">
        <v>258.78333333333336</v>
      </c>
      <c r="E268" s="36">
        <v>255.9666666666667</v>
      </c>
      <c r="F268" s="36">
        <v>252.88333333333333</v>
      </c>
      <c r="G268" s="36">
        <v>250.06666666666666</v>
      </c>
      <c r="H268" s="36">
        <v>261.86666666666673</v>
      </c>
      <c r="I268" s="36">
        <v>264.68333333333345</v>
      </c>
      <c r="J268" s="36">
        <v>267.76666666666677</v>
      </c>
      <c r="K268" s="31">
        <v>261.60000000000002</v>
      </c>
      <c r="L268" s="31">
        <v>255.7</v>
      </c>
      <c r="M268" s="31">
        <v>25.924849999999999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886.4</v>
      </c>
      <c r="D269" s="36">
        <v>879.76666666666677</v>
      </c>
      <c r="E269" s="36">
        <v>871.08333333333348</v>
      </c>
      <c r="F269" s="36">
        <v>855.76666666666677</v>
      </c>
      <c r="G269" s="36">
        <v>847.08333333333348</v>
      </c>
      <c r="H269" s="36">
        <v>895.08333333333348</v>
      </c>
      <c r="I269" s="36">
        <v>903.76666666666665</v>
      </c>
      <c r="J269" s="36">
        <v>919.08333333333348</v>
      </c>
      <c r="K269" s="31">
        <v>888.45</v>
      </c>
      <c r="L269" s="31">
        <v>864.45</v>
      </c>
      <c r="M269" s="31">
        <v>32.821750000000002</v>
      </c>
      <c r="N269" s="1"/>
      <c r="O269" s="1"/>
    </row>
    <row r="270" spans="1:15" ht="12.75" customHeight="1">
      <c r="A270" s="33">
        <v>260</v>
      </c>
      <c r="B270" s="53" t="s">
        <v>1094</v>
      </c>
      <c r="C270" s="31">
        <v>960.1</v>
      </c>
      <c r="D270" s="36">
        <v>963.18333333333339</v>
      </c>
      <c r="E270" s="36">
        <v>926.91666666666674</v>
      </c>
      <c r="F270" s="36">
        <v>893.73333333333335</v>
      </c>
      <c r="G270" s="36">
        <v>857.4666666666667</v>
      </c>
      <c r="H270" s="36">
        <v>996.36666666666679</v>
      </c>
      <c r="I270" s="36">
        <v>1032.6333333333334</v>
      </c>
      <c r="J270" s="36">
        <v>1065.8166666666668</v>
      </c>
      <c r="K270" s="31">
        <v>999.45</v>
      </c>
      <c r="L270" s="31">
        <v>930</v>
      </c>
      <c r="M270" s="31">
        <v>0.74489000000000005</v>
      </c>
      <c r="N270" s="1"/>
      <c r="O270" s="1"/>
    </row>
    <row r="271" spans="1:15" ht="12.75" customHeight="1">
      <c r="A271" s="33">
        <v>261</v>
      </c>
      <c r="B271" s="53" t="s">
        <v>1095</v>
      </c>
      <c r="C271" s="31">
        <v>129.44999999999999</v>
      </c>
      <c r="D271" s="36">
        <v>129.85</v>
      </c>
      <c r="E271" s="36">
        <v>128.19999999999999</v>
      </c>
      <c r="F271" s="36">
        <v>126.94999999999999</v>
      </c>
      <c r="G271" s="36">
        <v>125.29999999999998</v>
      </c>
      <c r="H271" s="36">
        <v>131.1</v>
      </c>
      <c r="I271" s="36">
        <v>132.75000000000003</v>
      </c>
      <c r="J271" s="36">
        <v>134</v>
      </c>
      <c r="K271" s="31">
        <v>131.5</v>
      </c>
      <c r="L271" s="31">
        <v>128.6</v>
      </c>
      <c r="M271" s="31">
        <v>15.116199999999999</v>
      </c>
      <c r="N271" s="1"/>
      <c r="O271" s="1"/>
    </row>
    <row r="272" spans="1:15" ht="12.75" customHeight="1">
      <c r="A272" s="33">
        <v>262</v>
      </c>
      <c r="B272" s="53" t="s">
        <v>834</v>
      </c>
      <c r="C272" s="31">
        <v>540.04999999999995</v>
      </c>
      <c r="D272" s="36">
        <v>546.11666666666667</v>
      </c>
      <c r="E272" s="36">
        <v>531.73333333333335</v>
      </c>
      <c r="F272" s="36">
        <v>523.41666666666663</v>
      </c>
      <c r="G272" s="36">
        <v>509.0333333333333</v>
      </c>
      <c r="H272" s="36">
        <v>554.43333333333339</v>
      </c>
      <c r="I272" s="36">
        <v>568.81666666666683</v>
      </c>
      <c r="J272" s="36">
        <v>577.13333333333344</v>
      </c>
      <c r="K272" s="31">
        <v>560.5</v>
      </c>
      <c r="L272" s="31">
        <v>537.79999999999995</v>
      </c>
      <c r="M272" s="31">
        <v>12.30603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683.75</v>
      </c>
      <c r="D273" s="36">
        <v>667.25</v>
      </c>
      <c r="E273" s="36">
        <v>641.5</v>
      </c>
      <c r="F273" s="36">
        <v>599.25</v>
      </c>
      <c r="G273" s="36">
        <v>573.5</v>
      </c>
      <c r="H273" s="36">
        <v>709.5</v>
      </c>
      <c r="I273" s="36">
        <v>735.25</v>
      </c>
      <c r="J273" s="36">
        <v>777.5</v>
      </c>
      <c r="K273" s="31">
        <v>693</v>
      </c>
      <c r="L273" s="31">
        <v>625</v>
      </c>
      <c r="M273" s="31">
        <v>60.963610000000003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1005.25</v>
      </c>
      <c r="D274" s="36">
        <v>1002.8833333333333</v>
      </c>
      <c r="E274" s="36">
        <v>995.81666666666661</v>
      </c>
      <c r="F274" s="36">
        <v>986.38333333333333</v>
      </c>
      <c r="G274" s="36">
        <v>979.31666666666661</v>
      </c>
      <c r="H274" s="36">
        <v>1012.3166666666666</v>
      </c>
      <c r="I274" s="36">
        <v>1019.3833333333334</v>
      </c>
      <c r="J274" s="36">
        <v>1028.8166666666666</v>
      </c>
      <c r="K274" s="31">
        <v>1009.95</v>
      </c>
      <c r="L274" s="31">
        <v>993.45</v>
      </c>
      <c r="M274" s="31">
        <v>37.471229999999998</v>
      </c>
      <c r="N274" s="1"/>
      <c r="O274" s="1"/>
    </row>
    <row r="275" spans="1:15" ht="12.75" customHeight="1">
      <c r="A275" s="33">
        <v>265</v>
      </c>
      <c r="B275" s="53" t="s">
        <v>1096</v>
      </c>
      <c r="C275" s="31">
        <v>355.05</v>
      </c>
      <c r="D275" s="36">
        <v>355.5333333333333</v>
      </c>
      <c r="E275" s="36">
        <v>351.91666666666663</v>
      </c>
      <c r="F275" s="36">
        <v>348.7833333333333</v>
      </c>
      <c r="G275" s="36">
        <v>345.16666666666663</v>
      </c>
      <c r="H275" s="36">
        <v>358.66666666666663</v>
      </c>
      <c r="I275" s="36">
        <v>362.2833333333333</v>
      </c>
      <c r="J275" s="36">
        <v>365.41666666666663</v>
      </c>
      <c r="K275" s="31">
        <v>359.15</v>
      </c>
      <c r="L275" s="31">
        <v>352.4</v>
      </c>
      <c r="M275" s="31">
        <v>122.90684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471.3</v>
      </c>
      <c r="D276" s="36">
        <v>469.26666666666671</v>
      </c>
      <c r="E276" s="36">
        <v>465.68333333333339</v>
      </c>
      <c r="F276" s="36">
        <v>460.06666666666666</v>
      </c>
      <c r="G276" s="36">
        <v>456.48333333333335</v>
      </c>
      <c r="H276" s="36">
        <v>474.88333333333344</v>
      </c>
      <c r="I276" s="36">
        <v>478.46666666666681</v>
      </c>
      <c r="J276" s="36">
        <v>484.08333333333348</v>
      </c>
      <c r="K276" s="31">
        <v>472.85</v>
      </c>
      <c r="L276" s="31">
        <v>463.65</v>
      </c>
      <c r="M276" s="31">
        <v>7.4464899999999998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538.6</v>
      </c>
      <c r="D277" s="36">
        <v>540.33333333333337</v>
      </c>
      <c r="E277" s="36">
        <v>529.31666666666672</v>
      </c>
      <c r="F277" s="36">
        <v>520.0333333333333</v>
      </c>
      <c r="G277" s="36">
        <v>509.01666666666665</v>
      </c>
      <c r="H277" s="36">
        <v>549.61666666666679</v>
      </c>
      <c r="I277" s="36">
        <v>560.63333333333344</v>
      </c>
      <c r="J277" s="36">
        <v>569.91666666666686</v>
      </c>
      <c r="K277" s="31">
        <v>551.35</v>
      </c>
      <c r="L277" s="31">
        <v>531.04999999999995</v>
      </c>
      <c r="M277" s="31">
        <v>3.21637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721.7</v>
      </c>
      <c r="D278" s="36">
        <v>720.5</v>
      </c>
      <c r="E278" s="36">
        <v>707</v>
      </c>
      <c r="F278" s="36">
        <v>692.3</v>
      </c>
      <c r="G278" s="36">
        <v>678.8</v>
      </c>
      <c r="H278" s="36">
        <v>735.2</v>
      </c>
      <c r="I278" s="36">
        <v>748.7</v>
      </c>
      <c r="J278" s="36">
        <v>763.40000000000009</v>
      </c>
      <c r="K278" s="31">
        <v>734</v>
      </c>
      <c r="L278" s="31">
        <v>705.8</v>
      </c>
      <c r="M278" s="31">
        <v>3.6375600000000001</v>
      </c>
      <c r="N278" s="1"/>
      <c r="O278" s="1"/>
    </row>
    <row r="279" spans="1:15" ht="12.75" customHeight="1">
      <c r="A279" s="33">
        <v>269</v>
      </c>
      <c r="B279" s="53" t="s">
        <v>1097</v>
      </c>
      <c r="C279" s="31">
        <v>513.15</v>
      </c>
      <c r="D279" s="36">
        <v>515.63333333333333</v>
      </c>
      <c r="E279" s="36">
        <v>505.26666666666665</v>
      </c>
      <c r="F279" s="36">
        <v>497.38333333333333</v>
      </c>
      <c r="G279" s="36">
        <v>487.01666666666665</v>
      </c>
      <c r="H279" s="36">
        <v>523.51666666666665</v>
      </c>
      <c r="I279" s="36">
        <v>533.88333333333321</v>
      </c>
      <c r="J279" s="36">
        <v>541.76666666666665</v>
      </c>
      <c r="K279" s="31">
        <v>526</v>
      </c>
      <c r="L279" s="31">
        <v>507.75</v>
      </c>
      <c r="M279" s="31">
        <v>31.83831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984.4</v>
      </c>
      <c r="D280" s="36">
        <v>990.96666666666658</v>
      </c>
      <c r="E280" s="36">
        <v>973.48333333333312</v>
      </c>
      <c r="F280" s="36">
        <v>962.56666666666649</v>
      </c>
      <c r="G280" s="36">
        <v>945.08333333333303</v>
      </c>
      <c r="H280" s="36">
        <v>1001.8833333333332</v>
      </c>
      <c r="I280" s="36">
        <v>1019.3666666666666</v>
      </c>
      <c r="J280" s="36">
        <v>1030.2833333333333</v>
      </c>
      <c r="K280" s="31">
        <v>1008.45</v>
      </c>
      <c r="L280" s="31">
        <v>980.05</v>
      </c>
      <c r="M280" s="31">
        <v>2.4622600000000001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446.4</v>
      </c>
      <c r="D281" s="36">
        <v>447.89999999999992</v>
      </c>
      <c r="E281" s="36">
        <v>441.89999999999986</v>
      </c>
      <c r="F281" s="36">
        <v>437.39999999999992</v>
      </c>
      <c r="G281" s="36">
        <v>431.39999999999986</v>
      </c>
      <c r="H281" s="36">
        <v>452.39999999999986</v>
      </c>
      <c r="I281" s="36">
        <v>458.4</v>
      </c>
      <c r="J281" s="36">
        <v>462.89999999999986</v>
      </c>
      <c r="K281" s="31">
        <v>453.9</v>
      </c>
      <c r="L281" s="31">
        <v>443.4</v>
      </c>
      <c r="M281" s="31">
        <v>13.08423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837</v>
      </c>
      <c r="D282" s="36">
        <v>834.58333333333337</v>
      </c>
      <c r="E282" s="36">
        <v>826.16666666666674</v>
      </c>
      <c r="F282" s="36">
        <v>815.33333333333337</v>
      </c>
      <c r="G282" s="36">
        <v>806.91666666666674</v>
      </c>
      <c r="H282" s="36">
        <v>845.41666666666674</v>
      </c>
      <c r="I282" s="36">
        <v>853.83333333333348</v>
      </c>
      <c r="J282" s="36">
        <v>864.66666666666674</v>
      </c>
      <c r="K282" s="31">
        <v>843</v>
      </c>
      <c r="L282" s="31">
        <v>823.75</v>
      </c>
      <c r="M282" s="31">
        <v>1.1460900000000001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4248.6499999999996</v>
      </c>
      <c r="D283" s="36">
        <v>4161.4000000000005</v>
      </c>
      <c r="E283" s="36">
        <v>4059.8000000000011</v>
      </c>
      <c r="F283" s="36">
        <v>3870.9500000000007</v>
      </c>
      <c r="G283" s="36">
        <v>3769.3500000000013</v>
      </c>
      <c r="H283" s="36">
        <v>4350.2500000000009</v>
      </c>
      <c r="I283" s="36">
        <v>4451.8500000000013</v>
      </c>
      <c r="J283" s="36">
        <v>4640.7000000000007</v>
      </c>
      <c r="K283" s="31">
        <v>4263</v>
      </c>
      <c r="L283" s="31">
        <v>3972.55</v>
      </c>
      <c r="M283" s="31">
        <v>5.0759400000000001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255.25</v>
      </c>
      <c r="D284" s="36">
        <v>254.98333333333335</v>
      </c>
      <c r="E284" s="36">
        <v>253.26666666666671</v>
      </c>
      <c r="F284" s="36">
        <v>251.28333333333336</v>
      </c>
      <c r="G284" s="36">
        <v>249.56666666666672</v>
      </c>
      <c r="H284" s="36">
        <v>256.9666666666667</v>
      </c>
      <c r="I284" s="36">
        <v>258.68333333333334</v>
      </c>
      <c r="J284" s="36">
        <v>260.66666666666669</v>
      </c>
      <c r="K284" s="31">
        <v>256.7</v>
      </c>
      <c r="L284" s="31">
        <v>253</v>
      </c>
      <c r="M284" s="31">
        <v>1.88524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1529.4</v>
      </c>
      <c r="D285" s="36">
        <v>1527.0666666666666</v>
      </c>
      <c r="E285" s="36">
        <v>1504.2833333333333</v>
      </c>
      <c r="F285" s="36">
        <v>1479.1666666666667</v>
      </c>
      <c r="G285" s="36">
        <v>1456.3833333333334</v>
      </c>
      <c r="H285" s="36">
        <v>1552.1833333333332</v>
      </c>
      <c r="I285" s="36">
        <v>1574.9666666666665</v>
      </c>
      <c r="J285" s="36">
        <v>1600.083333333333</v>
      </c>
      <c r="K285" s="31">
        <v>1549.85</v>
      </c>
      <c r="L285" s="31">
        <v>1501.95</v>
      </c>
      <c r="M285" s="31">
        <v>12.870150000000001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279.7</v>
      </c>
      <c r="D286" s="36">
        <v>281.11666666666667</v>
      </c>
      <c r="E286" s="36">
        <v>277.23333333333335</v>
      </c>
      <c r="F286" s="36">
        <v>274.76666666666665</v>
      </c>
      <c r="G286" s="36">
        <v>270.88333333333333</v>
      </c>
      <c r="H286" s="36">
        <v>283.58333333333337</v>
      </c>
      <c r="I286" s="36">
        <v>287.4666666666667</v>
      </c>
      <c r="J286" s="36">
        <v>289.93333333333339</v>
      </c>
      <c r="K286" s="31">
        <v>285</v>
      </c>
      <c r="L286" s="31">
        <v>278.64999999999998</v>
      </c>
      <c r="M286" s="31">
        <v>7.7743200000000003</v>
      </c>
      <c r="N286" s="1"/>
      <c r="O286" s="1"/>
    </row>
    <row r="287" spans="1:15" ht="12.75" customHeight="1">
      <c r="A287" s="33">
        <v>277</v>
      </c>
      <c r="B287" s="53" t="s">
        <v>801</v>
      </c>
      <c r="C287" s="31">
        <v>4802.3</v>
      </c>
      <c r="D287" s="36">
        <v>4808.1166666666668</v>
      </c>
      <c r="E287" s="36">
        <v>4745.8333333333339</v>
      </c>
      <c r="F287" s="36">
        <v>4689.3666666666668</v>
      </c>
      <c r="G287" s="36">
        <v>4627.0833333333339</v>
      </c>
      <c r="H287" s="36">
        <v>4864.5833333333339</v>
      </c>
      <c r="I287" s="36">
        <v>4926.8666666666668</v>
      </c>
      <c r="J287" s="36">
        <v>4983.3333333333339</v>
      </c>
      <c r="K287" s="31">
        <v>4870.3999999999996</v>
      </c>
      <c r="L287" s="31">
        <v>4751.6499999999996</v>
      </c>
      <c r="M287" s="31">
        <v>0.20075000000000001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1240.1500000000001</v>
      </c>
      <c r="D288" s="36">
        <v>1236.4166666666667</v>
      </c>
      <c r="E288" s="36">
        <v>1210.7333333333336</v>
      </c>
      <c r="F288" s="36">
        <v>1181.3166666666668</v>
      </c>
      <c r="G288" s="36">
        <v>1155.6333333333337</v>
      </c>
      <c r="H288" s="36">
        <v>1265.8333333333335</v>
      </c>
      <c r="I288" s="36">
        <v>1291.5166666666664</v>
      </c>
      <c r="J288" s="36">
        <v>1320.9333333333334</v>
      </c>
      <c r="K288" s="31">
        <v>1262.0999999999999</v>
      </c>
      <c r="L288" s="31">
        <v>1207</v>
      </c>
      <c r="M288" s="31">
        <v>8.6007099999999994</v>
      </c>
      <c r="N288" s="1"/>
      <c r="O288" s="1"/>
    </row>
    <row r="289" spans="1:15" ht="12.75" customHeight="1">
      <c r="A289" s="33">
        <v>279</v>
      </c>
      <c r="B289" s="53" t="s">
        <v>789</v>
      </c>
      <c r="C289" s="31">
        <v>1199.25</v>
      </c>
      <c r="D289" s="36">
        <v>1198.5166666666667</v>
      </c>
      <c r="E289" s="36">
        <v>1189.5333333333333</v>
      </c>
      <c r="F289" s="36">
        <v>1179.8166666666666</v>
      </c>
      <c r="G289" s="36">
        <v>1170.8333333333333</v>
      </c>
      <c r="H289" s="36">
        <v>1208.2333333333333</v>
      </c>
      <c r="I289" s="36">
        <v>1217.2166666666665</v>
      </c>
      <c r="J289" s="36">
        <v>1226.9333333333334</v>
      </c>
      <c r="K289" s="31">
        <v>1207.5</v>
      </c>
      <c r="L289" s="31">
        <v>1188.8</v>
      </c>
      <c r="M289" s="31">
        <v>2.90313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411.1</v>
      </c>
      <c r="D290" s="36">
        <v>411.06666666666666</v>
      </c>
      <c r="E290" s="36">
        <v>405.13333333333333</v>
      </c>
      <c r="F290" s="36">
        <v>399.16666666666669</v>
      </c>
      <c r="G290" s="36">
        <v>393.23333333333335</v>
      </c>
      <c r="H290" s="36">
        <v>417.0333333333333</v>
      </c>
      <c r="I290" s="36">
        <v>422.96666666666658</v>
      </c>
      <c r="J290" s="36">
        <v>428.93333333333328</v>
      </c>
      <c r="K290" s="31">
        <v>417</v>
      </c>
      <c r="L290" s="31">
        <v>405.1</v>
      </c>
      <c r="M290" s="31">
        <v>10.063560000000001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272.5</v>
      </c>
      <c r="D291" s="36">
        <v>273.28333333333336</v>
      </c>
      <c r="E291" s="36">
        <v>270.2166666666667</v>
      </c>
      <c r="F291" s="36">
        <v>267.93333333333334</v>
      </c>
      <c r="G291" s="36">
        <v>264.86666666666667</v>
      </c>
      <c r="H291" s="36">
        <v>275.56666666666672</v>
      </c>
      <c r="I291" s="36">
        <v>278.63333333333344</v>
      </c>
      <c r="J291" s="36">
        <v>280.91666666666674</v>
      </c>
      <c r="K291" s="31">
        <v>276.35000000000002</v>
      </c>
      <c r="L291" s="31">
        <v>271</v>
      </c>
      <c r="M291" s="31">
        <v>2.8791000000000002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197.15</v>
      </c>
      <c r="D292" s="36">
        <v>198.31666666666669</v>
      </c>
      <c r="E292" s="36">
        <v>194.88333333333338</v>
      </c>
      <c r="F292" s="36">
        <v>192.6166666666667</v>
      </c>
      <c r="G292" s="36">
        <v>189.18333333333339</v>
      </c>
      <c r="H292" s="36">
        <v>200.58333333333337</v>
      </c>
      <c r="I292" s="36">
        <v>204.01666666666671</v>
      </c>
      <c r="J292" s="36">
        <v>206.28333333333336</v>
      </c>
      <c r="K292" s="31">
        <v>201.75</v>
      </c>
      <c r="L292" s="31">
        <v>196.05</v>
      </c>
      <c r="M292" s="31">
        <v>16.056640000000002</v>
      </c>
      <c r="N292" s="1"/>
      <c r="O292" s="1"/>
    </row>
    <row r="293" spans="1:15" ht="12.75" customHeight="1">
      <c r="A293" s="33">
        <v>283</v>
      </c>
      <c r="B293" s="53" t="s">
        <v>835</v>
      </c>
      <c r="C293" s="31">
        <v>2567.35</v>
      </c>
      <c r="D293" s="36">
        <v>2592.1166666666668</v>
      </c>
      <c r="E293" s="36">
        <v>2530.2333333333336</v>
      </c>
      <c r="F293" s="36">
        <v>2493.1166666666668</v>
      </c>
      <c r="G293" s="36">
        <v>2431.2333333333336</v>
      </c>
      <c r="H293" s="36">
        <v>2629.2333333333336</v>
      </c>
      <c r="I293" s="36">
        <v>2691.1166666666668</v>
      </c>
      <c r="J293" s="36">
        <v>2728.2333333333336</v>
      </c>
      <c r="K293" s="31">
        <v>2654</v>
      </c>
      <c r="L293" s="31">
        <v>2555</v>
      </c>
      <c r="M293" s="31">
        <v>0.86848000000000003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779.6</v>
      </c>
      <c r="D294" s="36">
        <v>782.19999999999993</v>
      </c>
      <c r="E294" s="36">
        <v>758.74999999999989</v>
      </c>
      <c r="F294" s="36">
        <v>737.9</v>
      </c>
      <c r="G294" s="36">
        <v>714.44999999999993</v>
      </c>
      <c r="H294" s="36">
        <v>803.04999999999984</v>
      </c>
      <c r="I294" s="36">
        <v>826.49999999999989</v>
      </c>
      <c r="J294" s="36">
        <v>847.3499999999998</v>
      </c>
      <c r="K294" s="31">
        <v>805.65</v>
      </c>
      <c r="L294" s="31">
        <v>761.35</v>
      </c>
      <c r="M294" s="31">
        <v>22.29692</v>
      </c>
      <c r="N294" s="1"/>
      <c r="O294" s="1"/>
    </row>
    <row r="295" spans="1:15" ht="12.75" customHeight="1">
      <c r="A295" s="33">
        <v>285</v>
      </c>
      <c r="B295" s="53" t="s">
        <v>800</v>
      </c>
      <c r="C295" s="31">
        <v>740.1</v>
      </c>
      <c r="D295" s="36">
        <v>747.01666666666677</v>
      </c>
      <c r="E295" s="36">
        <v>730.08333333333348</v>
      </c>
      <c r="F295" s="36">
        <v>720.06666666666672</v>
      </c>
      <c r="G295" s="36">
        <v>703.13333333333344</v>
      </c>
      <c r="H295" s="36">
        <v>757.03333333333353</v>
      </c>
      <c r="I295" s="36">
        <v>773.9666666666667</v>
      </c>
      <c r="J295" s="36">
        <v>783.98333333333358</v>
      </c>
      <c r="K295" s="31">
        <v>763.95</v>
      </c>
      <c r="L295" s="31">
        <v>737</v>
      </c>
      <c r="M295" s="31">
        <v>1.7975399999999999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1672.05</v>
      </c>
      <c r="D296" s="36">
        <v>1664.75</v>
      </c>
      <c r="E296" s="36">
        <v>1654.5</v>
      </c>
      <c r="F296" s="36">
        <v>1636.95</v>
      </c>
      <c r="G296" s="36">
        <v>1626.7</v>
      </c>
      <c r="H296" s="36">
        <v>1682.3</v>
      </c>
      <c r="I296" s="36">
        <v>1692.55</v>
      </c>
      <c r="J296" s="36">
        <v>1710.1</v>
      </c>
      <c r="K296" s="31">
        <v>1675</v>
      </c>
      <c r="L296" s="31">
        <v>1647.2</v>
      </c>
      <c r="M296" s="31">
        <v>69.98357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1928.5</v>
      </c>
      <c r="D297" s="36">
        <v>1935.7666666666667</v>
      </c>
      <c r="E297" s="36">
        <v>1909.5333333333333</v>
      </c>
      <c r="F297" s="36">
        <v>1890.5666666666666</v>
      </c>
      <c r="G297" s="36">
        <v>1864.3333333333333</v>
      </c>
      <c r="H297" s="36">
        <v>1954.7333333333333</v>
      </c>
      <c r="I297" s="36">
        <v>1980.9666666666665</v>
      </c>
      <c r="J297" s="36">
        <v>1999.9333333333334</v>
      </c>
      <c r="K297" s="31">
        <v>1962</v>
      </c>
      <c r="L297" s="31">
        <v>1916.8</v>
      </c>
      <c r="M297" s="31">
        <v>0.50763000000000003</v>
      </c>
      <c r="N297" s="1"/>
      <c r="O297" s="1"/>
    </row>
    <row r="298" spans="1:15" ht="12.75" customHeight="1">
      <c r="A298" s="33">
        <v>288</v>
      </c>
      <c r="B298" s="53" t="s">
        <v>861</v>
      </c>
      <c r="C298" s="31">
        <v>158.75</v>
      </c>
      <c r="D298" s="36">
        <v>158.43333333333331</v>
      </c>
      <c r="E298" s="36">
        <v>156.96666666666661</v>
      </c>
      <c r="F298" s="36">
        <v>155.18333333333331</v>
      </c>
      <c r="G298" s="36">
        <v>153.71666666666661</v>
      </c>
      <c r="H298" s="36">
        <v>160.21666666666661</v>
      </c>
      <c r="I298" s="36">
        <v>161.68333333333331</v>
      </c>
      <c r="J298" s="36">
        <v>163.46666666666661</v>
      </c>
      <c r="K298" s="31">
        <v>159.9</v>
      </c>
      <c r="L298" s="31">
        <v>156.65</v>
      </c>
      <c r="M298" s="31">
        <v>17.725210000000001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4507.55</v>
      </c>
      <c r="D299" s="36">
        <v>4516.3666666666668</v>
      </c>
      <c r="E299" s="36">
        <v>4466.1833333333334</v>
      </c>
      <c r="F299" s="36">
        <v>4424.8166666666666</v>
      </c>
      <c r="G299" s="36">
        <v>4374.6333333333332</v>
      </c>
      <c r="H299" s="36">
        <v>4557.7333333333336</v>
      </c>
      <c r="I299" s="36">
        <v>4607.9166666666679</v>
      </c>
      <c r="J299" s="36">
        <v>4649.2833333333338</v>
      </c>
      <c r="K299" s="31">
        <v>4566.55</v>
      </c>
      <c r="L299" s="31">
        <v>4475</v>
      </c>
      <c r="M299" s="31">
        <v>2.5281899999999999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653.15</v>
      </c>
      <c r="D300" s="36">
        <v>645.1</v>
      </c>
      <c r="E300" s="36">
        <v>633.05000000000007</v>
      </c>
      <c r="F300" s="36">
        <v>612.95000000000005</v>
      </c>
      <c r="G300" s="36">
        <v>600.90000000000009</v>
      </c>
      <c r="H300" s="36">
        <v>665.2</v>
      </c>
      <c r="I300" s="36">
        <v>677.25</v>
      </c>
      <c r="J300" s="36">
        <v>697.35</v>
      </c>
      <c r="K300" s="31">
        <v>657.15</v>
      </c>
      <c r="L300" s="31">
        <v>625</v>
      </c>
      <c r="M300" s="31">
        <v>121.4619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4771.2</v>
      </c>
      <c r="D301" s="36">
        <v>4741.0166666666664</v>
      </c>
      <c r="E301" s="36">
        <v>4696.1333333333332</v>
      </c>
      <c r="F301" s="36">
        <v>4621.0666666666666</v>
      </c>
      <c r="G301" s="36">
        <v>4576.1833333333334</v>
      </c>
      <c r="H301" s="36">
        <v>4816.083333333333</v>
      </c>
      <c r="I301" s="36">
        <v>4860.9666666666662</v>
      </c>
      <c r="J301" s="36">
        <v>4936.0333333333328</v>
      </c>
      <c r="K301" s="31">
        <v>4785.8999999999996</v>
      </c>
      <c r="L301" s="31">
        <v>4665.95</v>
      </c>
      <c r="M301" s="31">
        <v>6.1268099999999999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3460.6</v>
      </c>
      <c r="D302" s="36">
        <v>3435.9333333333329</v>
      </c>
      <c r="E302" s="36">
        <v>3403.3666666666659</v>
      </c>
      <c r="F302" s="36">
        <v>3346.1333333333328</v>
      </c>
      <c r="G302" s="36">
        <v>3313.5666666666657</v>
      </c>
      <c r="H302" s="36">
        <v>3493.1666666666661</v>
      </c>
      <c r="I302" s="36">
        <v>3525.7333333333327</v>
      </c>
      <c r="J302" s="36">
        <v>3582.9666666666662</v>
      </c>
      <c r="K302" s="31">
        <v>3468.5</v>
      </c>
      <c r="L302" s="31">
        <v>3378.7</v>
      </c>
      <c r="M302" s="31">
        <v>33.987139999999997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466.9</v>
      </c>
      <c r="D303" s="36">
        <v>469.9666666666667</v>
      </c>
      <c r="E303" s="36">
        <v>461.93333333333339</v>
      </c>
      <c r="F303" s="36">
        <v>456.9666666666667</v>
      </c>
      <c r="G303" s="36">
        <v>448.93333333333339</v>
      </c>
      <c r="H303" s="36">
        <v>474.93333333333339</v>
      </c>
      <c r="I303" s="36">
        <v>482.9666666666667</v>
      </c>
      <c r="J303" s="36">
        <v>487.93333333333339</v>
      </c>
      <c r="K303" s="31">
        <v>478</v>
      </c>
      <c r="L303" s="31">
        <v>465</v>
      </c>
      <c r="M303" s="31">
        <v>1.15876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442.75</v>
      </c>
      <c r="D304" s="36">
        <v>441.25</v>
      </c>
      <c r="E304" s="36">
        <v>437.3</v>
      </c>
      <c r="F304" s="36">
        <v>431.85</v>
      </c>
      <c r="G304" s="36">
        <v>427.90000000000003</v>
      </c>
      <c r="H304" s="36">
        <v>446.7</v>
      </c>
      <c r="I304" s="36">
        <v>450.65000000000003</v>
      </c>
      <c r="J304" s="36">
        <v>456.09999999999997</v>
      </c>
      <c r="K304" s="31">
        <v>445.2</v>
      </c>
      <c r="L304" s="31">
        <v>435.8</v>
      </c>
      <c r="M304" s="31">
        <v>11.03816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242.05</v>
      </c>
      <c r="D305" s="36">
        <v>242.58333333333334</v>
      </c>
      <c r="E305" s="36">
        <v>239.86666666666667</v>
      </c>
      <c r="F305" s="36">
        <v>237.68333333333334</v>
      </c>
      <c r="G305" s="36">
        <v>234.96666666666667</v>
      </c>
      <c r="H305" s="36">
        <v>244.76666666666668</v>
      </c>
      <c r="I305" s="36">
        <v>247.48333333333332</v>
      </c>
      <c r="J305" s="36">
        <v>249.66666666666669</v>
      </c>
      <c r="K305" s="31">
        <v>245.3</v>
      </c>
      <c r="L305" s="31">
        <v>240.4</v>
      </c>
      <c r="M305" s="31">
        <v>3.1934800000000001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142</v>
      </c>
      <c r="D306" s="36">
        <v>142.95000000000002</v>
      </c>
      <c r="E306" s="36">
        <v>140.35000000000002</v>
      </c>
      <c r="F306" s="36">
        <v>138.70000000000002</v>
      </c>
      <c r="G306" s="36">
        <v>136.10000000000002</v>
      </c>
      <c r="H306" s="36">
        <v>144.60000000000002</v>
      </c>
      <c r="I306" s="36">
        <v>147.19999999999999</v>
      </c>
      <c r="J306" s="36">
        <v>148.85000000000002</v>
      </c>
      <c r="K306" s="31">
        <v>145.55000000000001</v>
      </c>
      <c r="L306" s="31">
        <v>141.30000000000001</v>
      </c>
      <c r="M306" s="31">
        <v>18.938379999999999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973.5</v>
      </c>
      <c r="D307" s="36">
        <v>980.55000000000007</v>
      </c>
      <c r="E307" s="36">
        <v>960.15000000000009</v>
      </c>
      <c r="F307" s="36">
        <v>946.80000000000007</v>
      </c>
      <c r="G307" s="36">
        <v>926.40000000000009</v>
      </c>
      <c r="H307" s="36">
        <v>993.90000000000009</v>
      </c>
      <c r="I307" s="36">
        <v>1014.3</v>
      </c>
      <c r="J307" s="36">
        <v>1027.6500000000001</v>
      </c>
      <c r="K307" s="31">
        <v>1000.95</v>
      </c>
      <c r="L307" s="31">
        <v>967.2</v>
      </c>
      <c r="M307" s="31">
        <v>22.920010000000001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8988.15</v>
      </c>
      <c r="D308" s="36">
        <v>9041.4</v>
      </c>
      <c r="E308" s="36">
        <v>8723.7999999999993</v>
      </c>
      <c r="F308" s="36">
        <v>8459.4499999999989</v>
      </c>
      <c r="G308" s="36">
        <v>8141.8499999999985</v>
      </c>
      <c r="H308" s="36">
        <v>9305.75</v>
      </c>
      <c r="I308" s="36">
        <v>9623.3500000000022</v>
      </c>
      <c r="J308" s="36">
        <v>9887.7000000000007</v>
      </c>
      <c r="K308" s="31">
        <v>9359</v>
      </c>
      <c r="L308" s="31">
        <v>8777.0499999999993</v>
      </c>
      <c r="M308" s="31">
        <v>2.9188499999999999</v>
      </c>
      <c r="N308" s="1"/>
      <c r="O308" s="1"/>
    </row>
    <row r="309" spans="1:15" ht="12.75" customHeight="1">
      <c r="A309" s="33">
        <v>299</v>
      </c>
      <c r="B309" s="53" t="s">
        <v>1098</v>
      </c>
      <c r="C309" s="31">
        <v>683</v>
      </c>
      <c r="D309" s="36">
        <v>686.9666666666667</v>
      </c>
      <c r="E309" s="36">
        <v>677.03333333333342</v>
      </c>
      <c r="F309" s="36">
        <v>671.06666666666672</v>
      </c>
      <c r="G309" s="36">
        <v>661.13333333333344</v>
      </c>
      <c r="H309" s="36">
        <v>692.93333333333339</v>
      </c>
      <c r="I309" s="36">
        <v>702.86666666666679</v>
      </c>
      <c r="J309" s="36">
        <v>708.83333333333337</v>
      </c>
      <c r="K309" s="31">
        <v>696.9</v>
      </c>
      <c r="L309" s="31">
        <v>681</v>
      </c>
      <c r="M309" s="31">
        <v>1.3841000000000001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1662.95</v>
      </c>
      <c r="D310" s="36">
        <v>1668.1666666666667</v>
      </c>
      <c r="E310" s="36">
        <v>1641.7833333333335</v>
      </c>
      <c r="F310" s="36">
        <v>1620.6166666666668</v>
      </c>
      <c r="G310" s="36">
        <v>1594.2333333333336</v>
      </c>
      <c r="H310" s="36">
        <v>1689.3333333333335</v>
      </c>
      <c r="I310" s="36">
        <v>1715.7166666666667</v>
      </c>
      <c r="J310" s="36">
        <v>1736.8833333333334</v>
      </c>
      <c r="K310" s="31">
        <v>1694.55</v>
      </c>
      <c r="L310" s="31">
        <v>1647</v>
      </c>
      <c r="M310" s="31">
        <v>13.383599999999999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71.849999999999994</v>
      </c>
      <c r="D311" s="36">
        <v>72.25</v>
      </c>
      <c r="E311" s="36">
        <v>70.900000000000006</v>
      </c>
      <c r="F311" s="36">
        <v>69.95</v>
      </c>
      <c r="G311" s="36">
        <v>68.600000000000009</v>
      </c>
      <c r="H311" s="36">
        <v>73.2</v>
      </c>
      <c r="I311" s="36">
        <v>74.55</v>
      </c>
      <c r="J311" s="36">
        <v>75.5</v>
      </c>
      <c r="K311" s="31">
        <v>73.599999999999994</v>
      </c>
      <c r="L311" s="31">
        <v>71.3</v>
      </c>
      <c r="M311" s="31">
        <v>13.67873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128964.3</v>
      </c>
      <c r="D312" s="36">
        <v>128388.09999999999</v>
      </c>
      <c r="E312" s="36">
        <v>127626.19999999998</v>
      </c>
      <c r="F312" s="36">
        <v>126288.09999999999</v>
      </c>
      <c r="G312" s="36">
        <v>125526.19999999998</v>
      </c>
      <c r="H312" s="36">
        <v>129726.19999999998</v>
      </c>
      <c r="I312" s="36">
        <v>130488.09999999998</v>
      </c>
      <c r="J312" s="36">
        <v>131826.19999999998</v>
      </c>
      <c r="K312" s="31">
        <v>129150</v>
      </c>
      <c r="L312" s="31">
        <v>127050</v>
      </c>
      <c r="M312" s="31">
        <v>6.6900000000000001E-2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1850.6</v>
      </c>
      <c r="D313" s="36">
        <v>1853</v>
      </c>
      <c r="E313" s="36">
        <v>1831.6</v>
      </c>
      <c r="F313" s="36">
        <v>1812.6</v>
      </c>
      <c r="G313" s="36">
        <v>1791.1999999999998</v>
      </c>
      <c r="H313" s="36">
        <v>1872</v>
      </c>
      <c r="I313" s="36">
        <v>1893.4</v>
      </c>
      <c r="J313" s="36">
        <v>1912.4</v>
      </c>
      <c r="K313" s="31">
        <v>1874.4</v>
      </c>
      <c r="L313" s="31">
        <v>1834</v>
      </c>
      <c r="M313" s="31">
        <v>0.60616000000000003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1194.05</v>
      </c>
      <c r="D314" s="36">
        <v>1192.9666666666665</v>
      </c>
      <c r="E314" s="36">
        <v>1181.0333333333328</v>
      </c>
      <c r="F314" s="36">
        <v>1168.0166666666664</v>
      </c>
      <c r="G314" s="36">
        <v>1156.0833333333328</v>
      </c>
      <c r="H314" s="36">
        <v>1205.9833333333329</v>
      </c>
      <c r="I314" s="36">
        <v>1217.9166666666667</v>
      </c>
      <c r="J314" s="36">
        <v>1230.9333333333329</v>
      </c>
      <c r="K314" s="31">
        <v>1204.9000000000001</v>
      </c>
      <c r="L314" s="31">
        <v>1179.95</v>
      </c>
      <c r="M314" s="31">
        <v>11.558160000000001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1310.5</v>
      </c>
      <c r="D315" s="36">
        <v>1304.8166666666666</v>
      </c>
      <c r="E315" s="36">
        <v>1295.6333333333332</v>
      </c>
      <c r="F315" s="36">
        <v>1280.7666666666667</v>
      </c>
      <c r="G315" s="36">
        <v>1271.5833333333333</v>
      </c>
      <c r="H315" s="36">
        <v>1319.6833333333332</v>
      </c>
      <c r="I315" s="36">
        <v>1328.8666666666666</v>
      </c>
      <c r="J315" s="36">
        <v>1343.7333333333331</v>
      </c>
      <c r="K315" s="31">
        <v>1314</v>
      </c>
      <c r="L315" s="31">
        <v>1289.95</v>
      </c>
      <c r="M315" s="31">
        <v>3.9831300000000001</v>
      </c>
      <c r="N315" s="1"/>
      <c r="O315" s="1"/>
    </row>
    <row r="316" spans="1:15" ht="12.75" customHeight="1">
      <c r="A316" s="33">
        <v>306</v>
      </c>
      <c r="B316" s="53" t="s">
        <v>1099</v>
      </c>
      <c r="C316" s="31">
        <v>798.1</v>
      </c>
      <c r="D316" s="36">
        <v>801.44999999999993</v>
      </c>
      <c r="E316" s="36">
        <v>788.99999999999989</v>
      </c>
      <c r="F316" s="36">
        <v>779.9</v>
      </c>
      <c r="G316" s="36">
        <v>767.44999999999993</v>
      </c>
      <c r="H316" s="36">
        <v>810.54999999999984</v>
      </c>
      <c r="I316" s="36">
        <v>822.99999999999989</v>
      </c>
      <c r="J316" s="36">
        <v>832.0999999999998</v>
      </c>
      <c r="K316" s="31">
        <v>813.9</v>
      </c>
      <c r="L316" s="31">
        <v>792.35</v>
      </c>
      <c r="M316" s="31">
        <v>1.1464300000000001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266.64999999999998</v>
      </c>
      <c r="D317" s="36">
        <v>266.56666666666666</v>
      </c>
      <c r="E317" s="36">
        <v>264.83333333333331</v>
      </c>
      <c r="F317" s="36">
        <v>263.01666666666665</v>
      </c>
      <c r="G317" s="36">
        <v>261.2833333333333</v>
      </c>
      <c r="H317" s="36">
        <v>268.38333333333333</v>
      </c>
      <c r="I317" s="36">
        <v>270.11666666666667</v>
      </c>
      <c r="J317" s="36">
        <v>271.93333333333334</v>
      </c>
      <c r="K317" s="31">
        <v>268.3</v>
      </c>
      <c r="L317" s="31">
        <v>264.75</v>
      </c>
      <c r="M317" s="31">
        <v>25.990169999999999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2371.75</v>
      </c>
      <c r="D318" s="36">
        <v>2350.6166666666663</v>
      </c>
      <c r="E318" s="36">
        <v>2307.3333333333326</v>
      </c>
      <c r="F318" s="36">
        <v>2242.9166666666661</v>
      </c>
      <c r="G318" s="36">
        <v>2199.6333333333323</v>
      </c>
      <c r="H318" s="36">
        <v>2415.0333333333328</v>
      </c>
      <c r="I318" s="36">
        <v>2458.3166666666666</v>
      </c>
      <c r="J318" s="36">
        <v>2522.7333333333331</v>
      </c>
      <c r="K318" s="31">
        <v>2393.9</v>
      </c>
      <c r="L318" s="31">
        <v>2286.1999999999998</v>
      </c>
      <c r="M318" s="31">
        <v>74.445170000000005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401.1</v>
      </c>
      <c r="D319" s="36">
        <v>402.31666666666661</v>
      </c>
      <c r="E319" s="36">
        <v>397.43333333333322</v>
      </c>
      <c r="F319" s="36">
        <v>393.76666666666659</v>
      </c>
      <c r="G319" s="36">
        <v>388.88333333333321</v>
      </c>
      <c r="H319" s="36">
        <v>405.98333333333323</v>
      </c>
      <c r="I319" s="36">
        <v>410.86666666666667</v>
      </c>
      <c r="J319" s="36">
        <v>414.53333333333325</v>
      </c>
      <c r="K319" s="31">
        <v>407.2</v>
      </c>
      <c r="L319" s="31">
        <v>398.65</v>
      </c>
      <c r="M319" s="31">
        <v>0.89032999999999995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615.04999999999995</v>
      </c>
      <c r="D320" s="36">
        <v>618.0333333333333</v>
      </c>
      <c r="E320" s="36">
        <v>609.06666666666661</v>
      </c>
      <c r="F320" s="36">
        <v>603.08333333333326</v>
      </c>
      <c r="G320" s="36">
        <v>594.11666666666656</v>
      </c>
      <c r="H320" s="36">
        <v>624.01666666666665</v>
      </c>
      <c r="I320" s="36">
        <v>632.98333333333335</v>
      </c>
      <c r="J320" s="36">
        <v>638.9666666666667</v>
      </c>
      <c r="K320" s="31">
        <v>627</v>
      </c>
      <c r="L320" s="31">
        <v>612.04999999999995</v>
      </c>
      <c r="M320" s="31">
        <v>2.2985099999999998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185.1</v>
      </c>
      <c r="D321" s="36">
        <v>183.91666666666666</v>
      </c>
      <c r="E321" s="36">
        <v>181.93333333333331</v>
      </c>
      <c r="F321" s="36">
        <v>178.76666666666665</v>
      </c>
      <c r="G321" s="36">
        <v>176.7833333333333</v>
      </c>
      <c r="H321" s="36">
        <v>187.08333333333331</v>
      </c>
      <c r="I321" s="36">
        <v>189.06666666666666</v>
      </c>
      <c r="J321" s="36">
        <v>192.23333333333332</v>
      </c>
      <c r="K321" s="31">
        <v>185.9</v>
      </c>
      <c r="L321" s="31">
        <v>180.75</v>
      </c>
      <c r="M321" s="31">
        <v>113.35527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208.7</v>
      </c>
      <c r="D322" s="36">
        <v>211.16666666666666</v>
      </c>
      <c r="E322" s="36">
        <v>205.5333333333333</v>
      </c>
      <c r="F322" s="36">
        <v>202.36666666666665</v>
      </c>
      <c r="G322" s="36">
        <v>196.73333333333329</v>
      </c>
      <c r="H322" s="36">
        <v>214.33333333333331</v>
      </c>
      <c r="I322" s="36">
        <v>219.9666666666667</v>
      </c>
      <c r="J322" s="36">
        <v>223.13333333333333</v>
      </c>
      <c r="K322" s="31">
        <v>216.8</v>
      </c>
      <c r="L322" s="31">
        <v>208</v>
      </c>
      <c r="M322" s="31">
        <v>36.209490000000002</v>
      </c>
      <c r="N322" s="1"/>
      <c r="O322" s="1"/>
    </row>
    <row r="323" spans="1:15" ht="12.75" customHeight="1">
      <c r="A323" s="33">
        <v>313</v>
      </c>
      <c r="B323" s="53" t="s">
        <v>806</v>
      </c>
      <c r="C323" s="31">
        <v>2092.5500000000002</v>
      </c>
      <c r="D323" s="36">
        <v>2150.5166666666669</v>
      </c>
      <c r="E323" s="36">
        <v>2002.0333333333338</v>
      </c>
      <c r="F323" s="36">
        <v>1911.5166666666669</v>
      </c>
      <c r="G323" s="36">
        <v>1763.0333333333338</v>
      </c>
      <c r="H323" s="36">
        <v>2241.0333333333338</v>
      </c>
      <c r="I323" s="36">
        <v>2389.5166666666664</v>
      </c>
      <c r="J323" s="36">
        <v>2480.0333333333338</v>
      </c>
      <c r="K323" s="31">
        <v>2299</v>
      </c>
      <c r="L323" s="31">
        <v>2060</v>
      </c>
      <c r="M323" s="31">
        <v>34.622770000000003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591.25</v>
      </c>
      <c r="D324" s="36">
        <v>592.43333333333328</v>
      </c>
      <c r="E324" s="36">
        <v>583.86666666666656</v>
      </c>
      <c r="F324" s="36">
        <v>576.48333333333323</v>
      </c>
      <c r="G324" s="36">
        <v>567.91666666666652</v>
      </c>
      <c r="H324" s="36">
        <v>599.81666666666661</v>
      </c>
      <c r="I324" s="36">
        <v>608.38333333333344</v>
      </c>
      <c r="J324" s="36">
        <v>615.76666666666665</v>
      </c>
      <c r="K324" s="31">
        <v>601</v>
      </c>
      <c r="L324" s="31">
        <v>585.04999999999995</v>
      </c>
      <c r="M324" s="31">
        <v>25.861889999999999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12497.65</v>
      </c>
      <c r="D325" s="36">
        <v>12548.550000000001</v>
      </c>
      <c r="E325" s="36">
        <v>12249.100000000002</v>
      </c>
      <c r="F325" s="36">
        <v>12000.550000000001</v>
      </c>
      <c r="G325" s="36">
        <v>11701.100000000002</v>
      </c>
      <c r="H325" s="36">
        <v>12797.100000000002</v>
      </c>
      <c r="I325" s="36">
        <v>13096.550000000003</v>
      </c>
      <c r="J325" s="36">
        <v>13345.100000000002</v>
      </c>
      <c r="K325" s="31">
        <v>12848</v>
      </c>
      <c r="L325" s="31">
        <v>12300</v>
      </c>
      <c r="M325" s="31">
        <v>9.1420100000000009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2477.25</v>
      </c>
      <c r="D326" s="36">
        <v>2472.1</v>
      </c>
      <c r="E326" s="36">
        <v>2427.1999999999998</v>
      </c>
      <c r="F326" s="36">
        <v>2377.15</v>
      </c>
      <c r="G326" s="36">
        <v>2332.25</v>
      </c>
      <c r="H326" s="36">
        <v>2522.1499999999996</v>
      </c>
      <c r="I326" s="36">
        <v>2567.0500000000002</v>
      </c>
      <c r="J326" s="36">
        <v>2617.0999999999995</v>
      </c>
      <c r="K326" s="31">
        <v>2517</v>
      </c>
      <c r="L326" s="31">
        <v>2422.0500000000002</v>
      </c>
      <c r="M326" s="31">
        <v>0.84140000000000004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1000.7</v>
      </c>
      <c r="D327" s="36">
        <v>999.4</v>
      </c>
      <c r="E327" s="36">
        <v>993.8</v>
      </c>
      <c r="F327" s="36">
        <v>986.9</v>
      </c>
      <c r="G327" s="36">
        <v>981.3</v>
      </c>
      <c r="H327" s="36">
        <v>1006.3</v>
      </c>
      <c r="I327" s="36">
        <v>1011.9000000000001</v>
      </c>
      <c r="J327" s="36">
        <v>1018.8</v>
      </c>
      <c r="K327" s="31">
        <v>1005</v>
      </c>
      <c r="L327" s="31">
        <v>992.5</v>
      </c>
      <c r="M327" s="31">
        <v>9.1902399999999993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849.05</v>
      </c>
      <c r="D328" s="36">
        <v>840.36666666666667</v>
      </c>
      <c r="E328" s="36">
        <v>829.68333333333339</v>
      </c>
      <c r="F328" s="36">
        <v>810.31666666666672</v>
      </c>
      <c r="G328" s="36">
        <v>799.63333333333344</v>
      </c>
      <c r="H328" s="36">
        <v>859.73333333333335</v>
      </c>
      <c r="I328" s="36">
        <v>870.41666666666652</v>
      </c>
      <c r="J328" s="36">
        <v>889.7833333333333</v>
      </c>
      <c r="K328" s="31">
        <v>851.05</v>
      </c>
      <c r="L328" s="31">
        <v>821</v>
      </c>
      <c r="M328" s="31">
        <v>11.06386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2439.8000000000002</v>
      </c>
      <c r="D329" s="36">
        <v>2428.9500000000003</v>
      </c>
      <c r="E329" s="36">
        <v>2382.9000000000005</v>
      </c>
      <c r="F329" s="36">
        <v>2326.0000000000005</v>
      </c>
      <c r="G329" s="36">
        <v>2279.9500000000007</v>
      </c>
      <c r="H329" s="36">
        <v>2485.8500000000004</v>
      </c>
      <c r="I329" s="36">
        <v>2531.9000000000005</v>
      </c>
      <c r="J329" s="36">
        <v>2588.8000000000002</v>
      </c>
      <c r="K329" s="31">
        <v>2475</v>
      </c>
      <c r="L329" s="31">
        <v>2372.0500000000002</v>
      </c>
      <c r="M329" s="31">
        <v>23.93751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704.25</v>
      </c>
      <c r="D330" s="36">
        <v>703.80000000000007</v>
      </c>
      <c r="E330" s="36">
        <v>696.65000000000009</v>
      </c>
      <c r="F330" s="36">
        <v>689.05000000000007</v>
      </c>
      <c r="G330" s="36">
        <v>681.90000000000009</v>
      </c>
      <c r="H330" s="36">
        <v>711.40000000000009</v>
      </c>
      <c r="I330" s="36">
        <v>718.55</v>
      </c>
      <c r="J330" s="36">
        <v>726.15000000000009</v>
      </c>
      <c r="K330" s="31">
        <v>710.95</v>
      </c>
      <c r="L330" s="31">
        <v>696.2</v>
      </c>
      <c r="M330" s="31">
        <v>0.42482999999999999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1113.2</v>
      </c>
      <c r="D331" s="36">
        <v>1104.7333333333333</v>
      </c>
      <c r="E331" s="36">
        <v>1093.4666666666667</v>
      </c>
      <c r="F331" s="36">
        <v>1073.7333333333333</v>
      </c>
      <c r="G331" s="36">
        <v>1062.4666666666667</v>
      </c>
      <c r="H331" s="36">
        <v>1124.4666666666667</v>
      </c>
      <c r="I331" s="36">
        <v>1135.7333333333336</v>
      </c>
      <c r="J331" s="36">
        <v>1155.4666666666667</v>
      </c>
      <c r="K331" s="31">
        <v>1116</v>
      </c>
      <c r="L331" s="31">
        <v>1085</v>
      </c>
      <c r="M331" s="31">
        <v>0.82513000000000003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1867.9</v>
      </c>
      <c r="D332" s="36">
        <v>1866.8499999999997</v>
      </c>
      <c r="E332" s="36">
        <v>1846.1499999999994</v>
      </c>
      <c r="F332" s="36">
        <v>1824.3999999999996</v>
      </c>
      <c r="G332" s="36">
        <v>1803.6999999999994</v>
      </c>
      <c r="H332" s="36">
        <v>1888.5999999999995</v>
      </c>
      <c r="I332" s="36">
        <v>1909.2999999999997</v>
      </c>
      <c r="J332" s="36">
        <v>1931.0499999999995</v>
      </c>
      <c r="K332" s="31">
        <v>1887.55</v>
      </c>
      <c r="L332" s="31">
        <v>1845.1</v>
      </c>
      <c r="M332" s="31">
        <v>2.8764599999999998</v>
      </c>
      <c r="N332" s="1"/>
      <c r="O332" s="1"/>
    </row>
    <row r="333" spans="1:15" ht="12.75" customHeight="1">
      <c r="A333" s="33">
        <v>323</v>
      </c>
      <c r="B333" s="53" t="s">
        <v>805</v>
      </c>
      <c r="C333" s="31">
        <v>420.75</v>
      </c>
      <c r="D333" s="36">
        <v>420.58333333333331</v>
      </c>
      <c r="E333" s="36">
        <v>416.66666666666663</v>
      </c>
      <c r="F333" s="36">
        <v>412.58333333333331</v>
      </c>
      <c r="G333" s="36">
        <v>408.66666666666663</v>
      </c>
      <c r="H333" s="36">
        <v>424.66666666666663</v>
      </c>
      <c r="I333" s="36">
        <v>428.58333333333326</v>
      </c>
      <c r="J333" s="36">
        <v>432.66666666666663</v>
      </c>
      <c r="K333" s="31">
        <v>424.5</v>
      </c>
      <c r="L333" s="31">
        <v>416.5</v>
      </c>
      <c r="M333" s="31">
        <v>2.1305200000000002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69.5</v>
      </c>
      <c r="D334" s="36">
        <v>69.416666666666671</v>
      </c>
      <c r="E334" s="36">
        <v>67.933333333333337</v>
      </c>
      <c r="F334" s="36">
        <v>66.36666666666666</v>
      </c>
      <c r="G334" s="36">
        <v>64.883333333333326</v>
      </c>
      <c r="H334" s="36">
        <v>70.983333333333348</v>
      </c>
      <c r="I334" s="36">
        <v>72.466666666666669</v>
      </c>
      <c r="J334" s="36">
        <v>74.03333333333336</v>
      </c>
      <c r="K334" s="31">
        <v>70.900000000000006</v>
      </c>
      <c r="L334" s="31">
        <v>67.849999999999994</v>
      </c>
      <c r="M334" s="31">
        <v>102.50575000000001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2338.9499999999998</v>
      </c>
      <c r="D335" s="36">
        <v>2330.3166666666666</v>
      </c>
      <c r="E335" s="36">
        <v>2300.6833333333334</v>
      </c>
      <c r="F335" s="36">
        <v>2262.416666666667</v>
      </c>
      <c r="G335" s="36">
        <v>2232.7833333333338</v>
      </c>
      <c r="H335" s="36">
        <v>2368.583333333333</v>
      </c>
      <c r="I335" s="36">
        <v>2398.2166666666662</v>
      </c>
      <c r="J335" s="36">
        <v>2436.4833333333327</v>
      </c>
      <c r="K335" s="31">
        <v>2359.9499999999998</v>
      </c>
      <c r="L335" s="31">
        <v>2292.0500000000002</v>
      </c>
      <c r="M335" s="31">
        <v>2.05728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2370.9499999999998</v>
      </c>
      <c r="D336" s="36">
        <v>2346.9333333333329</v>
      </c>
      <c r="E336" s="36">
        <v>2318.3666666666659</v>
      </c>
      <c r="F336" s="36">
        <v>2265.7833333333328</v>
      </c>
      <c r="G336" s="36">
        <v>2237.2166666666658</v>
      </c>
      <c r="H336" s="36">
        <v>2399.516666666666</v>
      </c>
      <c r="I336" s="36">
        <v>2428.0833333333326</v>
      </c>
      <c r="J336" s="36">
        <v>2480.6666666666661</v>
      </c>
      <c r="K336" s="31">
        <v>2375.5</v>
      </c>
      <c r="L336" s="31">
        <v>2294.35</v>
      </c>
      <c r="M336" s="31">
        <v>10.74601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3924.35</v>
      </c>
      <c r="D337" s="36">
        <v>3917.5166666666664</v>
      </c>
      <c r="E337" s="36">
        <v>3880.0333333333328</v>
      </c>
      <c r="F337" s="36">
        <v>3835.7166666666662</v>
      </c>
      <c r="G337" s="36">
        <v>3798.2333333333327</v>
      </c>
      <c r="H337" s="36">
        <v>3961.833333333333</v>
      </c>
      <c r="I337" s="36">
        <v>3999.3166666666666</v>
      </c>
      <c r="J337" s="36">
        <v>4043.6333333333332</v>
      </c>
      <c r="K337" s="31">
        <v>3955</v>
      </c>
      <c r="L337" s="31">
        <v>3873.2</v>
      </c>
      <c r="M337" s="31">
        <v>2.5315799999999999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1696.75</v>
      </c>
      <c r="D338" s="36">
        <v>1693.7333333333333</v>
      </c>
      <c r="E338" s="36">
        <v>1677.0166666666667</v>
      </c>
      <c r="F338" s="36">
        <v>1657.2833333333333</v>
      </c>
      <c r="G338" s="36">
        <v>1640.5666666666666</v>
      </c>
      <c r="H338" s="36">
        <v>1713.4666666666667</v>
      </c>
      <c r="I338" s="36">
        <v>1730.1833333333334</v>
      </c>
      <c r="J338" s="36">
        <v>1749.9166666666667</v>
      </c>
      <c r="K338" s="31">
        <v>1710.45</v>
      </c>
      <c r="L338" s="31">
        <v>1674</v>
      </c>
      <c r="M338" s="31">
        <v>6.5700399999999997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998.85</v>
      </c>
      <c r="D339" s="36">
        <v>998.98333333333323</v>
      </c>
      <c r="E339" s="36">
        <v>989.86666666666645</v>
      </c>
      <c r="F339" s="36">
        <v>980.88333333333321</v>
      </c>
      <c r="G339" s="36">
        <v>971.76666666666642</v>
      </c>
      <c r="H339" s="36">
        <v>1007.9666666666665</v>
      </c>
      <c r="I339" s="36">
        <v>1017.0833333333333</v>
      </c>
      <c r="J339" s="36">
        <v>1026.0666666666666</v>
      </c>
      <c r="K339" s="31">
        <v>1008.1</v>
      </c>
      <c r="L339" s="31">
        <v>990</v>
      </c>
      <c r="M339" s="31">
        <v>4.0033899999999996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136.25</v>
      </c>
      <c r="D340" s="36">
        <v>137</v>
      </c>
      <c r="E340" s="36">
        <v>134.6</v>
      </c>
      <c r="F340" s="36">
        <v>132.94999999999999</v>
      </c>
      <c r="G340" s="36">
        <v>130.54999999999998</v>
      </c>
      <c r="H340" s="36">
        <v>138.65</v>
      </c>
      <c r="I340" s="36">
        <v>141.04999999999998</v>
      </c>
      <c r="J340" s="36">
        <v>142.70000000000002</v>
      </c>
      <c r="K340" s="31">
        <v>139.4</v>
      </c>
      <c r="L340" s="31">
        <v>135.35</v>
      </c>
      <c r="M340" s="31">
        <v>95.608750000000001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273.55</v>
      </c>
      <c r="D341" s="36">
        <v>267.7833333333333</v>
      </c>
      <c r="E341" s="36">
        <v>260.56666666666661</v>
      </c>
      <c r="F341" s="36">
        <v>247.58333333333331</v>
      </c>
      <c r="G341" s="36">
        <v>240.36666666666662</v>
      </c>
      <c r="H341" s="36">
        <v>280.76666666666659</v>
      </c>
      <c r="I341" s="36">
        <v>287.98333333333329</v>
      </c>
      <c r="J341" s="36">
        <v>300.96666666666658</v>
      </c>
      <c r="K341" s="31">
        <v>275</v>
      </c>
      <c r="L341" s="31">
        <v>254.8</v>
      </c>
      <c r="M341" s="31">
        <v>377.29196999999999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98.2</v>
      </c>
      <c r="D342" s="36">
        <v>98.3</v>
      </c>
      <c r="E342" s="36">
        <v>97.1</v>
      </c>
      <c r="F342" s="36">
        <v>96</v>
      </c>
      <c r="G342" s="36">
        <v>94.8</v>
      </c>
      <c r="H342" s="36">
        <v>99.399999999999991</v>
      </c>
      <c r="I342" s="36">
        <v>100.60000000000001</v>
      </c>
      <c r="J342" s="36">
        <v>101.69999999999999</v>
      </c>
      <c r="K342" s="31">
        <v>99.5</v>
      </c>
      <c r="L342" s="31">
        <v>97.2</v>
      </c>
      <c r="M342" s="31">
        <v>806.51718000000005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227.55</v>
      </c>
      <c r="D343" s="36">
        <v>222.81666666666669</v>
      </c>
      <c r="E343" s="36">
        <v>217.03333333333339</v>
      </c>
      <c r="F343" s="36">
        <v>206.51666666666671</v>
      </c>
      <c r="G343" s="36">
        <v>200.73333333333341</v>
      </c>
      <c r="H343" s="36">
        <v>233.33333333333337</v>
      </c>
      <c r="I343" s="36">
        <v>239.11666666666667</v>
      </c>
      <c r="J343" s="36">
        <v>249.63333333333335</v>
      </c>
      <c r="K343" s="31">
        <v>228.6</v>
      </c>
      <c r="L343" s="31">
        <v>212.3</v>
      </c>
      <c r="M343" s="31">
        <v>136.51148000000001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265</v>
      </c>
      <c r="D344" s="36">
        <v>266.01666666666665</v>
      </c>
      <c r="E344" s="36">
        <v>260.38333333333333</v>
      </c>
      <c r="F344" s="36">
        <v>255.76666666666665</v>
      </c>
      <c r="G344" s="36">
        <v>250.13333333333333</v>
      </c>
      <c r="H344" s="36">
        <v>270.63333333333333</v>
      </c>
      <c r="I344" s="36">
        <v>276.26666666666665</v>
      </c>
      <c r="J344" s="36">
        <v>280.88333333333333</v>
      </c>
      <c r="K344" s="31">
        <v>271.64999999999998</v>
      </c>
      <c r="L344" s="31">
        <v>261.39999999999998</v>
      </c>
      <c r="M344" s="31">
        <v>110.09983</v>
      </c>
      <c r="N344" s="1"/>
      <c r="O344" s="1"/>
    </row>
    <row r="345" spans="1:15" ht="12.75" customHeight="1">
      <c r="A345" s="33">
        <v>335</v>
      </c>
      <c r="B345" s="53" t="s">
        <v>803</v>
      </c>
      <c r="C345" s="31">
        <v>62.3</v>
      </c>
      <c r="D345" s="36">
        <v>62.383333333333333</v>
      </c>
      <c r="E345" s="36">
        <v>61.266666666666666</v>
      </c>
      <c r="F345" s="36">
        <v>60.233333333333334</v>
      </c>
      <c r="G345" s="36">
        <v>59.116666666666667</v>
      </c>
      <c r="H345" s="36">
        <v>63.416666666666664</v>
      </c>
      <c r="I345" s="36">
        <v>64.533333333333331</v>
      </c>
      <c r="J345" s="36">
        <v>65.566666666666663</v>
      </c>
      <c r="K345" s="31">
        <v>63.5</v>
      </c>
      <c r="L345" s="31">
        <v>61.35</v>
      </c>
      <c r="M345" s="31">
        <v>82.661519999999996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361.45</v>
      </c>
      <c r="D346" s="36">
        <v>359.45</v>
      </c>
      <c r="E346" s="36">
        <v>355.04999999999995</v>
      </c>
      <c r="F346" s="36">
        <v>348.65</v>
      </c>
      <c r="G346" s="36">
        <v>344.24999999999994</v>
      </c>
      <c r="H346" s="36">
        <v>365.84999999999997</v>
      </c>
      <c r="I346" s="36">
        <v>370.24999999999994</v>
      </c>
      <c r="J346" s="36">
        <v>376.65</v>
      </c>
      <c r="K346" s="31">
        <v>363.85</v>
      </c>
      <c r="L346" s="31">
        <v>353.05</v>
      </c>
      <c r="M346" s="31">
        <v>131.14161999999999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1261.3499999999999</v>
      </c>
      <c r="D347" s="36">
        <v>1258.2166666666665</v>
      </c>
      <c r="E347" s="36">
        <v>1244.4333333333329</v>
      </c>
      <c r="F347" s="36">
        <v>1227.5166666666664</v>
      </c>
      <c r="G347" s="36">
        <v>1213.7333333333329</v>
      </c>
      <c r="H347" s="36">
        <v>1275.133333333333</v>
      </c>
      <c r="I347" s="36">
        <v>1288.9166666666663</v>
      </c>
      <c r="J347" s="36">
        <v>1305.833333333333</v>
      </c>
      <c r="K347" s="31">
        <v>1272</v>
      </c>
      <c r="L347" s="31">
        <v>1241.3</v>
      </c>
      <c r="M347" s="31">
        <v>1.2296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189.95</v>
      </c>
      <c r="D348" s="36">
        <v>189.75</v>
      </c>
      <c r="E348" s="36">
        <v>187.2</v>
      </c>
      <c r="F348" s="36">
        <v>184.45</v>
      </c>
      <c r="G348" s="36">
        <v>181.89999999999998</v>
      </c>
      <c r="H348" s="36">
        <v>192.5</v>
      </c>
      <c r="I348" s="36">
        <v>195.05</v>
      </c>
      <c r="J348" s="36">
        <v>197.8</v>
      </c>
      <c r="K348" s="31">
        <v>192.3</v>
      </c>
      <c r="L348" s="31">
        <v>187</v>
      </c>
      <c r="M348" s="31">
        <v>104.58422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3319.3</v>
      </c>
      <c r="D349" s="36">
        <v>3320.3833333333332</v>
      </c>
      <c r="E349" s="36">
        <v>3285.8166666666666</v>
      </c>
      <c r="F349" s="36">
        <v>3252.3333333333335</v>
      </c>
      <c r="G349" s="36">
        <v>3217.7666666666669</v>
      </c>
      <c r="H349" s="36">
        <v>3353.8666666666663</v>
      </c>
      <c r="I349" s="36">
        <v>3388.4333333333329</v>
      </c>
      <c r="J349" s="36">
        <v>3421.9166666666661</v>
      </c>
      <c r="K349" s="31">
        <v>3354.95</v>
      </c>
      <c r="L349" s="31">
        <v>3286.9</v>
      </c>
      <c r="M349" s="31">
        <v>1.20387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2468.35</v>
      </c>
      <c r="D350" s="36">
        <v>2456.1999999999998</v>
      </c>
      <c r="E350" s="36">
        <v>2432.4499999999998</v>
      </c>
      <c r="F350" s="36">
        <v>2396.5500000000002</v>
      </c>
      <c r="G350" s="36">
        <v>2372.8000000000002</v>
      </c>
      <c r="H350" s="36">
        <v>2492.0999999999995</v>
      </c>
      <c r="I350" s="36">
        <v>2515.8499999999995</v>
      </c>
      <c r="J350" s="36">
        <v>2551.7499999999991</v>
      </c>
      <c r="K350" s="31">
        <v>2479.9499999999998</v>
      </c>
      <c r="L350" s="31">
        <v>2420.3000000000002</v>
      </c>
      <c r="M350" s="31">
        <v>9.7249400000000001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80.55</v>
      </c>
      <c r="D351" s="36">
        <v>80.883333333333326</v>
      </c>
      <c r="E351" s="36">
        <v>79.716666666666654</v>
      </c>
      <c r="F351" s="36">
        <v>78.883333333333326</v>
      </c>
      <c r="G351" s="36">
        <v>77.716666666666654</v>
      </c>
      <c r="H351" s="36">
        <v>81.716666666666654</v>
      </c>
      <c r="I351" s="36">
        <v>82.88333333333334</v>
      </c>
      <c r="J351" s="36">
        <v>83.716666666666654</v>
      </c>
      <c r="K351" s="31">
        <v>82.05</v>
      </c>
      <c r="L351" s="31">
        <v>80.05</v>
      </c>
      <c r="M351" s="31">
        <v>7.4248799999999999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579.65</v>
      </c>
      <c r="D352" s="36">
        <v>575.25</v>
      </c>
      <c r="E352" s="36">
        <v>563.5</v>
      </c>
      <c r="F352" s="36">
        <v>547.35</v>
      </c>
      <c r="G352" s="36">
        <v>535.6</v>
      </c>
      <c r="H352" s="36">
        <v>591.4</v>
      </c>
      <c r="I352" s="36">
        <v>603.15</v>
      </c>
      <c r="J352" s="36">
        <v>619.29999999999995</v>
      </c>
      <c r="K352" s="31">
        <v>587</v>
      </c>
      <c r="L352" s="31">
        <v>559.1</v>
      </c>
      <c r="M352" s="31">
        <v>8.7730200000000007</v>
      </c>
      <c r="N352" s="1"/>
      <c r="O352" s="1"/>
    </row>
    <row r="353" spans="1:15" ht="12.75" customHeight="1">
      <c r="A353" s="33">
        <v>343</v>
      </c>
      <c r="B353" s="53" t="s">
        <v>1100</v>
      </c>
      <c r="C353" s="31">
        <v>4772.3</v>
      </c>
      <c r="D353" s="36">
        <v>4836.5999999999995</v>
      </c>
      <c r="E353" s="36">
        <v>4675.6999999999989</v>
      </c>
      <c r="F353" s="36">
        <v>4579.0999999999995</v>
      </c>
      <c r="G353" s="36">
        <v>4418.1999999999989</v>
      </c>
      <c r="H353" s="36">
        <v>4933.1999999999989</v>
      </c>
      <c r="I353" s="36">
        <v>5094.0999999999985</v>
      </c>
      <c r="J353" s="36">
        <v>5190.6999999999989</v>
      </c>
      <c r="K353" s="31">
        <v>4997.5</v>
      </c>
      <c r="L353" s="31">
        <v>4740</v>
      </c>
      <c r="M353" s="31">
        <v>0.70325000000000004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317.5</v>
      </c>
      <c r="D354" s="36">
        <v>317.86666666666667</v>
      </c>
      <c r="E354" s="36">
        <v>315.63333333333333</v>
      </c>
      <c r="F354" s="36">
        <v>313.76666666666665</v>
      </c>
      <c r="G354" s="36">
        <v>311.5333333333333</v>
      </c>
      <c r="H354" s="36">
        <v>319.73333333333335</v>
      </c>
      <c r="I354" s="36">
        <v>321.9666666666667</v>
      </c>
      <c r="J354" s="36">
        <v>323.83333333333337</v>
      </c>
      <c r="K354" s="31">
        <v>320.10000000000002</v>
      </c>
      <c r="L354" s="31">
        <v>316</v>
      </c>
      <c r="M354" s="31">
        <v>0.86514000000000002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1711.15</v>
      </c>
      <c r="D355" s="36">
        <v>1674.1166666666668</v>
      </c>
      <c r="E355" s="36">
        <v>1620.2833333333335</v>
      </c>
      <c r="F355" s="36">
        <v>1529.4166666666667</v>
      </c>
      <c r="G355" s="36">
        <v>1475.5833333333335</v>
      </c>
      <c r="H355" s="36">
        <v>1764.9833333333336</v>
      </c>
      <c r="I355" s="36">
        <v>1818.8166666666666</v>
      </c>
      <c r="J355" s="36">
        <v>1909.6833333333336</v>
      </c>
      <c r="K355" s="31">
        <v>1727.95</v>
      </c>
      <c r="L355" s="31">
        <v>1583.25</v>
      </c>
      <c r="M355" s="31">
        <v>77.691000000000003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277.64999999999998</v>
      </c>
      <c r="D356" s="36">
        <v>276.93333333333334</v>
      </c>
      <c r="E356" s="36">
        <v>274.51666666666665</v>
      </c>
      <c r="F356" s="36">
        <v>271.38333333333333</v>
      </c>
      <c r="G356" s="36">
        <v>268.96666666666664</v>
      </c>
      <c r="H356" s="36">
        <v>280.06666666666666</v>
      </c>
      <c r="I356" s="36">
        <v>282.48333333333329</v>
      </c>
      <c r="J356" s="36">
        <v>285.61666666666667</v>
      </c>
      <c r="K356" s="31">
        <v>279.35000000000002</v>
      </c>
      <c r="L356" s="31">
        <v>273.8</v>
      </c>
      <c r="M356" s="31">
        <v>237.57778999999999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637.85</v>
      </c>
      <c r="D357" s="36">
        <v>644.08333333333337</v>
      </c>
      <c r="E357" s="36">
        <v>625.16666666666674</v>
      </c>
      <c r="F357" s="36">
        <v>612.48333333333335</v>
      </c>
      <c r="G357" s="36">
        <v>593.56666666666672</v>
      </c>
      <c r="H357" s="36">
        <v>656.76666666666677</v>
      </c>
      <c r="I357" s="36">
        <v>675.68333333333351</v>
      </c>
      <c r="J357" s="36">
        <v>688.36666666666679</v>
      </c>
      <c r="K357" s="31">
        <v>663</v>
      </c>
      <c r="L357" s="31">
        <v>631.4</v>
      </c>
      <c r="M357" s="31">
        <v>81.038240000000002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1694</v>
      </c>
      <c r="D358" s="36">
        <v>1701.4166666666667</v>
      </c>
      <c r="E358" s="36">
        <v>1674.0333333333335</v>
      </c>
      <c r="F358" s="36">
        <v>1654.0666666666668</v>
      </c>
      <c r="G358" s="36">
        <v>1626.6833333333336</v>
      </c>
      <c r="H358" s="36">
        <v>1721.3833333333334</v>
      </c>
      <c r="I358" s="36">
        <v>1748.7666666666667</v>
      </c>
      <c r="J358" s="36">
        <v>1768.7333333333333</v>
      </c>
      <c r="K358" s="31">
        <v>1728.8</v>
      </c>
      <c r="L358" s="31">
        <v>1681.45</v>
      </c>
      <c r="M358" s="31">
        <v>4.0261199999999997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342.55</v>
      </c>
      <c r="D359" s="36">
        <v>343.84999999999997</v>
      </c>
      <c r="E359" s="36">
        <v>337.69999999999993</v>
      </c>
      <c r="F359" s="36">
        <v>332.84999999999997</v>
      </c>
      <c r="G359" s="36">
        <v>326.69999999999993</v>
      </c>
      <c r="H359" s="36">
        <v>348.69999999999993</v>
      </c>
      <c r="I359" s="36">
        <v>354.84999999999991</v>
      </c>
      <c r="J359" s="36">
        <v>359.69999999999993</v>
      </c>
      <c r="K359" s="31">
        <v>350</v>
      </c>
      <c r="L359" s="31">
        <v>339</v>
      </c>
      <c r="M359" s="31">
        <v>11.36979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7891.75</v>
      </c>
      <c r="D360" s="36">
        <v>7882.2166666666672</v>
      </c>
      <c r="E360" s="36">
        <v>7780.4333333333343</v>
      </c>
      <c r="F360" s="36">
        <v>7669.1166666666668</v>
      </c>
      <c r="G360" s="36">
        <v>7567.3333333333339</v>
      </c>
      <c r="H360" s="36">
        <v>7993.5333333333347</v>
      </c>
      <c r="I360" s="36">
        <v>8095.3166666666675</v>
      </c>
      <c r="J360" s="36">
        <v>8206.633333333335</v>
      </c>
      <c r="K360" s="31">
        <v>7984</v>
      </c>
      <c r="L360" s="31">
        <v>7770.9</v>
      </c>
      <c r="M360" s="31">
        <v>1.5469999999999999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1338.25</v>
      </c>
      <c r="D361" s="36">
        <v>1314.7666666666667</v>
      </c>
      <c r="E361" s="36">
        <v>1281.5333333333333</v>
      </c>
      <c r="F361" s="36">
        <v>1224.8166666666666</v>
      </c>
      <c r="G361" s="36">
        <v>1191.5833333333333</v>
      </c>
      <c r="H361" s="36">
        <v>1371.4833333333333</v>
      </c>
      <c r="I361" s="36">
        <v>1404.7166666666665</v>
      </c>
      <c r="J361" s="36">
        <v>1461.4333333333334</v>
      </c>
      <c r="K361" s="31">
        <v>1348</v>
      </c>
      <c r="L361" s="31">
        <v>1258.05</v>
      </c>
      <c r="M361" s="31">
        <v>18.755379999999999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262.14999999999998</v>
      </c>
      <c r="D362" s="36">
        <v>261.8</v>
      </c>
      <c r="E362" s="36">
        <v>258.35000000000002</v>
      </c>
      <c r="F362" s="36">
        <v>254.55</v>
      </c>
      <c r="G362" s="36">
        <v>251.10000000000002</v>
      </c>
      <c r="H362" s="36">
        <v>265.60000000000002</v>
      </c>
      <c r="I362" s="36">
        <v>269.04999999999995</v>
      </c>
      <c r="J362" s="36">
        <v>272.85000000000002</v>
      </c>
      <c r="K362" s="31">
        <v>265.25</v>
      </c>
      <c r="L362" s="31">
        <v>258</v>
      </c>
      <c r="M362" s="31">
        <v>14.49457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3608.3</v>
      </c>
      <c r="D363" s="36">
        <v>3612.0666666666671</v>
      </c>
      <c r="E363" s="36">
        <v>3571.9333333333343</v>
      </c>
      <c r="F363" s="36">
        <v>3535.5666666666671</v>
      </c>
      <c r="G363" s="36">
        <v>3495.4333333333343</v>
      </c>
      <c r="H363" s="36">
        <v>3648.4333333333343</v>
      </c>
      <c r="I363" s="36">
        <v>3688.5666666666666</v>
      </c>
      <c r="J363" s="36">
        <v>3724.9333333333343</v>
      </c>
      <c r="K363" s="31">
        <v>3652.2</v>
      </c>
      <c r="L363" s="31">
        <v>3575.7</v>
      </c>
      <c r="M363" s="31">
        <v>3.41995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743.7</v>
      </c>
      <c r="D364" s="36">
        <v>745.6</v>
      </c>
      <c r="E364" s="36">
        <v>737.2</v>
      </c>
      <c r="F364" s="36">
        <v>730.7</v>
      </c>
      <c r="G364" s="36">
        <v>722.30000000000007</v>
      </c>
      <c r="H364" s="36">
        <v>752.1</v>
      </c>
      <c r="I364" s="36">
        <v>760.49999999999989</v>
      </c>
      <c r="J364" s="36">
        <v>767</v>
      </c>
      <c r="K364" s="31">
        <v>754</v>
      </c>
      <c r="L364" s="31">
        <v>739.1</v>
      </c>
      <c r="M364" s="31">
        <v>1.8221099999999999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434.4</v>
      </c>
      <c r="D365" s="36">
        <v>432.86666666666662</v>
      </c>
      <c r="E365" s="36">
        <v>426.03333333333325</v>
      </c>
      <c r="F365" s="36">
        <v>417.66666666666663</v>
      </c>
      <c r="G365" s="36">
        <v>410.83333333333326</v>
      </c>
      <c r="H365" s="36">
        <v>441.23333333333323</v>
      </c>
      <c r="I365" s="36">
        <v>448.06666666666661</v>
      </c>
      <c r="J365" s="36">
        <v>456.43333333333322</v>
      </c>
      <c r="K365" s="31">
        <v>439.7</v>
      </c>
      <c r="L365" s="31">
        <v>424.5</v>
      </c>
      <c r="M365" s="31">
        <v>13.991199999999999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1322.5</v>
      </c>
      <c r="D366" s="36">
        <v>1312.8166666666666</v>
      </c>
      <c r="E366" s="36">
        <v>1297.1833333333332</v>
      </c>
      <c r="F366" s="36">
        <v>1271.8666666666666</v>
      </c>
      <c r="G366" s="36">
        <v>1256.2333333333331</v>
      </c>
      <c r="H366" s="36">
        <v>1338.1333333333332</v>
      </c>
      <c r="I366" s="36">
        <v>1353.7666666666664</v>
      </c>
      <c r="J366" s="36">
        <v>1379.0833333333333</v>
      </c>
      <c r="K366" s="31">
        <v>1328.45</v>
      </c>
      <c r="L366" s="31">
        <v>1287.5</v>
      </c>
      <c r="M366" s="31">
        <v>8.9350500000000004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35630.25</v>
      </c>
      <c r="D367" s="36">
        <v>35455.416666666664</v>
      </c>
      <c r="E367" s="36">
        <v>35192.833333333328</v>
      </c>
      <c r="F367" s="36">
        <v>34755.416666666664</v>
      </c>
      <c r="G367" s="36">
        <v>34492.833333333328</v>
      </c>
      <c r="H367" s="36">
        <v>35892.833333333328</v>
      </c>
      <c r="I367" s="36">
        <v>36155.416666666657</v>
      </c>
      <c r="J367" s="36">
        <v>36592.833333333328</v>
      </c>
      <c r="K367" s="31">
        <v>35718</v>
      </c>
      <c r="L367" s="31">
        <v>35018</v>
      </c>
      <c r="M367" s="31">
        <v>0.13313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1394.3</v>
      </c>
      <c r="D368" s="36">
        <v>1394.0333333333335</v>
      </c>
      <c r="E368" s="36">
        <v>1377.366666666667</v>
      </c>
      <c r="F368" s="36">
        <v>1360.4333333333334</v>
      </c>
      <c r="G368" s="36">
        <v>1343.7666666666669</v>
      </c>
      <c r="H368" s="36">
        <v>1410.9666666666672</v>
      </c>
      <c r="I368" s="36">
        <v>1427.6333333333337</v>
      </c>
      <c r="J368" s="36">
        <v>1444.5666666666673</v>
      </c>
      <c r="K368" s="31">
        <v>1410.7</v>
      </c>
      <c r="L368" s="31">
        <v>1377.1</v>
      </c>
      <c r="M368" s="31">
        <v>2.2046000000000001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3528.45</v>
      </c>
      <c r="D369" s="36">
        <v>3520.6</v>
      </c>
      <c r="E369" s="36">
        <v>3489.8999999999996</v>
      </c>
      <c r="F369" s="36">
        <v>3451.35</v>
      </c>
      <c r="G369" s="36">
        <v>3420.6499999999996</v>
      </c>
      <c r="H369" s="36">
        <v>3559.1499999999996</v>
      </c>
      <c r="I369" s="36">
        <v>3589.8499999999995</v>
      </c>
      <c r="J369" s="36">
        <v>3628.3999999999996</v>
      </c>
      <c r="K369" s="31">
        <v>3551.3</v>
      </c>
      <c r="L369" s="31">
        <v>3482.05</v>
      </c>
      <c r="M369" s="31">
        <v>5.2194700000000003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312.14999999999998</v>
      </c>
      <c r="D370" s="36">
        <v>310.58333333333331</v>
      </c>
      <c r="E370" s="36">
        <v>307.91666666666663</v>
      </c>
      <c r="F370" s="36">
        <v>303.68333333333334</v>
      </c>
      <c r="G370" s="36">
        <v>301.01666666666665</v>
      </c>
      <c r="H370" s="36">
        <v>314.81666666666661</v>
      </c>
      <c r="I370" s="36">
        <v>317.48333333333323</v>
      </c>
      <c r="J370" s="36">
        <v>321.71666666666658</v>
      </c>
      <c r="K370" s="31">
        <v>313.25</v>
      </c>
      <c r="L370" s="31">
        <v>306.35000000000002</v>
      </c>
      <c r="M370" s="31">
        <v>78.562950000000001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2985.4</v>
      </c>
      <c r="D371" s="36">
        <v>2980.0666666666671</v>
      </c>
      <c r="E371" s="36">
        <v>2940.4333333333343</v>
      </c>
      <c r="F371" s="36">
        <v>2895.4666666666672</v>
      </c>
      <c r="G371" s="36">
        <v>2855.8333333333344</v>
      </c>
      <c r="H371" s="36">
        <v>3025.0333333333342</v>
      </c>
      <c r="I371" s="36">
        <v>3064.6666666666665</v>
      </c>
      <c r="J371" s="36">
        <v>3109.6333333333341</v>
      </c>
      <c r="K371" s="31">
        <v>3019.7</v>
      </c>
      <c r="L371" s="31">
        <v>2935.1</v>
      </c>
      <c r="M371" s="31">
        <v>5.5679499999999997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3018.1</v>
      </c>
      <c r="D372" s="36">
        <v>3010.6</v>
      </c>
      <c r="E372" s="36">
        <v>2991.2</v>
      </c>
      <c r="F372" s="36">
        <v>2964.2999999999997</v>
      </c>
      <c r="G372" s="36">
        <v>2944.8999999999996</v>
      </c>
      <c r="H372" s="36">
        <v>3037.5</v>
      </c>
      <c r="I372" s="36">
        <v>3056.9000000000005</v>
      </c>
      <c r="J372" s="36">
        <v>3083.8</v>
      </c>
      <c r="K372" s="31">
        <v>3030</v>
      </c>
      <c r="L372" s="31">
        <v>2983.7</v>
      </c>
      <c r="M372" s="31">
        <v>6.02332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823.85</v>
      </c>
      <c r="D373" s="36">
        <v>824.94999999999993</v>
      </c>
      <c r="E373" s="36">
        <v>815.49999999999989</v>
      </c>
      <c r="F373" s="36">
        <v>807.15</v>
      </c>
      <c r="G373" s="36">
        <v>797.69999999999993</v>
      </c>
      <c r="H373" s="36">
        <v>833.29999999999984</v>
      </c>
      <c r="I373" s="36">
        <v>842.74999999999989</v>
      </c>
      <c r="J373" s="36">
        <v>851.0999999999998</v>
      </c>
      <c r="K373" s="31">
        <v>834.4</v>
      </c>
      <c r="L373" s="31">
        <v>816.6</v>
      </c>
      <c r="M373" s="31">
        <v>7.6501200000000003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149.15</v>
      </c>
      <c r="D374" s="36">
        <v>149.56666666666669</v>
      </c>
      <c r="E374" s="36">
        <v>147.73333333333338</v>
      </c>
      <c r="F374" s="36">
        <v>146.31666666666669</v>
      </c>
      <c r="G374" s="36">
        <v>144.48333333333338</v>
      </c>
      <c r="H374" s="36">
        <v>150.98333333333338</v>
      </c>
      <c r="I374" s="36">
        <v>152.81666666666669</v>
      </c>
      <c r="J374" s="36">
        <v>154.23333333333338</v>
      </c>
      <c r="K374" s="31">
        <v>151.4</v>
      </c>
      <c r="L374" s="31">
        <v>148.15</v>
      </c>
      <c r="M374" s="31">
        <v>31.19342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1654.7</v>
      </c>
      <c r="D375" s="36">
        <v>1657.9166666666667</v>
      </c>
      <c r="E375" s="36">
        <v>1635.8333333333335</v>
      </c>
      <c r="F375" s="36">
        <v>1616.9666666666667</v>
      </c>
      <c r="G375" s="36">
        <v>1594.8833333333334</v>
      </c>
      <c r="H375" s="36">
        <v>1676.7833333333335</v>
      </c>
      <c r="I375" s="36">
        <v>1698.866666666667</v>
      </c>
      <c r="J375" s="36">
        <v>1717.7333333333336</v>
      </c>
      <c r="K375" s="31">
        <v>1680</v>
      </c>
      <c r="L375" s="31">
        <v>1639.05</v>
      </c>
      <c r="M375" s="31">
        <v>0.47399000000000002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6470.3</v>
      </c>
      <c r="D376" s="36">
        <v>6474.0166666666664</v>
      </c>
      <c r="E376" s="36">
        <v>6416.2833333333328</v>
      </c>
      <c r="F376" s="36">
        <v>6362.2666666666664</v>
      </c>
      <c r="G376" s="36">
        <v>6304.5333333333328</v>
      </c>
      <c r="H376" s="36">
        <v>6528.0333333333328</v>
      </c>
      <c r="I376" s="36">
        <v>6585.7666666666664</v>
      </c>
      <c r="J376" s="36">
        <v>6639.7833333333328</v>
      </c>
      <c r="K376" s="31">
        <v>6531.75</v>
      </c>
      <c r="L376" s="31">
        <v>6420</v>
      </c>
      <c r="M376" s="31">
        <v>3.4381900000000001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467.95</v>
      </c>
      <c r="D377" s="36">
        <v>470.45</v>
      </c>
      <c r="E377" s="36">
        <v>462.09999999999997</v>
      </c>
      <c r="F377" s="36">
        <v>456.25</v>
      </c>
      <c r="G377" s="36">
        <v>447.9</v>
      </c>
      <c r="H377" s="36">
        <v>476.29999999999995</v>
      </c>
      <c r="I377" s="36">
        <v>484.65</v>
      </c>
      <c r="J377" s="36">
        <v>490.49999999999994</v>
      </c>
      <c r="K377" s="31">
        <v>478.8</v>
      </c>
      <c r="L377" s="31">
        <v>464.6</v>
      </c>
      <c r="M377" s="31">
        <v>8.6780399999999993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454.8</v>
      </c>
      <c r="D378" s="36">
        <v>450.2833333333333</v>
      </c>
      <c r="E378" s="36">
        <v>443.56666666666661</v>
      </c>
      <c r="F378" s="36">
        <v>432.33333333333331</v>
      </c>
      <c r="G378" s="36">
        <v>425.61666666666662</v>
      </c>
      <c r="H378" s="36">
        <v>461.51666666666659</v>
      </c>
      <c r="I378" s="36">
        <v>468.23333333333329</v>
      </c>
      <c r="J378" s="36">
        <v>479.46666666666658</v>
      </c>
      <c r="K378" s="31">
        <v>457</v>
      </c>
      <c r="L378" s="31">
        <v>439.05</v>
      </c>
      <c r="M378" s="31">
        <v>352.63612999999998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312.5</v>
      </c>
      <c r="D379" s="36">
        <v>311.13333333333338</v>
      </c>
      <c r="E379" s="36">
        <v>306.66666666666674</v>
      </c>
      <c r="F379" s="36">
        <v>300.83333333333337</v>
      </c>
      <c r="G379" s="36">
        <v>296.36666666666673</v>
      </c>
      <c r="H379" s="36">
        <v>316.96666666666675</v>
      </c>
      <c r="I379" s="36">
        <v>321.43333333333334</v>
      </c>
      <c r="J379" s="36">
        <v>327.26666666666677</v>
      </c>
      <c r="K379" s="31">
        <v>315.60000000000002</v>
      </c>
      <c r="L379" s="31">
        <v>305.3</v>
      </c>
      <c r="M379" s="31">
        <v>198.43531999999999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515.85</v>
      </c>
      <c r="D380" s="36">
        <v>519.85</v>
      </c>
      <c r="E380" s="36">
        <v>506.20000000000005</v>
      </c>
      <c r="F380" s="36">
        <v>496.55</v>
      </c>
      <c r="G380" s="36">
        <v>482.90000000000003</v>
      </c>
      <c r="H380" s="36">
        <v>529.5</v>
      </c>
      <c r="I380" s="36">
        <v>543.14999999999986</v>
      </c>
      <c r="J380" s="36">
        <v>552.80000000000007</v>
      </c>
      <c r="K380" s="31">
        <v>533.5</v>
      </c>
      <c r="L380" s="31">
        <v>510.2</v>
      </c>
      <c r="M380" s="31">
        <v>4.7521800000000001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1524.8</v>
      </c>
      <c r="D381" s="36">
        <v>1540.7333333333333</v>
      </c>
      <c r="E381" s="36">
        <v>1499.0666666666666</v>
      </c>
      <c r="F381" s="36">
        <v>1473.3333333333333</v>
      </c>
      <c r="G381" s="36">
        <v>1431.6666666666665</v>
      </c>
      <c r="H381" s="36">
        <v>1566.4666666666667</v>
      </c>
      <c r="I381" s="36">
        <v>1608.1333333333332</v>
      </c>
      <c r="J381" s="36">
        <v>1633.8666666666668</v>
      </c>
      <c r="K381" s="31">
        <v>1582.4</v>
      </c>
      <c r="L381" s="31">
        <v>1515</v>
      </c>
      <c r="M381" s="31">
        <v>11.950710000000001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660.05</v>
      </c>
      <c r="D382" s="36">
        <v>657.2166666666667</v>
      </c>
      <c r="E382" s="36">
        <v>650.43333333333339</v>
      </c>
      <c r="F382" s="36">
        <v>640.81666666666672</v>
      </c>
      <c r="G382" s="36">
        <v>634.03333333333342</v>
      </c>
      <c r="H382" s="36">
        <v>666.83333333333337</v>
      </c>
      <c r="I382" s="36">
        <v>673.61666666666667</v>
      </c>
      <c r="J382" s="36">
        <v>683.23333333333335</v>
      </c>
      <c r="K382" s="31">
        <v>664</v>
      </c>
      <c r="L382" s="31">
        <v>647.6</v>
      </c>
      <c r="M382" s="31">
        <v>1.5991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149.15</v>
      </c>
      <c r="D383" s="36">
        <v>150.23333333333335</v>
      </c>
      <c r="E383" s="36">
        <v>143.91666666666669</v>
      </c>
      <c r="F383" s="36">
        <v>138.68333333333334</v>
      </c>
      <c r="G383" s="36">
        <v>132.36666666666667</v>
      </c>
      <c r="H383" s="36">
        <v>155.4666666666667</v>
      </c>
      <c r="I383" s="36">
        <v>161.78333333333336</v>
      </c>
      <c r="J383" s="36">
        <v>167.01666666666671</v>
      </c>
      <c r="K383" s="31">
        <v>156.55000000000001</v>
      </c>
      <c r="L383" s="31">
        <v>145</v>
      </c>
      <c r="M383" s="31">
        <v>12.90085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15665.3</v>
      </c>
      <c r="D384" s="36">
        <v>15699.583333333334</v>
      </c>
      <c r="E384" s="36">
        <v>15535.716666666667</v>
      </c>
      <c r="F384" s="36">
        <v>15406.133333333333</v>
      </c>
      <c r="G384" s="36">
        <v>15242.266666666666</v>
      </c>
      <c r="H384" s="36">
        <v>15829.166666666668</v>
      </c>
      <c r="I384" s="36">
        <v>15993.033333333333</v>
      </c>
      <c r="J384" s="36">
        <v>16122.616666666669</v>
      </c>
      <c r="K384" s="31">
        <v>15863.45</v>
      </c>
      <c r="L384" s="31">
        <v>15570</v>
      </c>
      <c r="M384" s="31">
        <v>2.937E-2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125.15</v>
      </c>
      <c r="D385" s="36">
        <v>124.60000000000001</v>
      </c>
      <c r="E385" s="36">
        <v>122.95000000000002</v>
      </c>
      <c r="F385" s="36">
        <v>120.75000000000001</v>
      </c>
      <c r="G385" s="36">
        <v>119.10000000000002</v>
      </c>
      <c r="H385" s="36">
        <v>126.80000000000001</v>
      </c>
      <c r="I385" s="36">
        <v>128.45000000000002</v>
      </c>
      <c r="J385" s="36">
        <v>130.65</v>
      </c>
      <c r="K385" s="31">
        <v>126.25</v>
      </c>
      <c r="L385" s="31">
        <v>122.4</v>
      </c>
      <c r="M385" s="31">
        <v>336.90165000000002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635.25</v>
      </c>
      <c r="D386" s="36">
        <v>637.13333333333333</v>
      </c>
      <c r="E386" s="36">
        <v>629.36666666666667</v>
      </c>
      <c r="F386" s="36">
        <v>623.48333333333335</v>
      </c>
      <c r="G386" s="36">
        <v>615.7166666666667</v>
      </c>
      <c r="H386" s="36">
        <v>643.01666666666665</v>
      </c>
      <c r="I386" s="36">
        <v>650.7833333333333</v>
      </c>
      <c r="J386" s="36">
        <v>656.66666666666663</v>
      </c>
      <c r="K386" s="31">
        <v>644.9</v>
      </c>
      <c r="L386" s="31">
        <v>631.25</v>
      </c>
      <c r="M386" s="31">
        <v>1.12215</v>
      </c>
      <c r="N386" s="1"/>
      <c r="O386" s="1"/>
    </row>
    <row r="387" spans="1:15" ht="12.75" customHeight="1">
      <c r="A387" s="33">
        <v>377</v>
      </c>
      <c r="B387" s="53" t="s">
        <v>1101</v>
      </c>
      <c r="C387" s="31">
        <v>1733.5</v>
      </c>
      <c r="D387" s="36">
        <v>1728.7833333333335</v>
      </c>
      <c r="E387" s="36">
        <v>1709.7666666666671</v>
      </c>
      <c r="F387" s="36">
        <v>1686.0333333333335</v>
      </c>
      <c r="G387" s="36">
        <v>1667.0166666666671</v>
      </c>
      <c r="H387" s="36">
        <v>1752.5166666666671</v>
      </c>
      <c r="I387" s="36">
        <v>1771.5333333333335</v>
      </c>
      <c r="J387" s="36">
        <v>1795.2666666666671</v>
      </c>
      <c r="K387" s="31">
        <v>1747.8</v>
      </c>
      <c r="L387" s="31">
        <v>1705.05</v>
      </c>
      <c r="M387" s="31">
        <v>1.32023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251.65</v>
      </c>
      <c r="D388" s="36">
        <v>250.7833333333333</v>
      </c>
      <c r="E388" s="36">
        <v>248.31666666666661</v>
      </c>
      <c r="F388" s="36">
        <v>244.98333333333329</v>
      </c>
      <c r="G388" s="36">
        <v>242.51666666666659</v>
      </c>
      <c r="H388" s="36">
        <v>254.11666666666662</v>
      </c>
      <c r="I388" s="36">
        <v>256.58333333333331</v>
      </c>
      <c r="J388" s="36">
        <v>259.91666666666663</v>
      </c>
      <c r="K388" s="31">
        <v>253.25</v>
      </c>
      <c r="L388" s="31">
        <v>247.45</v>
      </c>
      <c r="M388" s="31">
        <v>50.755310000000001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541.1</v>
      </c>
      <c r="D389" s="36">
        <v>538.63333333333333</v>
      </c>
      <c r="E389" s="36">
        <v>533.4666666666667</v>
      </c>
      <c r="F389" s="36">
        <v>525.83333333333337</v>
      </c>
      <c r="G389" s="36">
        <v>520.66666666666674</v>
      </c>
      <c r="H389" s="36">
        <v>546.26666666666665</v>
      </c>
      <c r="I389" s="36">
        <v>551.43333333333339</v>
      </c>
      <c r="J389" s="36">
        <v>559.06666666666661</v>
      </c>
      <c r="K389" s="31">
        <v>543.79999999999995</v>
      </c>
      <c r="L389" s="31">
        <v>531</v>
      </c>
      <c r="M389" s="31">
        <v>151.05099000000001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648.1</v>
      </c>
      <c r="D390" s="36">
        <v>645.94999999999993</v>
      </c>
      <c r="E390" s="36">
        <v>639.14999999999986</v>
      </c>
      <c r="F390" s="36">
        <v>630.19999999999993</v>
      </c>
      <c r="G390" s="36">
        <v>623.39999999999986</v>
      </c>
      <c r="H390" s="36">
        <v>654.89999999999986</v>
      </c>
      <c r="I390" s="36">
        <v>661.69999999999982</v>
      </c>
      <c r="J390" s="36">
        <v>670.64999999999986</v>
      </c>
      <c r="K390" s="31">
        <v>652.75</v>
      </c>
      <c r="L390" s="31">
        <v>637</v>
      </c>
      <c r="M390" s="31">
        <v>4.5872799999999998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661.8</v>
      </c>
      <c r="D391" s="36">
        <v>665.33333333333337</v>
      </c>
      <c r="E391" s="36">
        <v>653.16666666666674</v>
      </c>
      <c r="F391" s="36">
        <v>644.53333333333342</v>
      </c>
      <c r="G391" s="36">
        <v>632.36666666666679</v>
      </c>
      <c r="H391" s="36">
        <v>673.9666666666667</v>
      </c>
      <c r="I391" s="36">
        <v>686.13333333333344</v>
      </c>
      <c r="J391" s="36">
        <v>694.76666666666665</v>
      </c>
      <c r="K391" s="31">
        <v>677.5</v>
      </c>
      <c r="L391" s="31">
        <v>656.7</v>
      </c>
      <c r="M391" s="31">
        <v>10.16872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1723.95</v>
      </c>
      <c r="D392" s="36">
        <v>1693.0666666666666</v>
      </c>
      <c r="E392" s="36">
        <v>1648.1333333333332</v>
      </c>
      <c r="F392" s="36">
        <v>1572.3166666666666</v>
      </c>
      <c r="G392" s="36">
        <v>1527.3833333333332</v>
      </c>
      <c r="H392" s="36">
        <v>1768.8833333333332</v>
      </c>
      <c r="I392" s="36">
        <v>1813.8166666666666</v>
      </c>
      <c r="J392" s="36">
        <v>1889.6333333333332</v>
      </c>
      <c r="K392" s="31">
        <v>1738</v>
      </c>
      <c r="L392" s="31">
        <v>1617.25</v>
      </c>
      <c r="M392" s="31">
        <v>8.9102999999999994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280.25</v>
      </c>
      <c r="D393" s="36">
        <v>280.09999999999997</v>
      </c>
      <c r="E393" s="36">
        <v>276.04999999999995</v>
      </c>
      <c r="F393" s="36">
        <v>271.84999999999997</v>
      </c>
      <c r="G393" s="36">
        <v>267.79999999999995</v>
      </c>
      <c r="H393" s="36">
        <v>284.29999999999995</v>
      </c>
      <c r="I393" s="36">
        <v>288.35000000000002</v>
      </c>
      <c r="J393" s="36">
        <v>292.54999999999995</v>
      </c>
      <c r="K393" s="31">
        <v>284.14999999999998</v>
      </c>
      <c r="L393" s="31">
        <v>275.89999999999998</v>
      </c>
      <c r="M393" s="31">
        <v>132.51603</v>
      </c>
      <c r="N393" s="1"/>
      <c r="O393" s="1"/>
    </row>
    <row r="394" spans="1:15" ht="12.75" customHeight="1">
      <c r="A394" s="33">
        <v>384</v>
      </c>
      <c r="B394" s="53" t="s">
        <v>1102</v>
      </c>
      <c r="C394" s="31">
        <v>401.7</v>
      </c>
      <c r="D394" s="36">
        <v>398.33333333333331</v>
      </c>
      <c r="E394" s="36">
        <v>392.36666666666662</v>
      </c>
      <c r="F394" s="36">
        <v>383.0333333333333</v>
      </c>
      <c r="G394" s="36">
        <v>377.06666666666661</v>
      </c>
      <c r="H394" s="36">
        <v>407.66666666666663</v>
      </c>
      <c r="I394" s="36">
        <v>413.63333333333333</v>
      </c>
      <c r="J394" s="36">
        <v>422.96666666666664</v>
      </c>
      <c r="K394" s="31">
        <v>404.3</v>
      </c>
      <c r="L394" s="31">
        <v>389</v>
      </c>
      <c r="M394" s="31">
        <v>59.793959999999998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1348</v>
      </c>
      <c r="D395" s="36">
        <v>1352.2333333333333</v>
      </c>
      <c r="E395" s="36">
        <v>1334.5666666666666</v>
      </c>
      <c r="F395" s="36">
        <v>1321.1333333333332</v>
      </c>
      <c r="G395" s="36">
        <v>1303.4666666666665</v>
      </c>
      <c r="H395" s="36">
        <v>1365.6666666666667</v>
      </c>
      <c r="I395" s="36">
        <v>1383.3333333333333</v>
      </c>
      <c r="J395" s="36">
        <v>1396.7666666666669</v>
      </c>
      <c r="K395" s="31">
        <v>1369.9</v>
      </c>
      <c r="L395" s="31">
        <v>1338.8</v>
      </c>
      <c r="M395" s="31">
        <v>0.60824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300.64999999999998</v>
      </c>
      <c r="D396" s="36">
        <v>302.68333333333334</v>
      </c>
      <c r="E396" s="36">
        <v>297.9666666666667</v>
      </c>
      <c r="F396" s="36">
        <v>295.28333333333336</v>
      </c>
      <c r="G396" s="36">
        <v>290.56666666666672</v>
      </c>
      <c r="H396" s="36">
        <v>305.36666666666667</v>
      </c>
      <c r="I396" s="36">
        <v>310.08333333333326</v>
      </c>
      <c r="J396" s="36">
        <v>312.76666666666665</v>
      </c>
      <c r="K396" s="31">
        <v>307.39999999999998</v>
      </c>
      <c r="L396" s="31">
        <v>300</v>
      </c>
      <c r="M396" s="31">
        <v>2.7366299999999999</v>
      </c>
      <c r="N396" s="1"/>
      <c r="O396" s="1"/>
    </row>
    <row r="397" spans="1:15" ht="12.75" customHeight="1">
      <c r="A397" s="33">
        <v>387</v>
      </c>
      <c r="B397" s="53" t="s">
        <v>807</v>
      </c>
      <c r="C397" s="31">
        <v>710.1</v>
      </c>
      <c r="D397" s="36">
        <v>711.9</v>
      </c>
      <c r="E397" s="36">
        <v>701.4</v>
      </c>
      <c r="F397" s="36">
        <v>692.7</v>
      </c>
      <c r="G397" s="36">
        <v>682.2</v>
      </c>
      <c r="H397" s="36">
        <v>720.59999999999991</v>
      </c>
      <c r="I397" s="36">
        <v>731.09999999999991</v>
      </c>
      <c r="J397" s="36">
        <v>739.79999999999984</v>
      </c>
      <c r="K397" s="31">
        <v>722.4</v>
      </c>
      <c r="L397" s="31">
        <v>703.2</v>
      </c>
      <c r="M397" s="31">
        <v>1.62927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144.35</v>
      </c>
      <c r="D398" s="36">
        <v>144.88333333333333</v>
      </c>
      <c r="E398" s="36">
        <v>142.96666666666664</v>
      </c>
      <c r="F398" s="36">
        <v>141.58333333333331</v>
      </c>
      <c r="G398" s="36">
        <v>139.66666666666663</v>
      </c>
      <c r="H398" s="36">
        <v>146.26666666666665</v>
      </c>
      <c r="I398" s="36">
        <v>148.18333333333334</v>
      </c>
      <c r="J398" s="36">
        <v>149.56666666666666</v>
      </c>
      <c r="K398" s="31">
        <v>146.80000000000001</v>
      </c>
      <c r="L398" s="31">
        <v>143.5</v>
      </c>
      <c r="M398" s="31">
        <v>11.2189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3146.95</v>
      </c>
      <c r="D399" s="36">
        <v>3154.9</v>
      </c>
      <c r="E399" s="36">
        <v>3102</v>
      </c>
      <c r="F399" s="36">
        <v>3057.0499999999997</v>
      </c>
      <c r="G399" s="36">
        <v>3004.1499999999996</v>
      </c>
      <c r="H399" s="36">
        <v>3199.8500000000004</v>
      </c>
      <c r="I399" s="36">
        <v>3252.7500000000009</v>
      </c>
      <c r="J399" s="36">
        <v>3297.7000000000007</v>
      </c>
      <c r="K399" s="31">
        <v>3207.8</v>
      </c>
      <c r="L399" s="31">
        <v>3109.95</v>
      </c>
      <c r="M399" s="31">
        <v>1.1674599999999999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73.75</v>
      </c>
      <c r="D400" s="36">
        <v>73.416666666666671</v>
      </c>
      <c r="E400" s="36">
        <v>72.733333333333348</v>
      </c>
      <c r="F400" s="36">
        <v>71.716666666666683</v>
      </c>
      <c r="G400" s="36">
        <v>71.03333333333336</v>
      </c>
      <c r="H400" s="36">
        <v>74.433333333333337</v>
      </c>
      <c r="I400" s="36">
        <v>75.116666666666646</v>
      </c>
      <c r="J400" s="36">
        <v>76.133333333333326</v>
      </c>
      <c r="K400" s="31">
        <v>74.099999999999994</v>
      </c>
      <c r="L400" s="31">
        <v>72.400000000000006</v>
      </c>
      <c r="M400" s="31">
        <v>20.209769999999999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2152.5</v>
      </c>
      <c r="D401" s="36">
        <v>2155.8166666666666</v>
      </c>
      <c r="E401" s="36">
        <v>2132.2333333333331</v>
      </c>
      <c r="F401" s="36">
        <v>2111.9666666666667</v>
      </c>
      <c r="G401" s="36">
        <v>2088.3833333333332</v>
      </c>
      <c r="H401" s="36">
        <v>2176.083333333333</v>
      </c>
      <c r="I401" s="36">
        <v>2199.666666666667</v>
      </c>
      <c r="J401" s="36">
        <v>2219.9333333333329</v>
      </c>
      <c r="K401" s="31">
        <v>2179.4</v>
      </c>
      <c r="L401" s="31">
        <v>2135.5500000000002</v>
      </c>
      <c r="M401" s="31">
        <v>0.93464999999999998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213.4</v>
      </c>
      <c r="D402" s="36">
        <v>211</v>
      </c>
      <c r="E402" s="36">
        <v>205.1</v>
      </c>
      <c r="F402" s="36">
        <v>196.79999999999998</v>
      </c>
      <c r="G402" s="36">
        <v>190.89999999999998</v>
      </c>
      <c r="H402" s="36">
        <v>219.3</v>
      </c>
      <c r="I402" s="36">
        <v>225.2</v>
      </c>
      <c r="J402" s="36">
        <v>233.50000000000003</v>
      </c>
      <c r="K402" s="31">
        <v>216.9</v>
      </c>
      <c r="L402" s="31">
        <v>202.7</v>
      </c>
      <c r="M402" s="31">
        <v>32.077190000000002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2850.7</v>
      </c>
      <c r="D403" s="36">
        <v>2833.9166666666665</v>
      </c>
      <c r="E403" s="36">
        <v>2812.833333333333</v>
      </c>
      <c r="F403" s="36">
        <v>2774.9666666666667</v>
      </c>
      <c r="G403" s="36">
        <v>2753.8833333333332</v>
      </c>
      <c r="H403" s="36">
        <v>2871.7833333333328</v>
      </c>
      <c r="I403" s="36">
        <v>2892.8666666666659</v>
      </c>
      <c r="J403" s="36">
        <v>2930.7333333333327</v>
      </c>
      <c r="K403" s="31">
        <v>2855</v>
      </c>
      <c r="L403" s="31">
        <v>2796.05</v>
      </c>
      <c r="M403" s="31">
        <v>73.558869999999999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102.85</v>
      </c>
      <c r="D404" s="36">
        <v>102.95</v>
      </c>
      <c r="E404" s="36">
        <v>101.9</v>
      </c>
      <c r="F404" s="36">
        <v>100.95</v>
      </c>
      <c r="G404" s="36">
        <v>99.9</v>
      </c>
      <c r="H404" s="36">
        <v>103.9</v>
      </c>
      <c r="I404" s="36">
        <v>104.94999999999999</v>
      </c>
      <c r="J404" s="36">
        <v>105.9</v>
      </c>
      <c r="K404" s="31">
        <v>104</v>
      </c>
      <c r="L404" s="31">
        <v>102</v>
      </c>
      <c r="M404" s="31">
        <v>4.8289600000000004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1435.75</v>
      </c>
      <c r="D405" s="36">
        <v>1434.2666666666667</v>
      </c>
      <c r="E405" s="36">
        <v>1422.5333333333333</v>
      </c>
      <c r="F405" s="36">
        <v>1409.3166666666666</v>
      </c>
      <c r="G405" s="36">
        <v>1397.5833333333333</v>
      </c>
      <c r="H405" s="36">
        <v>1447.4833333333333</v>
      </c>
      <c r="I405" s="36">
        <v>1459.2166666666665</v>
      </c>
      <c r="J405" s="36">
        <v>1472.4333333333334</v>
      </c>
      <c r="K405" s="31">
        <v>1446</v>
      </c>
      <c r="L405" s="31">
        <v>1421.05</v>
      </c>
      <c r="M405" s="31">
        <v>0.28852</v>
      </c>
      <c r="N405" s="1"/>
      <c r="O405" s="1"/>
    </row>
    <row r="406" spans="1:15" ht="12.75" customHeight="1">
      <c r="A406" s="33">
        <v>396</v>
      </c>
      <c r="B406" s="53" t="s">
        <v>1103</v>
      </c>
      <c r="C406" s="31">
        <v>81.5</v>
      </c>
      <c r="D406" s="36">
        <v>82.016666666666666</v>
      </c>
      <c r="E406" s="36">
        <v>80.483333333333334</v>
      </c>
      <c r="F406" s="36">
        <v>79.466666666666669</v>
      </c>
      <c r="G406" s="36">
        <v>77.933333333333337</v>
      </c>
      <c r="H406" s="36">
        <v>83.033333333333331</v>
      </c>
      <c r="I406" s="36">
        <v>84.566666666666663</v>
      </c>
      <c r="J406" s="36">
        <v>85.583333333333329</v>
      </c>
      <c r="K406" s="31">
        <v>83.55</v>
      </c>
      <c r="L406" s="31">
        <v>81</v>
      </c>
      <c r="M406" s="31">
        <v>20.26343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713.75</v>
      </c>
      <c r="D407" s="36">
        <v>713.19999999999993</v>
      </c>
      <c r="E407" s="36">
        <v>709.14999999999986</v>
      </c>
      <c r="F407" s="36">
        <v>704.55</v>
      </c>
      <c r="G407" s="36">
        <v>700.49999999999989</v>
      </c>
      <c r="H407" s="36">
        <v>717.79999999999984</v>
      </c>
      <c r="I407" s="36">
        <v>721.8499999999998</v>
      </c>
      <c r="J407" s="36">
        <v>726.44999999999982</v>
      </c>
      <c r="K407" s="31">
        <v>717.25</v>
      </c>
      <c r="L407" s="31">
        <v>708.6</v>
      </c>
      <c r="M407" s="31">
        <v>4.5202200000000001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1452.2</v>
      </c>
      <c r="D408" s="36">
        <v>1443.5166666666667</v>
      </c>
      <c r="E408" s="36">
        <v>1428.8333333333333</v>
      </c>
      <c r="F408" s="36">
        <v>1405.4666666666667</v>
      </c>
      <c r="G408" s="36">
        <v>1390.7833333333333</v>
      </c>
      <c r="H408" s="36">
        <v>1466.8833333333332</v>
      </c>
      <c r="I408" s="36">
        <v>1481.5666666666666</v>
      </c>
      <c r="J408" s="36">
        <v>1504.9333333333332</v>
      </c>
      <c r="K408" s="31">
        <v>1458.2</v>
      </c>
      <c r="L408" s="31">
        <v>1420.15</v>
      </c>
      <c r="M408" s="31">
        <v>11.76239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131.80000000000001</v>
      </c>
      <c r="D409" s="36">
        <v>131.70000000000002</v>
      </c>
      <c r="E409" s="36">
        <v>129.95000000000005</v>
      </c>
      <c r="F409" s="36">
        <v>128.10000000000002</v>
      </c>
      <c r="G409" s="36">
        <v>126.35000000000005</v>
      </c>
      <c r="H409" s="36">
        <v>133.55000000000004</v>
      </c>
      <c r="I409" s="36">
        <v>135.29999999999998</v>
      </c>
      <c r="J409" s="36">
        <v>137.15000000000003</v>
      </c>
      <c r="K409" s="31">
        <v>133.44999999999999</v>
      </c>
      <c r="L409" s="31">
        <v>129.85</v>
      </c>
      <c r="M409" s="31">
        <v>145.14506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5659.5</v>
      </c>
      <c r="D410" s="36">
        <v>5613.0333333333328</v>
      </c>
      <c r="E410" s="36">
        <v>5377.0666666666657</v>
      </c>
      <c r="F410" s="36">
        <v>5094.6333333333332</v>
      </c>
      <c r="G410" s="36">
        <v>4858.6666666666661</v>
      </c>
      <c r="H410" s="36">
        <v>5895.4666666666653</v>
      </c>
      <c r="I410" s="36">
        <v>6131.4333333333325</v>
      </c>
      <c r="J410" s="36">
        <v>6413.866666666665</v>
      </c>
      <c r="K410" s="31">
        <v>5849</v>
      </c>
      <c r="L410" s="31">
        <v>5330.6</v>
      </c>
      <c r="M410" s="31">
        <v>3.3477999999999999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2270.75</v>
      </c>
      <c r="D411" s="36">
        <v>2277.9333333333329</v>
      </c>
      <c r="E411" s="36">
        <v>2245.9666666666658</v>
      </c>
      <c r="F411" s="36">
        <v>2221.1833333333329</v>
      </c>
      <c r="G411" s="36">
        <v>2189.2166666666658</v>
      </c>
      <c r="H411" s="36">
        <v>2302.7166666666658</v>
      </c>
      <c r="I411" s="36">
        <v>2334.6833333333329</v>
      </c>
      <c r="J411" s="36">
        <v>2359.4666666666658</v>
      </c>
      <c r="K411" s="31">
        <v>2309.9</v>
      </c>
      <c r="L411" s="31">
        <v>2253.15</v>
      </c>
      <c r="M411" s="31">
        <v>5.1225899999999998</v>
      </c>
      <c r="N411" s="1"/>
      <c r="O411" s="1"/>
    </row>
    <row r="412" spans="1:15" ht="12.75" customHeight="1">
      <c r="A412" s="33">
        <v>402</v>
      </c>
      <c r="B412" s="53" t="s">
        <v>836</v>
      </c>
      <c r="C412" s="31">
        <v>2027.75</v>
      </c>
      <c r="D412" s="36">
        <v>2017.0166666666667</v>
      </c>
      <c r="E412" s="36">
        <v>1999.5333333333333</v>
      </c>
      <c r="F412" s="36">
        <v>1971.3166666666666</v>
      </c>
      <c r="G412" s="36">
        <v>1953.8333333333333</v>
      </c>
      <c r="H412" s="36">
        <v>2045.2333333333333</v>
      </c>
      <c r="I412" s="36">
        <v>2062.7166666666662</v>
      </c>
      <c r="J412" s="36">
        <v>2090.9333333333334</v>
      </c>
      <c r="K412" s="31">
        <v>2034.5</v>
      </c>
      <c r="L412" s="31">
        <v>1988.8</v>
      </c>
      <c r="M412" s="31">
        <v>0.28341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127.25</v>
      </c>
      <c r="D413" s="36">
        <v>126.93333333333334</v>
      </c>
      <c r="E413" s="36">
        <v>125.96666666666667</v>
      </c>
      <c r="F413" s="36">
        <v>124.68333333333334</v>
      </c>
      <c r="G413" s="36">
        <v>123.71666666666667</v>
      </c>
      <c r="H413" s="36">
        <v>128.21666666666667</v>
      </c>
      <c r="I413" s="36">
        <v>129.18333333333334</v>
      </c>
      <c r="J413" s="36">
        <v>130.46666666666667</v>
      </c>
      <c r="K413" s="31">
        <v>127.9</v>
      </c>
      <c r="L413" s="31">
        <v>125.65</v>
      </c>
      <c r="M413" s="31">
        <v>58.165480000000002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8576.7000000000007</v>
      </c>
      <c r="D414" s="36">
        <v>8479.2166666666672</v>
      </c>
      <c r="E414" s="36">
        <v>8343.5833333333339</v>
      </c>
      <c r="F414" s="36">
        <v>8110.4666666666672</v>
      </c>
      <c r="G414" s="36">
        <v>7974.8333333333339</v>
      </c>
      <c r="H414" s="36">
        <v>8712.3333333333339</v>
      </c>
      <c r="I414" s="36">
        <v>8847.9666666666653</v>
      </c>
      <c r="J414" s="36">
        <v>9081.0833333333339</v>
      </c>
      <c r="K414" s="31">
        <v>8614.85</v>
      </c>
      <c r="L414" s="31">
        <v>8246.1</v>
      </c>
      <c r="M414" s="31">
        <v>0.35378999999999999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1386.4</v>
      </c>
      <c r="D415" s="36">
        <v>1385.4333333333334</v>
      </c>
      <c r="E415" s="36">
        <v>1372.8666666666668</v>
      </c>
      <c r="F415" s="36">
        <v>1359.3333333333335</v>
      </c>
      <c r="G415" s="36">
        <v>1346.7666666666669</v>
      </c>
      <c r="H415" s="36">
        <v>1398.9666666666667</v>
      </c>
      <c r="I415" s="36">
        <v>1411.5333333333333</v>
      </c>
      <c r="J415" s="36">
        <v>1425.0666666666666</v>
      </c>
      <c r="K415" s="31">
        <v>1398</v>
      </c>
      <c r="L415" s="31">
        <v>1371.9</v>
      </c>
      <c r="M415" s="31">
        <v>0.20485</v>
      </c>
      <c r="N415" s="1"/>
      <c r="O415" s="1"/>
    </row>
    <row r="416" spans="1:15" ht="12.75" customHeight="1">
      <c r="A416" s="33">
        <v>406</v>
      </c>
      <c r="B416" s="53" t="s">
        <v>837</v>
      </c>
      <c r="C416" s="31">
        <v>425.4</v>
      </c>
      <c r="D416" s="36">
        <v>424.91666666666669</v>
      </c>
      <c r="E416" s="36">
        <v>418.83333333333337</v>
      </c>
      <c r="F416" s="36">
        <v>412.26666666666671</v>
      </c>
      <c r="G416" s="36">
        <v>406.18333333333339</v>
      </c>
      <c r="H416" s="36">
        <v>431.48333333333335</v>
      </c>
      <c r="I416" s="36">
        <v>437.56666666666672</v>
      </c>
      <c r="J416" s="36">
        <v>444.13333333333333</v>
      </c>
      <c r="K416" s="31">
        <v>431</v>
      </c>
      <c r="L416" s="31">
        <v>418.35</v>
      </c>
      <c r="M416" s="31">
        <v>4.3467700000000002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4209.8500000000004</v>
      </c>
      <c r="D417" s="36">
        <v>4129.05</v>
      </c>
      <c r="E417" s="36">
        <v>4008.1000000000004</v>
      </c>
      <c r="F417" s="36">
        <v>3806.3500000000004</v>
      </c>
      <c r="G417" s="36">
        <v>3685.4000000000005</v>
      </c>
      <c r="H417" s="36">
        <v>4330.8</v>
      </c>
      <c r="I417" s="36">
        <v>4451.7499999999991</v>
      </c>
      <c r="J417" s="36">
        <v>4653.5</v>
      </c>
      <c r="K417" s="31">
        <v>4250</v>
      </c>
      <c r="L417" s="31">
        <v>3927.3</v>
      </c>
      <c r="M417" s="31">
        <v>4.8884400000000001</v>
      </c>
      <c r="N417" s="1"/>
      <c r="O417" s="1"/>
    </row>
    <row r="418" spans="1:15" ht="12.75" customHeight="1">
      <c r="A418" s="33">
        <v>408</v>
      </c>
      <c r="B418" s="53" t="s">
        <v>1104</v>
      </c>
      <c r="C418" s="31">
        <v>835.5</v>
      </c>
      <c r="D418" s="36">
        <v>826.16666666666663</v>
      </c>
      <c r="E418" s="36">
        <v>812.33333333333326</v>
      </c>
      <c r="F418" s="36">
        <v>789.16666666666663</v>
      </c>
      <c r="G418" s="36">
        <v>775.33333333333326</v>
      </c>
      <c r="H418" s="36">
        <v>849.33333333333326</v>
      </c>
      <c r="I418" s="36">
        <v>863.16666666666652</v>
      </c>
      <c r="J418" s="36">
        <v>886.33333333333326</v>
      </c>
      <c r="K418" s="31">
        <v>840</v>
      </c>
      <c r="L418" s="31">
        <v>803</v>
      </c>
      <c r="M418" s="31">
        <v>1.4278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25685.599999999999</v>
      </c>
      <c r="D419" s="36">
        <v>25805.200000000001</v>
      </c>
      <c r="E419" s="36">
        <v>25385.4</v>
      </c>
      <c r="F419" s="36">
        <v>25085.200000000001</v>
      </c>
      <c r="G419" s="36">
        <v>24665.4</v>
      </c>
      <c r="H419" s="36">
        <v>26105.4</v>
      </c>
      <c r="I419" s="36">
        <v>26525.199999999997</v>
      </c>
      <c r="J419" s="36">
        <v>26825.4</v>
      </c>
      <c r="K419" s="31">
        <v>26225</v>
      </c>
      <c r="L419" s="31">
        <v>25505</v>
      </c>
      <c r="M419" s="31">
        <v>0.51248000000000005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41.9</v>
      </c>
      <c r="D420" s="36">
        <v>41.95</v>
      </c>
      <c r="E420" s="36">
        <v>41.650000000000006</v>
      </c>
      <c r="F420" s="36">
        <v>41.400000000000006</v>
      </c>
      <c r="G420" s="36">
        <v>41.100000000000009</v>
      </c>
      <c r="H420" s="36">
        <v>42.2</v>
      </c>
      <c r="I420" s="36">
        <v>42.5</v>
      </c>
      <c r="J420" s="36">
        <v>42.75</v>
      </c>
      <c r="K420" s="31">
        <v>42.25</v>
      </c>
      <c r="L420" s="31">
        <v>41.7</v>
      </c>
      <c r="M420" s="31">
        <v>23.1769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2338.6999999999998</v>
      </c>
      <c r="D421" s="36">
        <v>2316.5</v>
      </c>
      <c r="E421" s="36">
        <v>2287.1999999999998</v>
      </c>
      <c r="F421" s="36">
        <v>2235.6999999999998</v>
      </c>
      <c r="G421" s="36">
        <v>2206.3999999999996</v>
      </c>
      <c r="H421" s="36">
        <v>2368</v>
      </c>
      <c r="I421" s="36">
        <v>2397.3000000000002</v>
      </c>
      <c r="J421" s="36">
        <v>2448.8000000000002</v>
      </c>
      <c r="K421" s="31">
        <v>2345.8000000000002</v>
      </c>
      <c r="L421" s="31">
        <v>2265</v>
      </c>
      <c r="M421" s="31">
        <v>24.891089999999998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588.25</v>
      </c>
      <c r="D422" s="36">
        <v>592.75</v>
      </c>
      <c r="E422" s="36">
        <v>580.5</v>
      </c>
      <c r="F422" s="36">
        <v>572.75</v>
      </c>
      <c r="G422" s="36">
        <v>560.5</v>
      </c>
      <c r="H422" s="36">
        <v>600.5</v>
      </c>
      <c r="I422" s="36">
        <v>612.75</v>
      </c>
      <c r="J422" s="36">
        <v>620.5</v>
      </c>
      <c r="K422" s="31">
        <v>605</v>
      </c>
      <c r="L422" s="31">
        <v>585</v>
      </c>
      <c r="M422" s="31">
        <v>3.2924500000000001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7043.85</v>
      </c>
      <c r="D423" s="36">
        <v>7095.6333333333341</v>
      </c>
      <c r="E423" s="36">
        <v>6942.2166666666681</v>
      </c>
      <c r="F423" s="36">
        <v>6840.5833333333339</v>
      </c>
      <c r="G423" s="36">
        <v>6687.1666666666679</v>
      </c>
      <c r="H423" s="36">
        <v>7197.2666666666682</v>
      </c>
      <c r="I423" s="36">
        <v>7350.6833333333343</v>
      </c>
      <c r="J423" s="36">
        <v>7452.3166666666684</v>
      </c>
      <c r="K423" s="31">
        <v>7249.05</v>
      </c>
      <c r="L423" s="31">
        <v>6994</v>
      </c>
      <c r="M423" s="31">
        <v>12.24864</v>
      </c>
      <c r="N423" s="1"/>
      <c r="O423" s="1"/>
    </row>
    <row r="424" spans="1:15" ht="12.75" customHeight="1">
      <c r="A424" s="33">
        <v>414</v>
      </c>
      <c r="B424" s="53" t="s">
        <v>1105</v>
      </c>
      <c r="C424" s="31">
        <v>1264.05</v>
      </c>
      <c r="D424" s="36">
        <v>1265.3666666666668</v>
      </c>
      <c r="E424" s="36">
        <v>1248.7333333333336</v>
      </c>
      <c r="F424" s="36">
        <v>1233.4166666666667</v>
      </c>
      <c r="G424" s="36">
        <v>1216.7833333333335</v>
      </c>
      <c r="H424" s="36">
        <v>1280.6833333333336</v>
      </c>
      <c r="I424" s="36">
        <v>1297.3166666666668</v>
      </c>
      <c r="J424" s="36">
        <v>1312.6333333333337</v>
      </c>
      <c r="K424" s="31">
        <v>1282</v>
      </c>
      <c r="L424" s="31">
        <v>1250.05</v>
      </c>
      <c r="M424" s="31">
        <v>5.5394699999999997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1718.85</v>
      </c>
      <c r="D425" s="36">
        <v>1746.3333333333333</v>
      </c>
      <c r="E425" s="36">
        <v>1674.5166666666664</v>
      </c>
      <c r="F425" s="36">
        <v>1630.1833333333332</v>
      </c>
      <c r="G425" s="36">
        <v>1558.3666666666663</v>
      </c>
      <c r="H425" s="36">
        <v>1790.6666666666665</v>
      </c>
      <c r="I425" s="36">
        <v>1862.4833333333336</v>
      </c>
      <c r="J425" s="36">
        <v>1906.8166666666666</v>
      </c>
      <c r="K425" s="31">
        <v>1818.15</v>
      </c>
      <c r="L425" s="31">
        <v>1702</v>
      </c>
      <c r="M425" s="31">
        <v>2.2192500000000002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8299.75</v>
      </c>
      <c r="D426" s="36">
        <v>8318.25</v>
      </c>
      <c r="E426" s="36">
        <v>8186.5</v>
      </c>
      <c r="F426" s="36">
        <v>8073.25</v>
      </c>
      <c r="G426" s="36">
        <v>7941.5</v>
      </c>
      <c r="H426" s="36">
        <v>8431.5</v>
      </c>
      <c r="I426" s="36">
        <v>8563.25</v>
      </c>
      <c r="J426" s="36">
        <v>8676.5</v>
      </c>
      <c r="K426" s="31">
        <v>8450</v>
      </c>
      <c r="L426" s="31">
        <v>8205</v>
      </c>
      <c r="M426" s="31">
        <v>2.4304399999999999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605.04999999999995</v>
      </c>
      <c r="D427" s="36">
        <v>606.61666666666667</v>
      </c>
      <c r="E427" s="36">
        <v>600.2833333333333</v>
      </c>
      <c r="F427" s="36">
        <v>595.51666666666665</v>
      </c>
      <c r="G427" s="36">
        <v>589.18333333333328</v>
      </c>
      <c r="H427" s="36">
        <v>611.38333333333333</v>
      </c>
      <c r="I427" s="36">
        <v>617.71666666666658</v>
      </c>
      <c r="J427" s="36">
        <v>622.48333333333335</v>
      </c>
      <c r="K427" s="31">
        <v>612.95000000000005</v>
      </c>
      <c r="L427" s="31">
        <v>601.85</v>
      </c>
      <c r="M427" s="31">
        <v>10.317170000000001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531.9</v>
      </c>
      <c r="D428" s="36">
        <v>532.18333333333339</v>
      </c>
      <c r="E428" s="36">
        <v>525.36666666666679</v>
      </c>
      <c r="F428" s="36">
        <v>518.83333333333337</v>
      </c>
      <c r="G428" s="36">
        <v>512.01666666666677</v>
      </c>
      <c r="H428" s="36">
        <v>538.71666666666681</v>
      </c>
      <c r="I428" s="36">
        <v>545.53333333333342</v>
      </c>
      <c r="J428" s="36">
        <v>552.06666666666683</v>
      </c>
      <c r="K428" s="31">
        <v>539</v>
      </c>
      <c r="L428" s="31">
        <v>525.65</v>
      </c>
      <c r="M428" s="31">
        <v>6.6695500000000001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547.70000000000005</v>
      </c>
      <c r="D429" s="36">
        <v>545.88333333333333</v>
      </c>
      <c r="E429" s="36">
        <v>541.81666666666661</v>
      </c>
      <c r="F429" s="36">
        <v>535.93333333333328</v>
      </c>
      <c r="G429" s="36">
        <v>531.86666666666656</v>
      </c>
      <c r="H429" s="36">
        <v>551.76666666666665</v>
      </c>
      <c r="I429" s="36">
        <v>555.83333333333348</v>
      </c>
      <c r="J429" s="36">
        <v>561.7166666666667</v>
      </c>
      <c r="K429" s="31">
        <v>549.95000000000005</v>
      </c>
      <c r="L429" s="31">
        <v>540</v>
      </c>
      <c r="M429" s="31">
        <v>3.6991800000000001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811.95</v>
      </c>
      <c r="D430" s="36">
        <v>811.81666666666661</v>
      </c>
      <c r="E430" s="36">
        <v>797.48333333333323</v>
      </c>
      <c r="F430" s="36">
        <v>783.01666666666665</v>
      </c>
      <c r="G430" s="36">
        <v>768.68333333333328</v>
      </c>
      <c r="H430" s="36">
        <v>826.28333333333319</v>
      </c>
      <c r="I430" s="36">
        <v>840.61666666666667</v>
      </c>
      <c r="J430" s="36">
        <v>855.08333333333314</v>
      </c>
      <c r="K430" s="31">
        <v>826.15</v>
      </c>
      <c r="L430" s="31">
        <v>797.35</v>
      </c>
      <c r="M430" s="31">
        <v>205.3699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163.6</v>
      </c>
      <c r="D431" s="36">
        <v>164.65</v>
      </c>
      <c r="E431" s="36">
        <v>160.55000000000001</v>
      </c>
      <c r="F431" s="36">
        <v>157.5</v>
      </c>
      <c r="G431" s="36">
        <v>153.4</v>
      </c>
      <c r="H431" s="36">
        <v>167.70000000000002</v>
      </c>
      <c r="I431" s="36">
        <v>171.79999999999998</v>
      </c>
      <c r="J431" s="36">
        <v>174.85000000000002</v>
      </c>
      <c r="K431" s="31">
        <v>168.75</v>
      </c>
      <c r="L431" s="31">
        <v>161.6</v>
      </c>
      <c r="M431" s="31">
        <v>207.15081000000001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779.65</v>
      </c>
      <c r="D432" s="36">
        <v>781.51666666666677</v>
      </c>
      <c r="E432" s="36">
        <v>765.58333333333348</v>
      </c>
      <c r="F432" s="36">
        <v>751.51666666666677</v>
      </c>
      <c r="G432" s="36">
        <v>735.58333333333348</v>
      </c>
      <c r="H432" s="36">
        <v>795.58333333333348</v>
      </c>
      <c r="I432" s="36">
        <v>811.51666666666665</v>
      </c>
      <c r="J432" s="36">
        <v>825.58333333333348</v>
      </c>
      <c r="K432" s="31">
        <v>797.45</v>
      </c>
      <c r="L432" s="31">
        <v>767.45</v>
      </c>
      <c r="M432" s="31">
        <v>31.79599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126.5</v>
      </c>
      <c r="D433" s="36">
        <v>126.31666666666666</v>
      </c>
      <c r="E433" s="36">
        <v>125.18333333333332</v>
      </c>
      <c r="F433" s="36">
        <v>123.86666666666666</v>
      </c>
      <c r="G433" s="36">
        <v>122.73333333333332</v>
      </c>
      <c r="H433" s="36">
        <v>127.63333333333333</v>
      </c>
      <c r="I433" s="36">
        <v>128.76666666666665</v>
      </c>
      <c r="J433" s="36">
        <v>130.08333333333331</v>
      </c>
      <c r="K433" s="31">
        <v>127.45</v>
      </c>
      <c r="L433" s="31">
        <v>125</v>
      </c>
      <c r="M433" s="31">
        <v>11.6128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393.3</v>
      </c>
      <c r="D434" s="36">
        <v>393.88333333333338</v>
      </c>
      <c r="E434" s="36">
        <v>391.26666666666677</v>
      </c>
      <c r="F434" s="36">
        <v>389.23333333333341</v>
      </c>
      <c r="G434" s="36">
        <v>386.61666666666679</v>
      </c>
      <c r="H434" s="36">
        <v>395.91666666666674</v>
      </c>
      <c r="I434" s="36">
        <v>398.53333333333342</v>
      </c>
      <c r="J434" s="36">
        <v>400.56666666666672</v>
      </c>
      <c r="K434" s="31">
        <v>396.5</v>
      </c>
      <c r="L434" s="31">
        <v>391.85</v>
      </c>
      <c r="M434" s="31">
        <v>0.77342999999999995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218.65</v>
      </c>
      <c r="D435" s="36">
        <v>219.35</v>
      </c>
      <c r="E435" s="36">
        <v>216.29999999999998</v>
      </c>
      <c r="F435" s="36">
        <v>213.95</v>
      </c>
      <c r="G435" s="36">
        <v>210.89999999999998</v>
      </c>
      <c r="H435" s="36">
        <v>221.7</v>
      </c>
      <c r="I435" s="36">
        <v>224.75</v>
      </c>
      <c r="J435" s="36">
        <v>227.1</v>
      </c>
      <c r="K435" s="31">
        <v>222.4</v>
      </c>
      <c r="L435" s="31">
        <v>217</v>
      </c>
      <c r="M435" s="31">
        <v>5.0720200000000002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1536.3</v>
      </c>
      <c r="D436" s="36">
        <v>1528.5833333333333</v>
      </c>
      <c r="E436" s="36">
        <v>1516.0166666666664</v>
      </c>
      <c r="F436" s="36">
        <v>1495.7333333333331</v>
      </c>
      <c r="G436" s="36">
        <v>1483.1666666666663</v>
      </c>
      <c r="H436" s="36">
        <v>1548.8666666666666</v>
      </c>
      <c r="I436" s="36">
        <v>1561.4333333333336</v>
      </c>
      <c r="J436" s="36">
        <v>1581.7166666666667</v>
      </c>
      <c r="K436" s="31">
        <v>1541.15</v>
      </c>
      <c r="L436" s="31">
        <v>1508.3</v>
      </c>
      <c r="M436" s="31">
        <v>26.843920000000001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670</v>
      </c>
      <c r="D437" s="36">
        <v>666.66666666666663</v>
      </c>
      <c r="E437" s="36">
        <v>660.98333333333323</v>
      </c>
      <c r="F437" s="36">
        <v>651.96666666666658</v>
      </c>
      <c r="G437" s="36">
        <v>646.28333333333319</v>
      </c>
      <c r="H437" s="36">
        <v>675.68333333333328</v>
      </c>
      <c r="I437" s="36">
        <v>681.36666666666667</v>
      </c>
      <c r="J437" s="36">
        <v>690.38333333333333</v>
      </c>
      <c r="K437" s="31">
        <v>672.35</v>
      </c>
      <c r="L437" s="31">
        <v>657.65</v>
      </c>
      <c r="M437" s="31">
        <v>3.3873500000000001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4631.8999999999996</v>
      </c>
      <c r="D438" s="36">
        <v>4666.916666666667</v>
      </c>
      <c r="E438" s="36">
        <v>4545.8333333333339</v>
      </c>
      <c r="F438" s="36">
        <v>4459.7666666666673</v>
      </c>
      <c r="G438" s="36">
        <v>4338.6833333333343</v>
      </c>
      <c r="H438" s="36">
        <v>4752.9833333333336</v>
      </c>
      <c r="I438" s="36">
        <v>4874.0666666666675</v>
      </c>
      <c r="J438" s="36">
        <v>4960.1333333333332</v>
      </c>
      <c r="K438" s="31">
        <v>4788</v>
      </c>
      <c r="L438" s="31">
        <v>4580.8500000000004</v>
      </c>
      <c r="M438" s="31">
        <v>3.1078600000000001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1185.3</v>
      </c>
      <c r="D439" s="36">
        <v>1188.6833333333332</v>
      </c>
      <c r="E439" s="36">
        <v>1163.7166666666662</v>
      </c>
      <c r="F439" s="36">
        <v>1142.133333333333</v>
      </c>
      <c r="G439" s="36">
        <v>1117.1666666666661</v>
      </c>
      <c r="H439" s="36">
        <v>1210.2666666666664</v>
      </c>
      <c r="I439" s="36">
        <v>1235.2333333333331</v>
      </c>
      <c r="J439" s="36">
        <v>1256.8166666666666</v>
      </c>
      <c r="K439" s="31">
        <v>1213.6500000000001</v>
      </c>
      <c r="L439" s="31">
        <v>1167.0999999999999</v>
      </c>
      <c r="M439" s="31">
        <v>0.64778000000000002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446</v>
      </c>
      <c r="D440" s="36">
        <v>441.81666666666666</v>
      </c>
      <c r="E440" s="36">
        <v>431.63333333333333</v>
      </c>
      <c r="F440" s="36">
        <v>417.26666666666665</v>
      </c>
      <c r="G440" s="36">
        <v>407.08333333333331</v>
      </c>
      <c r="H440" s="36">
        <v>456.18333333333334</v>
      </c>
      <c r="I440" s="36">
        <v>466.36666666666662</v>
      </c>
      <c r="J440" s="36">
        <v>480.73333333333335</v>
      </c>
      <c r="K440" s="31">
        <v>452</v>
      </c>
      <c r="L440" s="31">
        <v>427.45</v>
      </c>
      <c r="M440" s="31">
        <v>10.03631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5538.5</v>
      </c>
      <c r="D441" s="36">
        <v>5497.833333333333</v>
      </c>
      <c r="E441" s="36">
        <v>5395.6666666666661</v>
      </c>
      <c r="F441" s="36">
        <v>5252.833333333333</v>
      </c>
      <c r="G441" s="36">
        <v>5150.6666666666661</v>
      </c>
      <c r="H441" s="36">
        <v>5640.6666666666661</v>
      </c>
      <c r="I441" s="36">
        <v>5742.8333333333321</v>
      </c>
      <c r="J441" s="36">
        <v>5885.6666666666661</v>
      </c>
      <c r="K441" s="31">
        <v>5600</v>
      </c>
      <c r="L441" s="31">
        <v>5355</v>
      </c>
      <c r="M441" s="31">
        <v>3.1263700000000001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644.95000000000005</v>
      </c>
      <c r="D442" s="36">
        <v>646.19999999999993</v>
      </c>
      <c r="E442" s="36">
        <v>637.24999999999989</v>
      </c>
      <c r="F442" s="36">
        <v>629.54999999999995</v>
      </c>
      <c r="G442" s="36">
        <v>620.59999999999991</v>
      </c>
      <c r="H442" s="36">
        <v>653.89999999999986</v>
      </c>
      <c r="I442" s="36">
        <v>662.84999999999991</v>
      </c>
      <c r="J442" s="36">
        <v>670.54999999999984</v>
      </c>
      <c r="K442" s="31">
        <v>655.15</v>
      </c>
      <c r="L442" s="31">
        <v>638.5</v>
      </c>
      <c r="M442" s="31">
        <v>1.6838900000000001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42.8</v>
      </c>
      <c r="D443" s="36">
        <v>42.516666666666666</v>
      </c>
      <c r="E443" s="36">
        <v>42.033333333333331</v>
      </c>
      <c r="F443" s="36">
        <v>41.266666666666666</v>
      </c>
      <c r="G443" s="36">
        <v>40.783333333333331</v>
      </c>
      <c r="H443" s="36">
        <v>43.283333333333331</v>
      </c>
      <c r="I443" s="36">
        <v>43.766666666666666</v>
      </c>
      <c r="J443" s="36">
        <v>44.533333333333331</v>
      </c>
      <c r="K443" s="31">
        <v>43</v>
      </c>
      <c r="L443" s="31">
        <v>41.75</v>
      </c>
      <c r="M443" s="31">
        <v>363.44580000000002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582.5</v>
      </c>
      <c r="D444" s="36">
        <v>580.63333333333333</v>
      </c>
      <c r="E444" s="36">
        <v>573.56666666666661</v>
      </c>
      <c r="F444" s="36">
        <v>564.63333333333333</v>
      </c>
      <c r="G444" s="36">
        <v>557.56666666666661</v>
      </c>
      <c r="H444" s="36">
        <v>589.56666666666661</v>
      </c>
      <c r="I444" s="36">
        <v>596.63333333333344</v>
      </c>
      <c r="J444" s="36">
        <v>605.56666666666661</v>
      </c>
      <c r="K444" s="31">
        <v>587.70000000000005</v>
      </c>
      <c r="L444" s="31">
        <v>571.70000000000005</v>
      </c>
      <c r="M444" s="31">
        <v>10.973140000000001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686.7</v>
      </c>
      <c r="D445" s="36">
        <v>681.9</v>
      </c>
      <c r="E445" s="36">
        <v>674.8</v>
      </c>
      <c r="F445" s="36">
        <v>662.9</v>
      </c>
      <c r="G445" s="36">
        <v>655.8</v>
      </c>
      <c r="H445" s="36">
        <v>693.8</v>
      </c>
      <c r="I445" s="36">
        <v>700.90000000000009</v>
      </c>
      <c r="J445" s="36">
        <v>712.8</v>
      </c>
      <c r="K445" s="31">
        <v>689</v>
      </c>
      <c r="L445" s="31">
        <v>670</v>
      </c>
      <c r="M445" s="31">
        <v>15.03049</v>
      </c>
      <c r="N445" s="1"/>
      <c r="O445" s="1"/>
    </row>
    <row r="446" spans="1:15" ht="12.75" customHeight="1">
      <c r="A446" s="33">
        <v>436</v>
      </c>
      <c r="B446" s="53" t="s">
        <v>838</v>
      </c>
      <c r="C446" s="31">
        <v>398.3</v>
      </c>
      <c r="D446" s="36">
        <v>400.13333333333338</v>
      </c>
      <c r="E446" s="36">
        <v>395.26666666666677</v>
      </c>
      <c r="F446" s="36">
        <v>392.23333333333341</v>
      </c>
      <c r="G446" s="36">
        <v>387.36666666666679</v>
      </c>
      <c r="H446" s="36">
        <v>403.16666666666674</v>
      </c>
      <c r="I446" s="36">
        <v>408.03333333333342</v>
      </c>
      <c r="J446" s="36">
        <v>411.06666666666672</v>
      </c>
      <c r="K446" s="31">
        <v>405</v>
      </c>
      <c r="L446" s="31">
        <v>397.1</v>
      </c>
      <c r="M446" s="31">
        <v>5.4698000000000002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42.8</v>
      </c>
      <c r="D447" s="36">
        <v>42.966666666666669</v>
      </c>
      <c r="E447" s="36">
        <v>42.433333333333337</v>
      </c>
      <c r="F447" s="36">
        <v>42.06666666666667</v>
      </c>
      <c r="G447" s="36">
        <v>41.533333333333339</v>
      </c>
      <c r="H447" s="36">
        <v>43.333333333333336</v>
      </c>
      <c r="I447" s="36">
        <v>43.866666666666667</v>
      </c>
      <c r="J447" s="36">
        <v>44.233333333333334</v>
      </c>
      <c r="K447" s="31">
        <v>43.5</v>
      </c>
      <c r="L447" s="31">
        <v>42.6</v>
      </c>
      <c r="M447" s="31">
        <v>18.316310000000001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2127.9</v>
      </c>
      <c r="D448" s="36">
        <v>2117.4500000000003</v>
      </c>
      <c r="E448" s="36">
        <v>2100.9500000000007</v>
      </c>
      <c r="F448" s="36">
        <v>2074.0000000000005</v>
      </c>
      <c r="G448" s="36">
        <v>2057.5000000000009</v>
      </c>
      <c r="H448" s="36">
        <v>2144.4000000000005</v>
      </c>
      <c r="I448" s="36">
        <v>2160.8999999999996</v>
      </c>
      <c r="J448" s="36">
        <v>2187.8500000000004</v>
      </c>
      <c r="K448" s="31">
        <v>2133.9499999999998</v>
      </c>
      <c r="L448" s="31">
        <v>2090.5</v>
      </c>
      <c r="M448" s="31">
        <v>5.3536400000000004</v>
      </c>
      <c r="N448" s="1"/>
      <c r="O448" s="1"/>
    </row>
    <row r="449" spans="1:15" ht="12.75" customHeight="1">
      <c r="A449" s="33">
        <v>439</v>
      </c>
      <c r="B449" s="53" t="s">
        <v>1106</v>
      </c>
      <c r="C449" s="31">
        <v>168.75</v>
      </c>
      <c r="D449" s="36">
        <v>169.31666666666666</v>
      </c>
      <c r="E449" s="36">
        <v>167.18333333333334</v>
      </c>
      <c r="F449" s="36">
        <v>165.61666666666667</v>
      </c>
      <c r="G449" s="36">
        <v>163.48333333333335</v>
      </c>
      <c r="H449" s="36">
        <v>170.88333333333333</v>
      </c>
      <c r="I449" s="36">
        <v>173.01666666666665</v>
      </c>
      <c r="J449" s="36">
        <v>174.58333333333331</v>
      </c>
      <c r="K449" s="31">
        <v>171.45</v>
      </c>
      <c r="L449" s="31">
        <v>167.75</v>
      </c>
      <c r="M449" s="31">
        <v>3.24668</v>
      </c>
      <c r="N449" s="1"/>
      <c r="O449" s="1"/>
    </row>
    <row r="450" spans="1:15" ht="12.75" customHeight="1">
      <c r="A450" s="33">
        <v>440</v>
      </c>
      <c r="B450" s="53" t="s">
        <v>1107</v>
      </c>
      <c r="C450" s="31">
        <v>465.15</v>
      </c>
      <c r="D450" s="36">
        <v>465.86666666666662</v>
      </c>
      <c r="E450" s="36">
        <v>462.93333333333322</v>
      </c>
      <c r="F450" s="36">
        <v>460.71666666666658</v>
      </c>
      <c r="G450" s="36">
        <v>457.78333333333319</v>
      </c>
      <c r="H450" s="36">
        <v>468.08333333333326</v>
      </c>
      <c r="I450" s="36">
        <v>471.01666666666665</v>
      </c>
      <c r="J450" s="36">
        <v>473.23333333333329</v>
      </c>
      <c r="K450" s="31">
        <v>468.8</v>
      </c>
      <c r="L450" s="31">
        <v>463.65</v>
      </c>
      <c r="M450" s="31">
        <v>0.2366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891.1</v>
      </c>
      <c r="D451" s="36">
        <v>896.33333333333337</v>
      </c>
      <c r="E451" s="36">
        <v>882.76666666666677</v>
      </c>
      <c r="F451" s="36">
        <v>874.43333333333339</v>
      </c>
      <c r="G451" s="36">
        <v>860.86666666666679</v>
      </c>
      <c r="H451" s="36">
        <v>904.66666666666674</v>
      </c>
      <c r="I451" s="36">
        <v>918.23333333333335</v>
      </c>
      <c r="J451" s="36">
        <v>926.56666666666672</v>
      </c>
      <c r="K451" s="31">
        <v>909.9</v>
      </c>
      <c r="L451" s="31">
        <v>888</v>
      </c>
      <c r="M451" s="31">
        <v>1.4542900000000001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1083</v>
      </c>
      <c r="D452" s="36">
        <v>1080.0166666666667</v>
      </c>
      <c r="E452" s="36">
        <v>1074.3833333333332</v>
      </c>
      <c r="F452" s="36">
        <v>1065.7666666666667</v>
      </c>
      <c r="G452" s="36">
        <v>1060.1333333333332</v>
      </c>
      <c r="H452" s="36">
        <v>1088.6333333333332</v>
      </c>
      <c r="I452" s="36">
        <v>1094.2666666666669</v>
      </c>
      <c r="J452" s="36">
        <v>1102.8833333333332</v>
      </c>
      <c r="K452" s="31">
        <v>1085.6500000000001</v>
      </c>
      <c r="L452" s="31">
        <v>1071.4000000000001</v>
      </c>
      <c r="M452" s="31">
        <v>5.3361200000000002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1805.45</v>
      </c>
      <c r="D453" s="36">
        <v>1796.3666666666668</v>
      </c>
      <c r="E453" s="36">
        <v>1779.7333333333336</v>
      </c>
      <c r="F453" s="36">
        <v>1754.0166666666669</v>
      </c>
      <c r="G453" s="36">
        <v>1737.3833333333337</v>
      </c>
      <c r="H453" s="36">
        <v>1822.0833333333335</v>
      </c>
      <c r="I453" s="36">
        <v>1838.7166666666667</v>
      </c>
      <c r="J453" s="36">
        <v>1864.4333333333334</v>
      </c>
      <c r="K453" s="31">
        <v>1813</v>
      </c>
      <c r="L453" s="31">
        <v>1770.65</v>
      </c>
      <c r="M453" s="31">
        <v>6.8262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3900.95</v>
      </c>
      <c r="D454" s="36">
        <v>3884.65</v>
      </c>
      <c r="E454" s="36">
        <v>3859.8</v>
      </c>
      <c r="F454" s="36">
        <v>3818.65</v>
      </c>
      <c r="G454" s="36">
        <v>3793.8</v>
      </c>
      <c r="H454" s="36">
        <v>3925.8</v>
      </c>
      <c r="I454" s="36">
        <v>3950.6499999999996</v>
      </c>
      <c r="J454" s="36">
        <v>3991.8</v>
      </c>
      <c r="K454" s="31">
        <v>3909.5</v>
      </c>
      <c r="L454" s="31">
        <v>3843.5</v>
      </c>
      <c r="M454" s="31">
        <v>25.99399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1099.75</v>
      </c>
      <c r="D455" s="36">
        <v>1086.7166666666667</v>
      </c>
      <c r="E455" s="36">
        <v>1070.8833333333334</v>
      </c>
      <c r="F455" s="36">
        <v>1042.0166666666667</v>
      </c>
      <c r="G455" s="36">
        <v>1026.1833333333334</v>
      </c>
      <c r="H455" s="36">
        <v>1115.5833333333335</v>
      </c>
      <c r="I455" s="36">
        <v>1131.4166666666665</v>
      </c>
      <c r="J455" s="36">
        <v>1160.2833333333335</v>
      </c>
      <c r="K455" s="31">
        <v>1102.55</v>
      </c>
      <c r="L455" s="31">
        <v>1057.8499999999999</v>
      </c>
      <c r="M455" s="31">
        <v>26.65288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7299.6</v>
      </c>
      <c r="D456" s="36">
        <v>7287.5333333333328</v>
      </c>
      <c r="E456" s="36">
        <v>7255.0666666666657</v>
      </c>
      <c r="F456" s="36">
        <v>7210.5333333333328</v>
      </c>
      <c r="G456" s="36">
        <v>7178.0666666666657</v>
      </c>
      <c r="H456" s="36">
        <v>7332.0666666666657</v>
      </c>
      <c r="I456" s="36">
        <v>7364.5333333333328</v>
      </c>
      <c r="J456" s="36">
        <v>7409.0666666666657</v>
      </c>
      <c r="K456" s="31">
        <v>7320</v>
      </c>
      <c r="L456" s="31">
        <v>7243</v>
      </c>
      <c r="M456" s="31">
        <v>1.4648099999999999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6578.2</v>
      </c>
      <c r="D457" s="36">
        <v>6574.4333333333334</v>
      </c>
      <c r="E457" s="36">
        <v>6503.7666666666664</v>
      </c>
      <c r="F457" s="36">
        <v>6429.333333333333</v>
      </c>
      <c r="G457" s="36">
        <v>6358.6666666666661</v>
      </c>
      <c r="H457" s="36">
        <v>6648.8666666666668</v>
      </c>
      <c r="I457" s="36">
        <v>6719.5333333333328</v>
      </c>
      <c r="J457" s="36">
        <v>6793.9666666666672</v>
      </c>
      <c r="K457" s="31">
        <v>6645.1</v>
      </c>
      <c r="L457" s="31">
        <v>6500</v>
      </c>
      <c r="M457" s="31">
        <v>9.6339999999999995E-2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628.04999999999995</v>
      </c>
      <c r="D458" s="36">
        <v>629.18333333333339</v>
      </c>
      <c r="E458" s="36">
        <v>617.51666666666677</v>
      </c>
      <c r="F458" s="36">
        <v>606.98333333333335</v>
      </c>
      <c r="G458" s="36">
        <v>595.31666666666672</v>
      </c>
      <c r="H458" s="36">
        <v>639.71666666666681</v>
      </c>
      <c r="I458" s="36">
        <v>651.38333333333333</v>
      </c>
      <c r="J458" s="36">
        <v>661.91666666666686</v>
      </c>
      <c r="K458" s="31">
        <v>640.85</v>
      </c>
      <c r="L458" s="31">
        <v>618.65</v>
      </c>
      <c r="M458" s="31">
        <v>34.108510000000003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936.4</v>
      </c>
      <c r="D459" s="36">
        <v>936.6</v>
      </c>
      <c r="E459" s="36">
        <v>918.80000000000007</v>
      </c>
      <c r="F459" s="36">
        <v>901.2</v>
      </c>
      <c r="G459" s="36">
        <v>883.40000000000009</v>
      </c>
      <c r="H459" s="36">
        <v>954.2</v>
      </c>
      <c r="I459" s="36">
        <v>972</v>
      </c>
      <c r="J459" s="36">
        <v>989.6</v>
      </c>
      <c r="K459" s="31">
        <v>954.4</v>
      </c>
      <c r="L459" s="31">
        <v>919</v>
      </c>
      <c r="M459" s="31">
        <v>312.40769999999998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433.95</v>
      </c>
      <c r="D460" s="36">
        <v>432.05</v>
      </c>
      <c r="E460" s="36">
        <v>428.75</v>
      </c>
      <c r="F460" s="36">
        <v>423.55</v>
      </c>
      <c r="G460" s="36">
        <v>420.25</v>
      </c>
      <c r="H460" s="36">
        <v>437.25</v>
      </c>
      <c r="I460" s="36">
        <v>440.55000000000007</v>
      </c>
      <c r="J460" s="36">
        <v>445.75</v>
      </c>
      <c r="K460" s="31">
        <v>435.35</v>
      </c>
      <c r="L460" s="31">
        <v>426.85</v>
      </c>
      <c r="M460" s="31">
        <v>83.244979999999998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165.9</v>
      </c>
      <c r="D461" s="36">
        <v>165.4</v>
      </c>
      <c r="E461" s="36">
        <v>162.80000000000001</v>
      </c>
      <c r="F461" s="36">
        <v>159.70000000000002</v>
      </c>
      <c r="G461" s="36">
        <v>157.10000000000002</v>
      </c>
      <c r="H461" s="36">
        <v>168.5</v>
      </c>
      <c r="I461" s="36">
        <v>171.09999999999997</v>
      </c>
      <c r="J461" s="36">
        <v>174.2</v>
      </c>
      <c r="K461" s="31">
        <v>168</v>
      </c>
      <c r="L461" s="31">
        <v>162.30000000000001</v>
      </c>
      <c r="M461" s="31">
        <v>411.26569999999998</v>
      </c>
      <c r="N461" s="1"/>
      <c r="O461" s="1"/>
    </row>
    <row r="462" spans="1:15" ht="12.75" customHeight="1">
      <c r="A462" s="33">
        <v>452</v>
      </c>
      <c r="B462" s="53" t="s">
        <v>1108</v>
      </c>
      <c r="C462" s="31">
        <v>1049</v>
      </c>
      <c r="D462" s="36">
        <v>1052.3833333333334</v>
      </c>
      <c r="E462" s="36">
        <v>1042.6166666666668</v>
      </c>
      <c r="F462" s="36">
        <v>1036.2333333333333</v>
      </c>
      <c r="G462" s="36">
        <v>1026.4666666666667</v>
      </c>
      <c r="H462" s="36">
        <v>1058.7666666666669</v>
      </c>
      <c r="I462" s="36">
        <v>1068.5333333333338</v>
      </c>
      <c r="J462" s="36">
        <v>1074.916666666667</v>
      </c>
      <c r="K462" s="31">
        <v>1062.1500000000001</v>
      </c>
      <c r="L462" s="31">
        <v>1046</v>
      </c>
      <c r="M462" s="31">
        <v>2.4126400000000001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76.849999999999994</v>
      </c>
      <c r="D463" s="36">
        <v>77.283333333333331</v>
      </c>
      <c r="E463" s="36">
        <v>75.966666666666669</v>
      </c>
      <c r="F463" s="36">
        <v>75.083333333333343</v>
      </c>
      <c r="G463" s="36">
        <v>73.76666666666668</v>
      </c>
      <c r="H463" s="36">
        <v>78.166666666666657</v>
      </c>
      <c r="I463" s="36">
        <v>79.48333333333332</v>
      </c>
      <c r="J463" s="36">
        <v>80.366666666666646</v>
      </c>
      <c r="K463" s="31">
        <v>78.599999999999994</v>
      </c>
      <c r="L463" s="31">
        <v>76.400000000000006</v>
      </c>
      <c r="M463" s="31">
        <v>14.926450000000001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1307.95</v>
      </c>
      <c r="D464" s="36">
        <v>1300.6166666666668</v>
      </c>
      <c r="E464" s="36">
        <v>1288.6333333333337</v>
      </c>
      <c r="F464" s="36">
        <v>1269.3166666666668</v>
      </c>
      <c r="G464" s="36">
        <v>1257.3333333333337</v>
      </c>
      <c r="H464" s="36">
        <v>1319.9333333333336</v>
      </c>
      <c r="I464" s="36">
        <v>1331.9166666666667</v>
      </c>
      <c r="J464" s="36">
        <v>1351.2333333333336</v>
      </c>
      <c r="K464" s="31">
        <v>1312.6</v>
      </c>
      <c r="L464" s="31">
        <v>1281.3</v>
      </c>
      <c r="M464" s="31">
        <v>48.682250000000003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1202.3499999999999</v>
      </c>
      <c r="D465" s="36">
        <v>1214.8166666666666</v>
      </c>
      <c r="E465" s="36">
        <v>1183.6333333333332</v>
      </c>
      <c r="F465" s="36">
        <v>1164.9166666666665</v>
      </c>
      <c r="G465" s="36">
        <v>1133.7333333333331</v>
      </c>
      <c r="H465" s="36">
        <v>1233.5333333333333</v>
      </c>
      <c r="I465" s="36">
        <v>1264.7166666666667</v>
      </c>
      <c r="J465" s="36">
        <v>1283.4333333333334</v>
      </c>
      <c r="K465" s="31">
        <v>1246</v>
      </c>
      <c r="L465" s="31">
        <v>1196.0999999999999</v>
      </c>
      <c r="M465" s="31">
        <v>9.0798799999999993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233.1</v>
      </c>
      <c r="D466" s="36">
        <v>233.33333333333334</v>
      </c>
      <c r="E466" s="36">
        <v>230.01666666666668</v>
      </c>
      <c r="F466" s="36">
        <v>226.93333333333334</v>
      </c>
      <c r="G466" s="36">
        <v>223.61666666666667</v>
      </c>
      <c r="H466" s="36">
        <v>236.41666666666669</v>
      </c>
      <c r="I466" s="36">
        <v>239.73333333333335</v>
      </c>
      <c r="J466" s="36">
        <v>242.81666666666669</v>
      </c>
      <c r="K466" s="31">
        <v>236.65</v>
      </c>
      <c r="L466" s="31">
        <v>230.25</v>
      </c>
      <c r="M466" s="31">
        <v>7.3962899999999996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769.35</v>
      </c>
      <c r="D467" s="36">
        <v>767.71666666666658</v>
      </c>
      <c r="E467" s="36">
        <v>763.43333333333317</v>
      </c>
      <c r="F467" s="36">
        <v>757.51666666666654</v>
      </c>
      <c r="G467" s="36">
        <v>753.23333333333312</v>
      </c>
      <c r="H467" s="36">
        <v>773.63333333333321</v>
      </c>
      <c r="I467" s="36">
        <v>777.91666666666674</v>
      </c>
      <c r="J467" s="36">
        <v>783.83333333333326</v>
      </c>
      <c r="K467" s="31">
        <v>772</v>
      </c>
      <c r="L467" s="31">
        <v>761.8</v>
      </c>
      <c r="M467" s="31">
        <v>1.65022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4944.8</v>
      </c>
      <c r="D468" s="36">
        <v>5035.583333333333</v>
      </c>
      <c r="E468" s="36">
        <v>4829.2166666666662</v>
      </c>
      <c r="F468" s="36">
        <v>4713.6333333333332</v>
      </c>
      <c r="G468" s="36">
        <v>4507.2666666666664</v>
      </c>
      <c r="H468" s="36">
        <v>5151.1666666666661</v>
      </c>
      <c r="I468" s="36">
        <v>5357.5333333333328</v>
      </c>
      <c r="J468" s="36">
        <v>5473.1166666666659</v>
      </c>
      <c r="K468" s="31">
        <v>5241.95</v>
      </c>
      <c r="L468" s="31">
        <v>4920</v>
      </c>
      <c r="M468" s="31">
        <v>4.8066199999999997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4201.6000000000004</v>
      </c>
      <c r="D469" s="36">
        <v>4166.8</v>
      </c>
      <c r="E469" s="36">
        <v>4044.8</v>
      </c>
      <c r="F469" s="36">
        <v>3888</v>
      </c>
      <c r="G469" s="36">
        <v>3766</v>
      </c>
      <c r="H469" s="36">
        <v>4323.6000000000004</v>
      </c>
      <c r="I469" s="36">
        <v>4445.6000000000004</v>
      </c>
      <c r="J469" s="36">
        <v>4602.4000000000005</v>
      </c>
      <c r="K469" s="31">
        <v>4288.8</v>
      </c>
      <c r="L469" s="31">
        <v>4010</v>
      </c>
      <c r="M469" s="31">
        <v>6.2481200000000001</v>
      </c>
      <c r="N469" s="1"/>
      <c r="O469" s="1"/>
    </row>
    <row r="470" spans="1:15" ht="12.75" customHeight="1">
      <c r="A470" s="33">
        <v>460</v>
      </c>
      <c r="B470" s="53" t="s">
        <v>1109</v>
      </c>
      <c r="C470" s="31">
        <v>1212.4000000000001</v>
      </c>
      <c r="D470" s="36">
        <v>1197.4666666666667</v>
      </c>
      <c r="E470" s="36">
        <v>1159.9333333333334</v>
      </c>
      <c r="F470" s="36">
        <v>1107.4666666666667</v>
      </c>
      <c r="G470" s="36">
        <v>1069.9333333333334</v>
      </c>
      <c r="H470" s="36">
        <v>1249.9333333333334</v>
      </c>
      <c r="I470" s="36">
        <v>1287.4666666666667</v>
      </c>
      <c r="J470" s="36">
        <v>1339.9333333333334</v>
      </c>
      <c r="K470" s="31">
        <v>1235</v>
      </c>
      <c r="L470" s="31">
        <v>1145</v>
      </c>
      <c r="M470" s="31">
        <v>107.84466999999999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3333.9</v>
      </c>
      <c r="D471" s="36">
        <v>3311.0666666666671</v>
      </c>
      <c r="E471" s="36">
        <v>3274.1333333333341</v>
      </c>
      <c r="F471" s="36">
        <v>3214.3666666666672</v>
      </c>
      <c r="G471" s="36">
        <v>3177.4333333333343</v>
      </c>
      <c r="H471" s="36">
        <v>3370.8333333333339</v>
      </c>
      <c r="I471" s="36">
        <v>3407.7666666666673</v>
      </c>
      <c r="J471" s="36">
        <v>3467.5333333333338</v>
      </c>
      <c r="K471" s="31">
        <v>3348</v>
      </c>
      <c r="L471" s="31">
        <v>3251.3</v>
      </c>
      <c r="M471" s="31">
        <v>14.049709999999999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2699.95</v>
      </c>
      <c r="D472" s="36">
        <v>2685.1</v>
      </c>
      <c r="E472" s="36">
        <v>2650.2</v>
      </c>
      <c r="F472" s="36">
        <v>2600.4499999999998</v>
      </c>
      <c r="G472" s="36">
        <v>2565.5499999999997</v>
      </c>
      <c r="H472" s="36">
        <v>2734.85</v>
      </c>
      <c r="I472" s="36">
        <v>2769.7500000000005</v>
      </c>
      <c r="J472" s="36">
        <v>2819.5</v>
      </c>
      <c r="K472" s="31">
        <v>2720</v>
      </c>
      <c r="L472" s="31">
        <v>2635.35</v>
      </c>
      <c r="M472" s="31">
        <v>1.36934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1338.7</v>
      </c>
      <c r="D473" s="36">
        <v>1350.0166666666667</v>
      </c>
      <c r="E473" s="36">
        <v>1320.0333333333333</v>
      </c>
      <c r="F473" s="36">
        <v>1301.3666666666666</v>
      </c>
      <c r="G473" s="36">
        <v>1271.3833333333332</v>
      </c>
      <c r="H473" s="36">
        <v>1368.6833333333334</v>
      </c>
      <c r="I473" s="36">
        <v>1398.6666666666665</v>
      </c>
      <c r="J473" s="36">
        <v>1417.3333333333335</v>
      </c>
      <c r="K473" s="31">
        <v>1380</v>
      </c>
      <c r="L473" s="31">
        <v>1331.35</v>
      </c>
      <c r="M473" s="31">
        <v>5.7495000000000003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4596.6499999999996</v>
      </c>
      <c r="D474" s="36">
        <v>4586.9833333333327</v>
      </c>
      <c r="E474" s="36">
        <v>4539.7666666666655</v>
      </c>
      <c r="F474" s="36">
        <v>4482.8833333333332</v>
      </c>
      <c r="G474" s="36">
        <v>4435.6666666666661</v>
      </c>
      <c r="H474" s="36">
        <v>4643.866666666665</v>
      </c>
      <c r="I474" s="36">
        <v>4691.0833333333321</v>
      </c>
      <c r="J474" s="36">
        <v>4747.9666666666644</v>
      </c>
      <c r="K474" s="31">
        <v>4634.2</v>
      </c>
      <c r="L474" s="31">
        <v>4530.1000000000004</v>
      </c>
      <c r="M474" s="31">
        <v>5.0059300000000002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38.35</v>
      </c>
      <c r="D475" s="36">
        <v>38.483333333333334</v>
      </c>
      <c r="E475" s="36">
        <v>38.06666666666667</v>
      </c>
      <c r="F475" s="36">
        <v>37.783333333333339</v>
      </c>
      <c r="G475" s="36">
        <v>37.366666666666674</v>
      </c>
      <c r="H475" s="36">
        <v>38.766666666666666</v>
      </c>
      <c r="I475" s="36">
        <v>39.183333333333323</v>
      </c>
      <c r="J475" s="36">
        <v>39.466666666666661</v>
      </c>
      <c r="K475" s="31">
        <v>38.9</v>
      </c>
      <c r="L475" s="31">
        <v>38.200000000000003</v>
      </c>
      <c r="M475" s="31">
        <v>54.907179999999997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350.1</v>
      </c>
      <c r="D476" s="36">
        <v>351.93333333333334</v>
      </c>
      <c r="E476" s="36">
        <v>347.4666666666667</v>
      </c>
      <c r="F476" s="36">
        <v>344.83333333333337</v>
      </c>
      <c r="G476" s="36">
        <v>340.36666666666673</v>
      </c>
      <c r="H476" s="36">
        <v>354.56666666666666</v>
      </c>
      <c r="I476" s="36">
        <v>359.03333333333325</v>
      </c>
      <c r="J476" s="36">
        <v>361.66666666666663</v>
      </c>
      <c r="K476" s="31">
        <v>356.4</v>
      </c>
      <c r="L476" s="31">
        <v>349.3</v>
      </c>
      <c r="M476" s="31">
        <v>3.0581700000000001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605.1</v>
      </c>
      <c r="D477" s="36">
        <v>601.56666666666672</v>
      </c>
      <c r="E477" s="36">
        <v>590.43333333333339</v>
      </c>
      <c r="F477" s="36">
        <v>575.76666666666665</v>
      </c>
      <c r="G477" s="36">
        <v>564.63333333333333</v>
      </c>
      <c r="H477" s="36">
        <v>616.23333333333346</v>
      </c>
      <c r="I477" s="36">
        <v>627.3666666666669</v>
      </c>
      <c r="J477" s="31">
        <v>642.03333333333353</v>
      </c>
      <c r="K477" s="31">
        <v>612.70000000000005</v>
      </c>
      <c r="L477" s="31">
        <v>586.9</v>
      </c>
      <c r="M477" s="53">
        <v>30.39096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3765.1</v>
      </c>
      <c r="D478" s="36">
        <v>3756.85</v>
      </c>
      <c r="E478" s="36">
        <v>3694.2</v>
      </c>
      <c r="F478" s="36">
        <v>3623.2999999999997</v>
      </c>
      <c r="G478" s="36">
        <v>3560.6499999999996</v>
      </c>
      <c r="H478" s="36">
        <v>3827.75</v>
      </c>
      <c r="I478" s="36">
        <v>3890.4000000000005</v>
      </c>
      <c r="J478" s="31">
        <v>3961.3</v>
      </c>
      <c r="K478" s="31">
        <v>3819.5</v>
      </c>
      <c r="L478" s="31">
        <v>3685.95</v>
      </c>
      <c r="M478" s="53">
        <v>4.7276800000000003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52.55</v>
      </c>
      <c r="D479" s="36">
        <v>52.68333333333333</v>
      </c>
      <c r="E479" s="36">
        <v>51.966666666666661</v>
      </c>
      <c r="F479" s="36">
        <v>51.383333333333333</v>
      </c>
      <c r="G479" s="36">
        <v>50.666666666666664</v>
      </c>
      <c r="H479" s="36">
        <v>53.266666666666659</v>
      </c>
      <c r="I479" s="36">
        <v>53.983333333333327</v>
      </c>
      <c r="J479" s="36">
        <v>54.566666666666656</v>
      </c>
      <c r="K479" s="31">
        <v>53.4</v>
      </c>
      <c r="L479" s="31">
        <v>52.1</v>
      </c>
      <c r="M479" s="31">
        <v>61.909520000000001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728.05</v>
      </c>
      <c r="D480" s="36">
        <v>731.30000000000007</v>
      </c>
      <c r="E480" s="36">
        <v>720.75000000000011</v>
      </c>
      <c r="F480" s="36">
        <v>713.45</v>
      </c>
      <c r="G480" s="36">
        <v>702.90000000000009</v>
      </c>
      <c r="H480" s="36">
        <v>738.60000000000014</v>
      </c>
      <c r="I480" s="36">
        <v>749.15000000000009</v>
      </c>
      <c r="J480" s="31">
        <v>756.45000000000016</v>
      </c>
      <c r="K480" s="31">
        <v>741.85</v>
      </c>
      <c r="L480" s="31">
        <v>724</v>
      </c>
      <c r="M480" s="53">
        <v>2.7554699999999999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510</v>
      </c>
      <c r="D481" s="36">
        <v>511.88333333333338</v>
      </c>
      <c r="E481" s="36">
        <v>503.96666666666681</v>
      </c>
      <c r="F481" s="36">
        <v>497.93333333333345</v>
      </c>
      <c r="G481" s="36">
        <v>490.01666666666688</v>
      </c>
      <c r="H481" s="36">
        <v>517.91666666666674</v>
      </c>
      <c r="I481" s="36">
        <v>525.83333333333337</v>
      </c>
      <c r="J481" s="36">
        <v>531.86666666666667</v>
      </c>
      <c r="K481" s="31">
        <v>519.79999999999995</v>
      </c>
      <c r="L481" s="31">
        <v>505.85</v>
      </c>
      <c r="M481" s="31">
        <v>23.980879999999999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913.4</v>
      </c>
      <c r="D482" s="36">
        <v>912.63333333333321</v>
      </c>
      <c r="E482" s="36">
        <v>905.71666666666647</v>
      </c>
      <c r="F482" s="36">
        <v>898.0333333333333</v>
      </c>
      <c r="G482" s="36">
        <v>891.11666666666656</v>
      </c>
      <c r="H482" s="36">
        <v>920.31666666666638</v>
      </c>
      <c r="I482" s="36">
        <v>927.23333333333312</v>
      </c>
      <c r="J482" s="36">
        <v>934.91666666666629</v>
      </c>
      <c r="K482" s="31">
        <v>919.55</v>
      </c>
      <c r="L482" s="31">
        <v>904.95</v>
      </c>
      <c r="M482" s="31">
        <v>0.98923000000000005</v>
      </c>
      <c r="N482" s="1"/>
      <c r="O482" s="1"/>
    </row>
    <row r="483" spans="1:15" ht="12.75" customHeight="1">
      <c r="A483" s="33">
        <v>473</v>
      </c>
      <c r="B483" s="31" t="s">
        <v>839</v>
      </c>
      <c r="C483" s="31">
        <v>51.4</v>
      </c>
      <c r="D483" s="36">
        <v>52.15</v>
      </c>
      <c r="E483" s="36">
        <v>50.5</v>
      </c>
      <c r="F483" s="36">
        <v>49.6</v>
      </c>
      <c r="G483" s="36">
        <v>47.95</v>
      </c>
      <c r="H483" s="36">
        <v>53.05</v>
      </c>
      <c r="I483" s="36">
        <v>54.699999999999989</v>
      </c>
      <c r="J483" s="36">
        <v>55.599999999999994</v>
      </c>
      <c r="K483" s="31">
        <v>53.8</v>
      </c>
      <c r="L483" s="31">
        <v>51.25</v>
      </c>
      <c r="M483" s="31">
        <v>81.785910000000001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9709.1</v>
      </c>
      <c r="D484" s="36">
        <v>9653.4333333333343</v>
      </c>
      <c r="E484" s="36">
        <v>9581.1666666666679</v>
      </c>
      <c r="F484" s="36">
        <v>9453.2333333333336</v>
      </c>
      <c r="G484" s="36">
        <v>9380.9666666666672</v>
      </c>
      <c r="H484" s="36">
        <v>9781.3666666666686</v>
      </c>
      <c r="I484" s="36">
        <v>9853.633333333335</v>
      </c>
      <c r="J484" s="36">
        <v>9981.5666666666693</v>
      </c>
      <c r="K484" s="31">
        <v>9725.7000000000007</v>
      </c>
      <c r="L484" s="31">
        <v>9525.5</v>
      </c>
      <c r="M484" s="31">
        <v>3.68451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140.69999999999999</v>
      </c>
      <c r="D485" s="36">
        <v>140.96666666666667</v>
      </c>
      <c r="E485" s="36">
        <v>138.58333333333334</v>
      </c>
      <c r="F485" s="36">
        <v>136.46666666666667</v>
      </c>
      <c r="G485" s="36">
        <v>134.08333333333334</v>
      </c>
      <c r="H485" s="36">
        <v>143.08333333333334</v>
      </c>
      <c r="I485" s="36">
        <v>145.46666666666667</v>
      </c>
      <c r="J485" s="36">
        <v>147.58333333333334</v>
      </c>
      <c r="K485" s="31">
        <v>143.35</v>
      </c>
      <c r="L485" s="31">
        <v>138.85</v>
      </c>
      <c r="M485" s="31">
        <v>162.1009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1899.8</v>
      </c>
      <c r="D486" s="36">
        <v>1897.55</v>
      </c>
      <c r="E486" s="36">
        <v>1889.3</v>
      </c>
      <c r="F486" s="36">
        <v>1878.8</v>
      </c>
      <c r="G486" s="36">
        <v>1870.55</v>
      </c>
      <c r="H486" s="36">
        <v>1908.05</v>
      </c>
      <c r="I486" s="36">
        <v>1916.3</v>
      </c>
      <c r="J486" s="36">
        <v>1926.8</v>
      </c>
      <c r="K486" s="31">
        <v>1905.8</v>
      </c>
      <c r="L486" s="31">
        <v>1887.05</v>
      </c>
      <c r="M486" s="31">
        <v>2.7012200000000002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1177.0999999999999</v>
      </c>
      <c r="D487" s="36">
        <v>1175.1166666666666</v>
      </c>
      <c r="E487" s="36">
        <v>1165.2333333333331</v>
      </c>
      <c r="F487" s="36">
        <v>1153.3666666666666</v>
      </c>
      <c r="G487" s="36">
        <v>1143.4833333333331</v>
      </c>
      <c r="H487" s="36">
        <v>1186.9833333333331</v>
      </c>
      <c r="I487" s="36">
        <v>1196.8666666666668</v>
      </c>
      <c r="J487" s="36">
        <v>1208.7333333333331</v>
      </c>
      <c r="K487" s="31">
        <v>1185</v>
      </c>
      <c r="L487" s="31">
        <v>1163.25</v>
      </c>
      <c r="M487" s="31">
        <v>8.1915899999999997</v>
      </c>
      <c r="N487" s="1"/>
      <c r="O487" s="1"/>
    </row>
    <row r="488" spans="1:15" ht="12.75" customHeight="1">
      <c r="A488" s="33">
        <v>478</v>
      </c>
      <c r="B488" s="53" t="s">
        <v>840</v>
      </c>
      <c r="C488" s="36">
        <v>333.8</v>
      </c>
      <c r="D488" s="36">
        <v>335.23333333333335</v>
      </c>
      <c r="E488" s="36">
        <v>329.66666666666669</v>
      </c>
      <c r="F488" s="36">
        <v>325.53333333333336</v>
      </c>
      <c r="G488" s="36">
        <v>319.9666666666667</v>
      </c>
      <c r="H488" s="36">
        <v>339.36666666666667</v>
      </c>
      <c r="I488" s="36">
        <v>344.93333333333328</v>
      </c>
      <c r="J488" s="36">
        <v>349.06666666666666</v>
      </c>
      <c r="K488" s="31">
        <v>340.8</v>
      </c>
      <c r="L488" s="31">
        <v>331.1</v>
      </c>
      <c r="M488" s="31">
        <v>4.5252400000000002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374.25</v>
      </c>
      <c r="D489" s="36">
        <v>373.05</v>
      </c>
      <c r="E489" s="36">
        <v>368.20000000000005</v>
      </c>
      <c r="F489" s="36">
        <v>362.15000000000003</v>
      </c>
      <c r="G489" s="36">
        <v>357.30000000000007</v>
      </c>
      <c r="H489" s="36">
        <v>379.1</v>
      </c>
      <c r="I489" s="36">
        <v>383.95000000000005</v>
      </c>
      <c r="J489" s="36">
        <v>390</v>
      </c>
      <c r="K489" s="31">
        <v>377.9</v>
      </c>
      <c r="L489" s="31">
        <v>367</v>
      </c>
      <c r="M489" s="31">
        <v>12.951079999999999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510.1</v>
      </c>
      <c r="D490" s="36">
        <v>510.06666666666666</v>
      </c>
      <c r="E490" s="36">
        <v>506.43333333333328</v>
      </c>
      <c r="F490" s="36">
        <v>502.76666666666659</v>
      </c>
      <c r="G490" s="36">
        <v>499.13333333333321</v>
      </c>
      <c r="H490" s="36">
        <v>513.73333333333335</v>
      </c>
      <c r="I490" s="36">
        <v>517.36666666666667</v>
      </c>
      <c r="J490" s="36">
        <v>521.03333333333342</v>
      </c>
      <c r="K490" s="31">
        <v>513.70000000000005</v>
      </c>
      <c r="L490" s="31">
        <v>506.4</v>
      </c>
      <c r="M490" s="31">
        <v>1.6566700000000001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373.05</v>
      </c>
      <c r="D491" s="36">
        <v>371.25</v>
      </c>
      <c r="E491" s="36">
        <v>368</v>
      </c>
      <c r="F491" s="36">
        <v>362.95</v>
      </c>
      <c r="G491" s="36">
        <v>359.7</v>
      </c>
      <c r="H491" s="36">
        <v>376.3</v>
      </c>
      <c r="I491" s="36">
        <v>379.55</v>
      </c>
      <c r="J491" s="36">
        <v>384.6</v>
      </c>
      <c r="K491" s="31">
        <v>374.5</v>
      </c>
      <c r="L491" s="31">
        <v>366.2</v>
      </c>
      <c r="M491" s="31">
        <v>1.66351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456.1</v>
      </c>
      <c r="D492" s="36">
        <v>456.26666666666665</v>
      </c>
      <c r="E492" s="36">
        <v>451.88333333333333</v>
      </c>
      <c r="F492" s="36">
        <v>447.66666666666669</v>
      </c>
      <c r="G492" s="36">
        <v>443.28333333333336</v>
      </c>
      <c r="H492" s="36">
        <v>460.48333333333329</v>
      </c>
      <c r="I492" s="36">
        <v>464.86666666666662</v>
      </c>
      <c r="J492" s="36">
        <v>469.08333333333326</v>
      </c>
      <c r="K492" s="31">
        <v>460.65</v>
      </c>
      <c r="L492" s="31">
        <v>452.05</v>
      </c>
      <c r="M492" s="31">
        <v>0.76814000000000004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549.85</v>
      </c>
      <c r="D493" s="36">
        <v>549.91666666666674</v>
      </c>
      <c r="E493" s="36">
        <v>541.63333333333344</v>
      </c>
      <c r="F493" s="36">
        <v>533.41666666666674</v>
      </c>
      <c r="G493" s="36">
        <v>525.13333333333344</v>
      </c>
      <c r="H493" s="36">
        <v>558.13333333333344</v>
      </c>
      <c r="I493" s="36">
        <v>566.41666666666674</v>
      </c>
      <c r="J493" s="36">
        <v>574.63333333333344</v>
      </c>
      <c r="K493" s="31">
        <v>558.20000000000005</v>
      </c>
      <c r="L493" s="31">
        <v>541.70000000000005</v>
      </c>
      <c r="M493" s="31">
        <v>3.6989000000000001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1493.25</v>
      </c>
      <c r="D494" s="36">
        <v>1488.5166666666667</v>
      </c>
      <c r="E494" s="36">
        <v>1477.7333333333333</v>
      </c>
      <c r="F494" s="36">
        <v>1462.2166666666667</v>
      </c>
      <c r="G494" s="36">
        <v>1451.4333333333334</v>
      </c>
      <c r="H494" s="36">
        <v>1504.0333333333333</v>
      </c>
      <c r="I494" s="36">
        <v>1514.8166666666666</v>
      </c>
      <c r="J494" s="36">
        <v>1530.3333333333333</v>
      </c>
      <c r="K494" s="31">
        <v>1499.3</v>
      </c>
      <c r="L494" s="31">
        <v>1473</v>
      </c>
      <c r="M494" s="31">
        <v>16.859860000000001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1068.4000000000001</v>
      </c>
      <c r="D495" s="36">
        <v>1060.1166666666668</v>
      </c>
      <c r="E495" s="36">
        <v>1043.2833333333335</v>
      </c>
      <c r="F495" s="36">
        <v>1018.1666666666667</v>
      </c>
      <c r="G495" s="36">
        <v>1001.3333333333335</v>
      </c>
      <c r="H495" s="36">
        <v>1085.2333333333336</v>
      </c>
      <c r="I495" s="36">
        <v>1102.0666666666666</v>
      </c>
      <c r="J495" s="36">
        <v>1127.1833333333336</v>
      </c>
      <c r="K495" s="31">
        <v>1076.95</v>
      </c>
      <c r="L495" s="31">
        <v>1035</v>
      </c>
      <c r="M495" s="31">
        <v>3.7781199999999999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433.05</v>
      </c>
      <c r="D496" s="36">
        <v>435.7166666666667</v>
      </c>
      <c r="E496" s="36">
        <v>424.38333333333338</v>
      </c>
      <c r="F496" s="36">
        <v>415.7166666666667</v>
      </c>
      <c r="G496" s="36">
        <v>404.38333333333338</v>
      </c>
      <c r="H496" s="36">
        <v>444.38333333333338</v>
      </c>
      <c r="I496" s="36">
        <v>455.71666666666664</v>
      </c>
      <c r="J496" s="36">
        <v>464.38333333333338</v>
      </c>
      <c r="K496" s="31">
        <v>447.05</v>
      </c>
      <c r="L496" s="31">
        <v>427.05</v>
      </c>
      <c r="M496" s="31">
        <v>161.55896999999999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784.85</v>
      </c>
      <c r="D497" s="36">
        <v>789.23333333333323</v>
      </c>
      <c r="E497" s="36">
        <v>775.91666666666652</v>
      </c>
      <c r="F497" s="36">
        <v>766.98333333333323</v>
      </c>
      <c r="G497" s="36">
        <v>753.66666666666652</v>
      </c>
      <c r="H497" s="36">
        <v>798.16666666666652</v>
      </c>
      <c r="I497" s="36">
        <v>811.48333333333335</v>
      </c>
      <c r="J497" s="36">
        <v>820.41666666666652</v>
      </c>
      <c r="K497" s="31">
        <v>802.55</v>
      </c>
      <c r="L497" s="31">
        <v>780.3</v>
      </c>
      <c r="M497" s="31">
        <v>3.9628700000000001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13.15</v>
      </c>
      <c r="D498" s="36">
        <v>13.166666666666666</v>
      </c>
      <c r="E498" s="36">
        <v>12.933333333333332</v>
      </c>
      <c r="F498" s="36">
        <v>12.716666666666665</v>
      </c>
      <c r="G498" s="36">
        <v>12.483333333333331</v>
      </c>
      <c r="H498" s="36">
        <v>13.383333333333333</v>
      </c>
      <c r="I498" s="36">
        <v>13.616666666666667</v>
      </c>
      <c r="J498" s="36">
        <v>13.833333333333334</v>
      </c>
      <c r="K498" s="31">
        <v>13.4</v>
      </c>
      <c r="L498" s="31">
        <v>12.95</v>
      </c>
      <c r="M498" s="31">
        <v>4559.4165999999996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1320.6</v>
      </c>
      <c r="D499" s="36">
        <v>1314.5333333333333</v>
      </c>
      <c r="E499" s="36">
        <v>1304.4666666666667</v>
      </c>
      <c r="F499" s="36">
        <v>1288.3333333333335</v>
      </c>
      <c r="G499" s="36">
        <v>1278.2666666666669</v>
      </c>
      <c r="H499" s="36">
        <v>1330.6666666666665</v>
      </c>
      <c r="I499" s="36">
        <v>1340.7333333333331</v>
      </c>
      <c r="J499" s="31">
        <v>1356.8666666666663</v>
      </c>
      <c r="K499" s="31">
        <v>1324.6</v>
      </c>
      <c r="L499" s="31">
        <v>1298.4000000000001</v>
      </c>
      <c r="M499" s="53">
        <v>12.325100000000001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601.95000000000005</v>
      </c>
      <c r="D500" s="36">
        <v>601.98333333333335</v>
      </c>
      <c r="E500" s="36">
        <v>593.9666666666667</v>
      </c>
      <c r="F500" s="36">
        <v>585.98333333333335</v>
      </c>
      <c r="G500" s="36">
        <v>577.9666666666667</v>
      </c>
      <c r="H500" s="36">
        <v>609.9666666666667</v>
      </c>
      <c r="I500" s="36">
        <v>617.98333333333335</v>
      </c>
      <c r="J500" s="31">
        <v>625.9666666666667</v>
      </c>
      <c r="K500" s="31">
        <v>610</v>
      </c>
      <c r="L500" s="31">
        <v>594</v>
      </c>
      <c r="M500" s="53">
        <v>6.5458100000000004</v>
      </c>
      <c r="N500" s="1"/>
      <c r="O500" s="1"/>
    </row>
    <row r="501" spans="1:15" ht="12.75" customHeight="1">
      <c r="A501" s="33">
        <v>491</v>
      </c>
      <c r="B501" s="53" t="s">
        <v>841</v>
      </c>
      <c r="C501" s="53">
        <v>146.30000000000001</v>
      </c>
      <c r="D501" s="36">
        <v>145.71666666666667</v>
      </c>
      <c r="E501" s="36">
        <v>142.58333333333334</v>
      </c>
      <c r="F501" s="36">
        <v>138.86666666666667</v>
      </c>
      <c r="G501" s="36">
        <v>135.73333333333335</v>
      </c>
      <c r="H501" s="36">
        <v>149.43333333333334</v>
      </c>
      <c r="I501" s="36">
        <v>152.56666666666666</v>
      </c>
      <c r="J501" s="36">
        <v>156.28333333333333</v>
      </c>
      <c r="K501" s="31">
        <v>148.85</v>
      </c>
      <c r="L501" s="31">
        <v>142</v>
      </c>
      <c r="M501" s="31">
        <v>24.58811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839.55</v>
      </c>
      <c r="D502" s="36">
        <v>838.98333333333323</v>
      </c>
      <c r="E502" s="36">
        <v>832.16666666666652</v>
      </c>
      <c r="F502" s="36">
        <v>824.7833333333333</v>
      </c>
      <c r="G502" s="36">
        <v>817.96666666666658</v>
      </c>
      <c r="H502" s="36">
        <v>846.36666666666645</v>
      </c>
      <c r="I502" s="36">
        <v>853.18333333333328</v>
      </c>
      <c r="J502" s="36">
        <v>860.56666666666638</v>
      </c>
      <c r="K502" s="31">
        <v>845.8</v>
      </c>
      <c r="L502" s="31">
        <v>831.6</v>
      </c>
      <c r="M502" s="31">
        <v>1.03288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1510.35</v>
      </c>
      <c r="D503" s="36">
        <v>1501.8166666666666</v>
      </c>
      <c r="E503" s="36">
        <v>1479.7333333333331</v>
      </c>
      <c r="F503" s="36">
        <v>1449.1166666666666</v>
      </c>
      <c r="G503" s="36">
        <v>1427.0333333333331</v>
      </c>
      <c r="H503" s="36">
        <v>1532.4333333333332</v>
      </c>
      <c r="I503" s="36">
        <v>1554.5166666666667</v>
      </c>
      <c r="J503" s="31">
        <v>1585.1333333333332</v>
      </c>
      <c r="K503" s="31">
        <v>1523.9</v>
      </c>
      <c r="L503" s="31">
        <v>1471.2</v>
      </c>
      <c r="M503" s="53">
        <v>1.39601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464.45</v>
      </c>
      <c r="D504" s="36">
        <v>462.68333333333339</v>
      </c>
      <c r="E504" s="36">
        <v>457.86666666666679</v>
      </c>
      <c r="F504" s="36">
        <v>451.28333333333342</v>
      </c>
      <c r="G504" s="36">
        <v>446.46666666666681</v>
      </c>
      <c r="H504" s="36">
        <v>469.26666666666677</v>
      </c>
      <c r="I504" s="36">
        <v>474.08333333333337</v>
      </c>
      <c r="J504" s="36">
        <v>480.66666666666674</v>
      </c>
      <c r="K504" s="31">
        <v>467.5</v>
      </c>
      <c r="L504" s="31">
        <v>456.1</v>
      </c>
      <c r="M504" s="31">
        <v>73.10736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22.65</v>
      </c>
      <c r="D505" s="200">
        <v>22.8</v>
      </c>
      <c r="E505" s="200">
        <v>22.450000000000003</v>
      </c>
      <c r="F505" s="200">
        <v>22.250000000000004</v>
      </c>
      <c r="G505" s="200">
        <v>21.900000000000006</v>
      </c>
      <c r="H505" s="200">
        <v>23</v>
      </c>
      <c r="I505" s="200">
        <v>23.35</v>
      </c>
      <c r="J505" s="200">
        <v>23.549999999999997</v>
      </c>
      <c r="K505" s="201">
        <v>23.15</v>
      </c>
      <c r="L505" s="201">
        <v>22.6</v>
      </c>
      <c r="M505" s="201">
        <v>1515.89896</v>
      </c>
      <c r="N505" s="1"/>
      <c r="O505" s="1"/>
    </row>
    <row r="506" spans="1:15" ht="12.75" customHeight="1">
      <c r="A506" s="33">
        <v>496</v>
      </c>
      <c r="B506" s="372" t="s">
        <v>517</v>
      </c>
      <c r="C506" s="372">
        <v>13404.9</v>
      </c>
      <c r="D506" s="373">
        <v>13328.783333333335</v>
      </c>
      <c r="E506" s="373">
        <v>13208.566666666669</v>
      </c>
      <c r="F506" s="373">
        <v>13012.233333333335</v>
      </c>
      <c r="G506" s="373">
        <v>12892.01666666667</v>
      </c>
      <c r="H506" s="373">
        <v>13525.116666666669</v>
      </c>
      <c r="I506" s="373">
        <v>13645.333333333332</v>
      </c>
      <c r="J506" s="373">
        <v>13841.666666666668</v>
      </c>
      <c r="K506" s="374">
        <v>13449</v>
      </c>
      <c r="L506" s="374">
        <v>13132.45</v>
      </c>
      <c r="M506" s="374">
        <v>0.18235000000000001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133.05000000000001</v>
      </c>
      <c r="D507" s="215">
        <v>132.63333333333333</v>
      </c>
      <c r="E507" s="215">
        <v>130.66666666666666</v>
      </c>
      <c r="F507" s="215">
        <v>128.28333333333333</v>
      </c>
      <c r="G507" s="215">
        <v>126.31666666666666</v>
      </c>
      <c r="H507" s="215">
        <v>135.01666666666665</v>
      </c>
      <c r="I507" s="215">
        <v>136.98333333333335</v>
      </c>
      <c r="J507" s="215">
        <v>139.36666666666665</v>
      </c>
      <c r="K507" s="213">
        <v>134.6</v>
      </c>
      <c r="L507" s="213">
        <v>130.25</v>
      </c>
      <c r="M507" s="213">
        <v>87.652439999999999</v>
      </c>
      <c r="N507" s="198"/>
      <c r="O507" s="198"/>
    </row>
    <row r="508" spans="1:15" ht="12.75" customHeight="1">
      <c r="A508" s="33">
        <v>498</v>
      </c>
      <c r="B508" s="376" t="s">
        <v>518</v>
      </c>
      <c r="C508" s="376">
        <v>640.15</v>
      </c>
      <c r="D508" s="376">
        <v>641.83333333333337</v>
      </c>
      <c r="E508" s="376">
        <v>625.66666666666674</v>
      </c>
      <c r="F508" s="376">
        <v>611.18333333333339</v>
      </c>
      <c r="G508" s="376">
        <v>595.01666666666677</v>
      </c>
      <c r="H508" s="376">
        <v>656.31666666666672</v>
      </c>
      <c r="I508" s="376">
        <v>672.48333333333346</v>
      </c>
      <c r="J508" s="376">
        <v>686.9666666666667</v>
      </c>
      <c r="K508" s="376">
        <v>658</v>
      </c>
      <c r="L508" s="376">
        <v>627.35</v>
      </c>
      <c r="M508" s="376">
        <v>25.985749999999999</v>
      </c>
      <c r="N508" s="198"/>
      <c r="O508" s="198"/>
    </row>
    <row r="509" spans="1:15" ht="12.75" customHeight="1">
      <c r="A509" s="371">
        <v>499</v>
      </c>
      <c r="B509" s="384" t="s">
        <v>301</v>
      </c>
      <c r="C509" s="384">
        <v>195.2</v>
      </c>
      <c r="D509" s="384">
        <v>193.35</v>
      </c>
      <c r="E509" s="384">
        <v>190.85</v>
      </c>
      <c r="F509" s="384">
        <v>186.5</v>
      </c>
      <c r="G509" s="384">
        <v>184</v>
      </c>
      <c r="H509" s="384">
        <v>197.7</v>
      </c>
      <c r="I509" s="384">
        <v>200.2</v>
      </c>
      <c r="J509" s="384">
        <v>204.54999999999998</v>
      </c>
      <c r="K509" s="384">
        <v>195.85</v>
      </c>
      <c r="L509" s="384">
        <v>189</v>
      </c>
      <c r="M509" s="384">
        <v>354.78593000000001</v>
      </c>
      <c r="N509" s="198"/>
      <c r="O509" s="198"/>
    </row>
    <row r="510" spans="1:15" ht="12.75" customHeight="1">
      <c r="A510" s="375">
        <v>500</v>
      </c>
      <c r="B510" s="376" t="s">
        <v>237</v>
      </c>
      <c r="C510" s="376">
        <v>1009</v>
      </c>
      <c r="D510" s="376">
        <v>1001.7166666666667</v>
      </c>
      <c r="E510" s="376">
        <v>991.43333333333339</v>
      </c>
      <c r="F510" s="376">
        <v>973.86666666666667</v>
      </c>
      <c r="G510" s="376">
        <v>963.58333333333337</v>
      </c>
      <c r="H510" s="376">
        <v>1019.2833333333334</v>
      </c>
      <c r="I510" s="376">
        <v>1029.5666666666666</v>
      </c>
      <c r="J510" s="376">
        <v>1047.1333333333334</v>
      </c>
      <c r="K510" s="376">
        <v>1012</v>
      </c>
      <c r="L510" s="376">
        <v>984.15</v>
      </c>
      <c r="M510" s="376">
        <v>16.081</v>
      </c>
      <c r="N510" s="198"/>
      <c r="O510" s="198"/>
    </row>
    <row r="511" spans="1:15" ht="12.75" customHeight="1">
      <c r="A511" s="375">
        <v>501</v>
      </c>
      <c r="B511" s="385" t="s">
        <v>1110</v>
      </c>
      <c r="C511" s="385">
        <v>2401.9</v>
      </c>
      <c r="D511" s="385">
        <v>2385.2999999999997</v>
      </c>
      <c r="E511" s="385">
        <v>2356.5999999999995</v>
      </c>
      <c r="F511" s="385">
        <v>2311.2999999999997</v>
      </c>
      <c r="G511" s="385">
        <v>2282.5999999999995</v>
      </c>
      <c r="H511" s="385">
        <v>2430.5999999999995</v>
      </c>
      <c r="I511" s="385">
        <v>2459.2999999999993</v>
      </c>
      <c r="J511" s="385">
        <v>2504.5999999999995</v>
      </c>
      <c r="K511" s="385">
        <v>2414</v>
      </c>
      <c r="L511" s="385">
        <v>2340</v>
      </c>
      <c r="M511" s="385">
        <v>0.80757999999999996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97"/>
      <c r="B5" s="398"/>
      <c r="C5" s="397"/>
      <c r="D5" s="398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399" t="s">
        <v>521</v>
      </c>
      <c r="C7" s="399"/>
      <c r="D7" s="7">
        <f>Main!B10</f>
        <v>45429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45428</v>
      </c>
      <c r="B10" s="32">
        <v>544072</v>
      </c>
      <c r="C10" s="31" t="s">
        <v>1111</v>
      </c>
      <c r="D10" s="31" t="s">
        <v>1112</v>
      </c>
      <c r="E10" s="31" t="s">
        <v>531</v>
      </c>
      <c r="F10" s="84">
        <v>64000</v>
      </c>
      <c r="G10" s="32">
        <v>118.75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45428</v>
      </c>
      <c r="B11" s="32">
        <v>544072</v>
      </c>
      <c r="C11" s="31" t="s">
        <v>1111</v>
      </c>
      <c r="D11" s="31" t="s">
        <v>1113</v>
      </c>
      <c r="E11" s="31" t="s">
        <v>530</v>
      </c>
      <c r="F11" s="84">
        <v>48000</v>
      </c>
      <c r="G11" s="32">
        <v>118.75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45428</v>
      </c>
      <c r="B12" s="32">
        <v>501430</v>
      </c>
      <c r="C12" s="31" t="s">
        <v>1114</v>
      </c>
      <c r="D12" s="31" t="s">
        <v>1115</v>
      </c>
      <c r="E12" s="31" t="s">
        <v>530</v>
      </c>
      <c r="F12" s="84">
        <v>2700</v>
      </c>
      <c r="G12" s="32">
        <v>2089.37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45428</v>
      </c>
      <c r="B13" s="32">
        <v>540829</v>
      </c>
      <c r="C13" s="31" t="s">
        <v>1023</v>
      </c>
      <c r="D13" s="31" t="s">
        <v>1024</v>
      </c>
      <c r="E13" s="31" t="s">
        <v>531</v>
      </c>
      <c r="F13" s="84">
        <v>24092</v>
      </c>
      <c r="G13" s="32">
        <v>11.02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45428</v>
      </c>
      <c r="B14" s="32">
        <v>531460</v>
      </c>
      <c r="C14" s="31" t="s">
        <v>1116</v>
      </c>
      <c r="D14" s="31" t="s">
        <v>1117</v>
      </c>
      <c r="E14" s="31" t="s">
        <v>530</v>
      </c>
      <c r="F14" s="84">
        <v>55000</v>
      </c>
      <c r="G14" s="32">
        <v>12.4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45428</v>
      </c>
      <c r="B15" s="32">
        <v>531460</v>
      </c>
      <c r="C15" s="31" t="s">
        <v>1116</v>
      </c>
      <c r="D15" s="31" t="s">
        <v>1117</v>
      </c>
      <c r="E15" s="31" t="s">
        <v>530</v>
      </c>
      <c r="F15" s="84">
        <v>35000</v>
      </c>
      <c r="G15" s="32">
        <v>12.9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45428</v>
      </c>
      <c r="B16" s="32">
        <v>543713</v>
      </c>
      <c r="C16" s="31" t="s">
        <v>1118</v>
      </c>
      <c r="D16" s="31" t="s">
        <v>1119</v>
      </c>
      <c r="E16" s="31" t="s">
        <v>531</v>
      </c>
      <c r="F16" s="84">
        <v>150000</v>
      </c>
      <c r="G16" s="32">
        <v>140.74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45428</v>
      </c>
      <c r="B17" s="32">
        <v>537707</v>
      </c>
      <c r="C17" s="31" t="s">
        <v>966</v>
      </c>
      <c r="D17" s="31" t="s">
        <v>1025</v>
      </c>
      <c r="E17" s="31" t="s">
        <v>531</v>
      </c>
      <c r="F17" s="84">
        <v>60000</v>
      </c>
      <c r="G17" s="32">
        <v>20.9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45428</v>
      </c>
      <c r="B18" s="32">
        <v>537707</v>
      </c>
      <c r="C18" s="31" t="s">
        <v>966</v>
      </c>
      <c r="D18" s="31" t="s">
        <v>967</v>
      </c>
      <c r="E18" s="31" t="s">
        <v>530</v>
      </c>
      <c r="F18" s="84">
        <v>65711</v>
      </c>
      <c r="G18" s="32">
        <v>20.9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45428</v>
      </c>
      <c r="B19" s="32">
        <v>537707</v>
      </c>
      <c r="C19" s="31" t="s">
        <v>966</v>
      </c>
      <c r="D19" s="31" t="s">
        <v>967</v>
      </c>
      <c r="E19" s="31" t="s">
        <v>531</v>
      </c>
      <c r="F19" s="84">
        <v>45721</v>
      </c>
      <c r="G19" s="32">
        <v>20.9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45428</v>
      </c>
      <c r="B20" s="32">
        <v>543895</v>
      </c>
      <c r="C20" s="31" t="s">
        <v>1120</v>
      </c>
      <c r="D20" s="31" t="s">
        <v>1121</v>
      </c>
      <c r="E20" s="31" t="s">
        <v>531</v>
      </c>
      <c r="F20" s="84">
        <v>85000</v>
      </c>
      <c r="G20" s="32">
        <v>285.47000000000003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45428</v>
      </c>
      <c r="B21" s="32">
        <v>544173</v>
      </c>
      <c r="C21" s="31" t="s">
        <v>999</v>
      </c>
      <c r="D21" s="31" t="s">
        <v>848</v>
      </c>
      <c r="E21" s="31" t="s">
        <v>530</v>
      </c>
      <c r="F21" s="84">
        <v>40000</v>
      </c>
      <c r="G21" s="32">
        <v>147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45428</v>
      </c>
      <c r="B22" s="32">
        <v>544173</v>
      </c>
      <c r="C22" s="31" t="s">
        <v>999</v>
      </c>
      <c r="D22" s="31" t="s">
        <v>1000</v>
      </c>
      <c r="E22" s="31" t="s">
        <v>530</v>
      </c>
      <c r="F22" s="84">
        <v>35000</v>
      </c>
      <c r="G22" s="32">
        <v>147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45428</v>
      </c>
      <c r="B23" s="32">
        <v>544156</v>
      </c>
      <c r="C23" s="31" t="s">
        <v>1027</v>
      </c>
      <c r="D23" s="31" t="s">
        <v>1122</v>
      </c>
      <c r="E23" s="31" t="s">
        <v>530</v>
      </c>
      <c r="F23" s="84">
        <v>27000</v>
      </c>
      <c r="G23" s="32">
        <v>35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45428</v>
      </c>
      <c r="B24" s="32">
        <v>544156</v>
      </c>
      <c r="C24" s="31" t="s">
        <v>1027</v>
      </c>
      <c r="D24" s="31" t="s">
        <v>1123</v>
      </c>
      <c r="E24" s="31" t="s">
        <v>531</v>
      </c>
      <c r="F24" s="84">
        <v>27000</v>
      </c>
      <c r="G24" s="32">
        <v>35.01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45428</v>
      </c>
      <c r="B25" s="32">
        <v>544156</v>
      </c>
      <c r="C25" s="31" t="s">
        <v>1027</v>
      </c>
      <c r="D25" s="31" t="s">
        <v>1123</v>
      </c>
      <c r="E25" s="31" t="s">
        <v>530</v>
      </c>
      <c r="F25" s="84">
        <v>3000</v>
      </c>
      <c r="G25" s="32">
        <v>36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45428</v>
      </c>
      <c r="B26" s="32">
        <v>543520</v>
      </c>
      <c r="C26" s="31" t="s">
        <v>1124</v>
      </c>
      <c r="D26" s="31" t="s">
        <v>1125</v>
      </c>
      <c r="E26" s="31" t="s">
        <v>531</v>
      </c>
      <c r="F26" s="84">
        <v>75000</v>
      </c>
      <c r="G26" s="32">
        <v>44.08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45428</v>
      </c>
      <c r="B27" s="32">
        <v>513309</v>
      </c>
      <c r="C27" s="31" t="s">
        <v>1028</v>
      </c>
      <c r="D27" s="31" t="s">
        <v>1000</v>
      </c>
      <c r="E27" s="31" t="s">
        <v>530</v>
      </c>
      <c r="F27" s="84">
        <v>32009</v>
      </c>
      <c r="G27" s="32">
        <v>17.14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45428</v>
      </c>
      <c r="B28" s="32">
        <v>513309</v>
      </c>
      <c r="C28" s="31" t="s">
        <v>1028</v>
      </c>
      <c r="D28" s="31" t="s">
        <v>1000</v>
      </c>
      <c r="E28" s="31" t="s">
        <v>531</v>
      </c>
      <c r="F28" s="84">
        <v>32009</v>
      </c>
      <c r="G28" s="32">
        <v>17.13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45428</v>
      </c>
      <c r="B29" s="32">
        <v>513309</v>
      </c>
      <c r="C29" s="31" t="s">
        <v>1028</v>
      </c>
      <c r="D29" s="31" t="s">
        <v>1126</v>
      </c>
      <c r="E29" s="31" t="s">
        <v>531</v>
      </c>
      <c r="F29" s="84">
        <v>100000</v>
      </c>
      <c r="G29" s="32">
        <v>16.98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45428</v>
      </c>
      <c r="B30" s="32">
        <v>513309</v>
      </c>
      <c r="C30" s="31" t="s">
        <v>1028</v>
      </c>
      <c r="D30" s="31" t="s">
        <v>1029</v>
      </c>
      <c r="E30" s="31" t="s">
        <v>530</v>
      </c>
      <c r="F30" s="84">
        <v>68165</v>
      </c>
      <c r="G30" s="32">
        <v>17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45428</v>
      </c>
      <c r="B31" s="32">
        <v>513337</v>
      </c>
      <c r="C31" s="31" t="s">
        <v>906</v>
      </c>
      <c r="D31" s="31" t="s">
        <v>1030</v>
      </c>
      <c r="E31" s="31" t="s">
        <v>531</v>
      </c>
      <c r="F31" s="84">
        <v>500000</v>
      </c>
      <c r="G31" s="32">
        <v>23.74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45428</v>
      </c>
      <c r="B32" s="32">
        <v>544163</v>
      </c>
      <c r="C32" s="31" t="s">
        <v>1127</v>
      </c>
      <c r="D32" s="31" t="s">
        <v>1128</v>
      </c>
      <c r="E32" s="31" t="s">
        <v>531</v>
      </c>
      <c r="F32" s="84">
        <v>24000</v>
      </c>
      <c r="G32" s="32">
        <v>142.38999999999999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45428</v>
      </c>
      <c r="B33" s="32">
        <v>517423</v>
      </c>
      <c r="C33" s="31" t="s">
        <v>1129</v>
      </c>
      <c r="D33" s="31" t="s">
        <v>1130</v>
      </c>
      <c r="E33" s="31" t="s">
        <v>530</v>
      </c>
      <c r="F33" s="84">
        <v>16656</v>
      </c>
      <c r="G33" s="32">
        <v>123.7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45428</v>
      </c>
      <c r="B34" s="32">
        <v>542924</v>
      </c>
      <c r="C34" s="31" t="s">
        <v>1131</v>
      </c>
      <c r="D34" s="31" t="s">
        <v>1132</v>
      </c>
      <c r="E34" s="31" t="s">
        <v>530</v>
      </c>
      <c r="F34" s="84">
        <v>70000</v>
      </c>
      <c r="G34" s="32">
        <v>7.9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45428</v>
      </c>
      <c r="B35" s="32">
        <v>542924</v>
      </c>
      <c r="C35" s="31" t="s">
        <v>1131</v>
      </c>
      <c r="D35" s="31" t="s">
        <v>1133</v>
      </c>
      <c r="E35" s="31" t="s">
        <v>531</v>
      </c>
      <c r="F35" s="84">
        <v>206500</v>
      </c>
      <c r="G35" s="32">
        <v>8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45428</v>
      </c>
      <c r="B36" s="32">
        <v>542924</v>
      </c>
      <c r="C36" s="31" t="s">
        <v>1131</v>
      </c>
      <c r="D36" s="31" t="s">
        <v>1133</v>
      </c>
      <c r="E36" s="31" t="s">
        <v>530</v>
      </c>
      <c r="F36" s="84">
        <v>7000</v>
      </c>
      <c r="G36" s="32">
        <v>8.16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45428</v>
      </c>
      <c r="B37" s="32">
        <v>542924</v>
      </c>
      <c r="C37" s="31" t="s">
        <v>1131</v>
      </c>
      <c r="D37" s="31" t="s">
        <v>1134</v>
      </c>
      <c r="E37" s="31" t="s">
        <v>530</v>
      </c>
      <c r="F37" s="84">
        <v>147000</v>
      </c>
      <c r="G37" s="32">
        <v>8.09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45428</v>
      </c>
      <c r="B38" s="32">
        <v>542924</v>
      </c>
      <c r="C38" s="31" t="s">
        <v>1131</v>
      </c>
      <c r="D38" s="31" t="s">
        <v>1134</v>
      </c>
      <c r="E38" s="31" t="s">
        <v>531</v>
      </c>
      <c r="F38" s="84">
        <v>3500</v>
      </c>
      <c r="G38" s="32">
        <v>8.16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45428</v>
      </c>
      <c r="B39" s="32">
        <v>542924</v>
      </c>
      <c r="C39" s="31" t="s">
        <v>1131</v>
      </c>
      <c r="D39" s="31" t="s">
        <v>1135</v>
      </c>
      <c r="E39" s="31" t="s">
        <v>530</v>
      </c>
      <c r="F39" s="84">
        <v>84000</v>
      </c>
      <c r="G39" s="32">
        <v>7.9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45428</v>
      </c>
      <c r="B40" s="32">
        <v>541161</v>
      </c>
      <c r="C40" s="31" t="s">
        <v>1136</v>
      </c>
      <c r="D40" s="31" t="s">
        <v>1137</v>
      </c>
      <c r="E40" s="31" t="s">
        <v>531</v>
      </c>
      <c r="F40" s="84">
        <v>7800000</v>
      </c>
      <c r="G40" s="32">
        <v>1.72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45428</v>
      </c>
      <c r="B41" s="32">
        <v>503669</v>
      </c>
      <c r="C41" s="31" t="s">
        <v>1138</v>
      </c>
      <c r="D41" s="31" t="s">
        <v>1139</v>
      </c>
      <c r="E41" s="31" t="s">
        <v>531</v>
      </c>
      <c r="F41" s="84">
        <v>53291</v>
      </c>
      <c r="G41" s="32">
        <v>27.05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45428</v>
      </c>
      <c r="B42" s="32">
        <v>532397</v>
      </c>
      <c r="C42" s="31" t="s">
        <v>1033</v>
      </c>
      <c r="D42" s="31" t="s">
        <v>1035</v>
      </c>
      <c r="E42" s="31" t="s">
        <v>530</v>
      </c>
      <c r="F42" s="84">
        <v>458480</v>
      </c>
      <c r="G42" s="32">
        <v>9.2899999999999991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45428</v>
      </c>
      <c r="B43" s="32">
        <v>532397</v>
      </c>
      <c r="C43" s="31" t="s">
        <v>1033</v>
      </c>
      <c r="D43" s="31" t="s">
        <v>1034</v>
      </c>
      <c r="E43" s="31" t="s">
        <v>531</v>
      </c>
      <c r="F43" s="84">
        <v>460000</v>
      </c>
      <c r="G43" s="32">
        <v>9.27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45428</v>
      </c>
      <c r="B44" s="32">
        <v>540360</v>
      </c>
      <c r="C44" s="31" t="s">
        <v>1036</v>
      </c>
      <c r="D44" s="31" t="s">
        <v>848</v>
      </c>
      <c r="E44" s="31" t="s">
        <v>530</v>
      </c>
      <c r="F44" s="84">
        <v>535621</v>
      </c>
      <c r="G44" s="32">
        <v>3.65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45428</v>
      </c>
      <c r="B45" s="32">
        <v>535910</v>
      </c>
      <c r="C45" s="31" t="s">
        <v>1140</v>
      </c>
      <c r="D45" s="31" t="s">
        <v>1141</v>
      </c>
      <c r="E45" s="31" t="s">
        <v>530</v>
      </c>
      <c r="F45" s="84">
        <v>200000</v>
      </c>
      <c r="G45" s="32">
        <v>157.5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45428</v>
      </c>
      <c r="B46" s="32">
        <v>535910</v>
      </c>
      <c r="C46" s="31" t="s">
        <v>1140</v>
      </c>
      <c r="D46" s="31" t="s">
        <v>1142</v>
      </c>
      <c r="E46" s="31" t="s">
        <v>530</v>
      </c>
      <c r="F46" s="84">
        <v>464</v>
      </c>
      <c r="G46" s="32">
        <v>158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45428</v>
      </c>
      <c r="B47" s="32">
        <v>535910</v>
      </c>
      <c r="C47" s="31" t="s">
        <v>1140</v>
      </c>
      <c r="D47" s="31" t="s">
        <v>1142</v>
      </c>
      <c r="E47" s="31" t="s">
        <v>531</v>
      </c>
      <c r="F47" s="84">
        <v>200464</v>
      </c>
      <c r="G47" s="32">
        <v>157.51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45428</v>
      </c>
      <c r="B48" s="32">
        <v>531832</v>
      </c>
      <c r="C48" s="31" t="s">
        <v>1143</v>
      </c>
      <c r="D48" s="31" t="s">
        <v>1144</v>
      </c>
      <c r="E48" s="31" t="s">
        <v>531</v>
      </c>
      <c r="F48" s="84">
        <v>50000</v>
      </c>
      <c r="G48" s="32">
        <v>13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45428</v>
      </c>
      <c r="B49" s="32">
        <v>531832</v>
      </c>
      <c r="C49" s="31" t="s">
        <v>1143</v>
      </c>
      <c r="D49" s="31" t="s">
        <v>1024</v>
      </c>
      <c r="E49" s="31" t="s">
        <v>530</v>
      </c>
      <c r="F49" s="84">
        <v>76529</v>
      </c>
      <c r="G49" s="32">
        <v>12.99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45428</v>
      </c>
      <c r="B50" s="32">
        <v>523242</v>
      </c>
      <c r="C50" s="31" t="s">
        <v>1037</v>
      </c>
      <c r="D50" s="31" t="s">
        <v>1145</v>
      </c>
      <c r="E50" s="31" t="s">
        <v>530</v>
      </c>
      <c r="F50" s="84">
        <v>250000</v>
      </c>
      <c r="G50" s="32">
        <v>6.12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45428</v>
      </c>
      <c r="B51" s="32">
        <v>523242</v>
      </c>
      <c r="C51" s="31" t="s">
        <v>1037</v>
      </c>
      <c r="D51" s="31" t="s">
        <v>1146</v>
      </c>
      <c r="E51" s="31" t="s">
        <v>530</v>
      </c>
      <c r="F51" s="84">
        <v>300000</v>
      </c>
      <c r="G51" s="32">
        <v>6.12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45428</v>
      </c>
      <c r="B52" s="32">
        <v>523242</v>
      </c>
      <c r="C52" s="31" t="s">
        <v>1037</v>
      </c>
      <c r="D52" s="31" t="s">
        <v>1147</v>
      </c>
      <c r="E52" s="31" t="s">
        <v>530</v>
      </c>
      <c r="F52" s="84">
        <v>250000</v>
      </c>
      <c r="G52" s="32">
        <v>6.12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45428</v>
      </c>
      <c r="B53" s="32">
        <v>523242</v>
      </c>
      <c r="C53" s="31" t="s">
        <v>1037</v>
      </c>
      <c r="D53" s="31" t="s">
        <v>1148</v>
      </c>
      <c r="E53" s="31" t="s">
        <v>531</v>
      </c>
      <c r="F53" s="84">
        <v>800000</v>
      </c>
      <c r="G53" s="32">
        <v>6.12</v>
      </c>
      <c r="H53" s="32" t="s">
        <v>326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45428</v>
      </c>
      <c r="B54" s="32">
        <v>543522</v>
      </c>
      <c r="C54" s="31" t="s">
        <v>1149</v>
      </c>
      <c r="D54" s="31" t="s">
        <v>1150</v>
      </c>
      <c r="E54" s="31" t="s">
        <v>531</v>
      </c>
      <c r="F54" s="84">
        <v>165000</v>
      </c>
      <c r="G54" s="32">
        <v>49.39</v>
      </c>
      <c r="H54" s="32" t="s">
        <v>326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45428</v>
      </c>
      <c r="B55" s="32">
        <v>543522</v>
      </c>
      <c r="C55" s="31" t="s">
        <v>1149</v>
      </c>
      <c r="D55" s="31" t="s">
        <v>1151</v>
      </c>
      <c r="E55" s="31" t="s">
        <v>530</v>
      </c>
      <c r="F55" s="84">
        <v>30000</v>
      </c>
      <c r="G55" s="32">
        <v>49.39</v>
      </c>
      <c r="H55" s="32" t="s">
        <v>326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45428</v>
      </c>
      <c r="B56" s="32">
        <v>543522</v>
      </c>
      <c r="C56" s="31" t="s">
        <v>1149</v>
      </c>
      <c r="D56" s="31" t="s">
        <v>1152</v>
      </c>
      <c r="E56" s="31" t="s">
        <v>530</v>
      </c>
      <c r="F56" s="84">
        <v>30000</v>
      </c>
      <c r="G56" s="32">
        <v>49.44</v>
      </c>
      <c r="H56" s="32" t="s">
        <v>326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45428</v>
      </c>
      <c r="B57" s="32">
        <v>540198</v>
      </c>
      <c r="C57" s="31" t="s">
        <v>1038</v>
      </c>
      <c r="D57" s="31" t="s">
        <v>1039</v>
      </c>
      <c r="E57" s="31" t="s">
        <v>531</v>
      </c>
      <c r="F57" s="84">
        <v>27408</v>
      </c>
      <c r="G57" s="32">
        <v>42.57</v>
      </c>
      <c r="H57" s="32" t="s">
        <v>326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45428</v>
      </c>
      <c r="B58" s="32">
        <v>519191</v>
      </c>
      <c r="C58" s="31" t="s">
        <v>938</v>
      </c>
      <c r="D58" s="31" t="s">
        <v>1153</v>
      </c>
      <c r="E58" s="31" t="s">
        <v>531</v>
      </c>
      <c r="F58" s="84">
        <v>98456</v>
      </c>
      <c r="G58" s="32">
        <v>8.73</v>
      </c>
      <c r="H58" s="32" t="s">
        <v>326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45428</v>
      </c>
      <c r="B59" s="32">
        <v>519191</v>
      </c>
      <c r="C59" s="31" t="s">
        <v>938</v>
      </c>
      <c r="D59" s="31" t="s">
        <v>1154</v>
      </c>
      <c r="E59" s="31" t="s">
        <v>530</v>
      </c>
      <c r="F59" s="84">
        <v>72105</v>
      </c>
      <c r="G59" s="32">
        <v>8.81</v>
      </c>
      <c r="H59" s="32" t="s">
        <v>326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45428</v>
      </c>
      <c r="B60" s="32">
        <v>531893</v>
      </c>
      <c r="C60" s="31" t="s">
        <v>1040</v>
      </c>
      <c r="D60" s="31" t="s">
        <v>1155</v>
      </c>
      <c r="E60" s="31" t="s">
        <v>531</v>
      </c>
      <c r="F60" s="84">
        <v>12500000</v>
      </c>
      <c r="G60" s="32">
        <v>1.55</v>
      </c>
      <c r="H60" s="32" t="s">
        <v>326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45428</v>
      </c>
      <c r="B61" s="32">
        <v>531893</v>
      </c>
      <c r="C61" s="31" t="s">
        <v>1040</v>
      </c>
      <c r="D61" s="31" t="s">
        <v>1030</v>
      </c>
      <c r="E61" s="31" t="s">
        <v>530</v>
      </c>
      <c r="F61" s="84">
        <v>9500000</v>
      </c>
      <c r="G61" s="32">
        <v>1.55</v>
      </c>
      <c r="H61" s="32" t="s">
        <v>326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45428</v>
      </c>
      <c r="B62" s="32">
        <v>531893</v>
      </c>
      <c r="C62" s="31" t="s">
        <v>1040</v>
      </c>
      <c r="D62" s="31" t="s">
        <v>1156</v>
      </c>
      <c r="E62" s="31" t="s">
        <v>530</v>
      </c>
      <c r="F62" s="84">
        <v>4393685</v>
      </c>
      <c r="G62" s="32">
        <v>1.55</v>
      </c>
      <c r="H62" s="32" t="s">
        <v>326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45428</v>
      </c>
      <c r="B63" s="32">
        <v>531893</v>
      </c>
      <c r="C63" s="31" t="s">
        <v>1040</v>
      </c>
      <c r="D63" s="31" t="s">
        <v>1156</v>
      </c>
      <c r="E63" s="31" t="s">
        <v>531</v>
      </c>
      <c r="F63" s="84">
        <v>4393685</v>
      </c>
      <c r="G63" s="32">
        <v>1.55</v>
      </c>
      <c r="H63" s="32" t="s">
        <v>326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45428</v>
      </c>
      <c r="B64" s="32">
        <v>544074</v>
      </c>
      <c r="C64" s="31" t="s">
        <v>1157</v>
      </c>
      <c r="D64" s="31" t="s">
        <v>1158</v>
      </c>
      <c r="E64" s="31" t="s">
        <v>531</v>
      </c>
      <c r="F64" s="84">
        <v>46800</v>
      </c>
      <c r="G64" s="32">
        <v>241.78</v>
      </c>
      <c r="H64" s="32" t="s">
        <v>326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45428</v>
      </c>
      <c r="B65" s="32">
        <v>538975</v>
      </c>
      <c r="C65" s="31" t="s">
        <v>1159</v>
      </c>
      <c r="D65" s="31" t="s">
        <v>1160</v>
      </c>
      <c r="E65" s="31" t="s">
        <v>531</v>
      </c>
      <c r="F65" s="84">
        <v>4400000</v>
      </c>
      <c r="G65" s="32">
        <v>0.35</v>
      </c>
      <c r="H65" s="32" t="s">
        <v>326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45428</v>
      </c>
      <c r="B66" s="32">
        <v>539584</v>
      </c>
      <c r="C66" s="31" t="s">
        <v>870</v>
      </c>
      <c r="D66" s="31" t="s">
        <v>1041</v>
      </c>
      <c r="E66" s="31" t="s">
        <v>531</v>
      </c>
      <c r="F66" s="84">
        <v>1200000</v>
      </c>
      <c r="G66" s="32">
        <v>0.63</v>
      </c>
      <c r="H66" s="32" t="s">
        <v>326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45428</v>
      </c>
      <c r="B67" s="32">
        <v>533001</v>
      </c>
      <c r="C67" s="31" t="s">
        <v>1161</v>
      </c>
      <c r="D67" s="31" t="s">
        <v>1162</v>
      </c>
      <c r="E67" s="31" t="s">
        <v>530</v>
      </c>
      <c r="F67" s="84">
        <v>67011</v>
      </c>
      <c r="G67" s="32">
        <v>115.35</v>
      </c>
      <c r="H67" s="32" t="s">
        <v>326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45428</v>
      </c>
      <c r="B68" s="32">
        <v>533001</v>
      </c>
      <c r="C68" s="31" t="s">
        <v>1161</v>
      </c>
      <c r="D68" s="31" t="s">
        <v>1163</v>
      </c>
      <c r="E68" s="31" t="s">
        <v>531</v>
      </c>
      <c r="F68" s="84">
        <v>90000</v>
      </c>
      <c r="G68" s="32">
        <v>115.36</v>
      </c>
      <c r="H68" s="32" t="s">
        <v>326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45428</v>
      </c>
      <c r="B69" s="32">
        <v>543924</v>
      </c>
      <c r="C69" s="31" t="s">
        <v>1042</v>
      </c>
      <c r="D69" s="31" t="s">
        <v>1164</v>
      </c>
      <c r="E69" s="31" t="s">
        <v>531</v>
      </c>
      <c r="F69" s="84">
        <v>10000</v>
      </c>
      <c r="G69" s="32">
        <v>68.400000000000006</v>
      </c>
      <c r="H69" s="32" t="s">
        <v>326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45428</v>
      </c>
      <c r="B70" s="32">
        <v>544171</v>
      </c>
      <c r="C70" s="31" t="s">
        <v>1043</v>
      </c>
      <c r="D70" s="31" t="s">
        <v>1165</v>
      </c>
      <c r="E70" s="31" t="s">
        <v>530</v>
      </c>
      <c r="F70" s="84">
        <v>80000</v>
      </c>
      <c r="G70" s="32">
        <v>125</v>
      </c>
      <c r="H70" s="32" t="s">
        <v>326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45428</v>
      </c>
      <c r="B71" s="32">
        <v>544171</v>
      </c>
      <c r="C71" s="31" t="s">
        <v>1043</v>
      </c>
      <c r="D71" s="31" t="s">
        <v>848</v>
      </c>
      <c r="E71" s="31" t="s">
        <v>531</v>
      </c>
      <c r="F71" s="84">
        <v>126400</v>
      </c>
      <c r="G71" s="32">
        <v>125</v>
      </c>
      <c r="H71" s="32" t="s">
        <v>326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45428</v>
      </c>
      <c r="B72" s="32">
        <v>517548</v>
      </c>
      <c r="C72" s="31" t="s">
        <v>1044</v>
      </c>
      <c r="D72" s="31" t="s">
        <v>1166</v>
      </c>
      <c r="E72" s="31" t="s">
        <v>530</v>
      </c>
      <c r="F72" s="84">
        <v>100000</v>
      </c>
      <c r="G72" s="32">
        <v>2.86</v>
      </c>
      <c r="H72" s="32" t="s">
        <v>326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45428</v>
      </c>
      <c r="B73" s="32">
        <v>543274</v>
      </c>
      <c r="C73" s="31" t="s">
        <v>1045</v>
      </c>
      <c r="D73" s="31" t="s">
        <v>1167</v>
      </c>
      <c r="E73" s="31" t="s">
        <v>531</v>
      </c>
      <c r="F73" s="84">
        <v>139500</v>
      </c>
      <c r="G73" s="32">
        <v>5.62</v>
      </c>
      <c r="H73" s="32" t="s">
        <v>326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45428</v>
      </c>
      <c r="B74" s="32">
        <v>511447</v>
      </c>
      <c r="C74" s="31" t="s">
        <v>1168</v>
      </c>
      <c r="D74" s="31" t="s">
        <v>1169</v>
      </c>
      <c r="E74" s="31" t="s">
        <v>531</v>
      </c>
      <c r="F74" s="84">
        <v>1774621</v>
      </c>
      <c r="G74" s="32">
        <v>2.4300000000000002</v>
      </c>
      <c r="H74" s="32" t="s">
        <v>326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45428</v>
      </c>
      <c r="B75" s="32">
        <v>511447</v>
      </c>
      <c r="C75" s="31" t="s">
        <v>1168</v>
      </c>
      <c r="D75" s="31" t="s">
        <v>1169</v>
      </c>
      <c r="E75" s="31" t="s">
        <v>530</v>
      </c>
      <c r="F75" s="84">
        <v>15000</v>
      </c>
      <c r="G75" s="32">
        <v>2.4300000000000002</v>
      </c>
      <c r="H75" s="32" t="s">
        <v>326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45428</v>
      </c>
      <c r="B76" s="32">
        <v>521005</v>
      </c>
      <c r="C76" s="31" t="s">
        <v>1046</v>
      </c>
      <c r="D76" s="31" t="s">
        <v>1170</v>
      </c>
      <c r="E76" s="31" t="s">
        <v>531</v>
      </c>
      <c r="F76" s="84">
        <v>74800</v>
      </c>
      <c r="G76" s="32">
        <v>102.2</v>
      </c>
      <c r="H76" s="32" t="s">
        <v>326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45428</v>
      </c>
      <c r="B77" s="32">
        <v>543616</v>
      </c>
      <c r="C77" s="31" t="s">
        <v>1171</v>
      </c>
      <c r="D77" s="31" t="s">
        <v>1172</v>
      </c>
      <c r="E77" s="31" t="s">
        <v>531</v>
      </c>
      <c r="F77" s="84">
        <v>63000</v>
      </c>
      <c r="G77" s="32">
        <v>178.75</v>
      </c>
      <c r="H77" s="32" t="s">
        <v>326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45428</v>
      </c>
      <c r="B78" s="32">
        <v>500421</v>
      </c>
      <c r="C78" s="31" t="s">
        <v>1173</v>
      </c>
      <c r="D78" s="31" t="s">
        <v>1174</v>
      </c>
      <c r="E78" s="31" t="s">
        <v>531</v>
      </c>
      <c r="F78" s="84">
        <v>500087</v>
      </c>
      <c r="G78" s="32">
        <v>18.2</v>
      </c>
      <c r="H78" s="32" t="s">
        <v>326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45428</v>
      </c>
      <c r="B79" s="32">
        <v>544168</v>
      </c>
      <c r="C79" s="31" t="s">
        <v>1175</v>
      </c>
      <c r="D79" s="31" t="s">
        <v>1176</v>
      </c>
      <c r="E79" s="31" t="s">
        <v>531</v>
      </c>
      <c r="F79" s="84">
        <v>43000</v>
      </c>
      <c r="G79" s="32">
        <v>145.35</v>
      </c>
      <c r="H79" s="32" t="s">
        <v>326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45428</v>
      </c>
      <c r="B80" s="32">
        <v>544168</v>
      </c>
      <c r="C80" s="31" t="s">
        <v>1175</v>
      </c>
      <c r="D80" s="31" t="s">
        <v>1177</v>
      </c>
      <c r="E80" s="31" t="s">
        <v>531</v>
      </c>
      <c r="F80" s="84">
        <v>26000</v>
      </c>
      <c r="G80" s="32">
        <v>143.1</v>
      </c>
      <c r="H80" s="32" t="s">
        <v>326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45428</v>
      </c>
      <c r="B81" s="32">
        <v>544168</v>
      </c>
      <c r="C81" s="31" t="s">
        <v>1175</v>
      </c>
      <c r="D81" s="31" t="s">
        <v>1025</v>
      </c>
      <c r="E81" s="31" t="s">
        <v>530</v>
      </c>
      <c r="F81" s="84">
        <v>68000</v>
      </c>
      <c r="G81" s="32">
        <v>144.69999999999999</v>
      </c>
      <c r="H81" s="32" t="s">
        <v>326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45428</v>
      </c>
      <c r="B82" s="32">
        <v>544168</v>
      </c>
      <c r="C82" s="31" t="s">
        <v>1175</v>
      </c>
      <c r="D82" s="31" t="s">
        <v>848</v>
      </c>
      <c r="E82" s="31" t="s">
        <v>530</v>
      </c>
      <c r="F82" s="84">
        <v>100000</v>
      </c>
      <c r="G82" s="32">
        <v>141.91999999999999</v>
      </c>
      <c r="H82" s="32" t="s">
        <v>326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45428</v>
      </c>
      <c r="B83" s="32">
        <v>544168</v>
      </c>
      <c r="C83" s="31" t="s">
        <v>1175</v>
      </c>
      <c r="D83" s="31" t="s">
        <v>1025</v>
      </c>
      <c r="E83" s="31" t="s">
        <v>531</v>
      </c>
      <c r="F83" s="84">
        <v>3000</v>
      </c>
      <c r="G83" s="32">
        <v>147.82</v>
      </c>
      <c r="H83" s="32" t="s">
        <v>326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45428</v>
      </c>
      <c r="B84" s="32">
        <v>544168</v>
      </c>
      <c r="C84" s="31" t="s">
        <v>1175</v>
      </c>
      <c r="D84" s="31" t="s">
        <v>1005</v>
      </c>
      <c r="E84" s="31" t="s">
        <v>530</v>
      </c>
      <c r="F84" s="84">
        <v>25000</v>
      </c>
      <c r="G84" s="32">
        <v>145.52000000000001</v>
      </c>
      <c r="H84" s="32" t="s">
        <v>326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45428</v>
      </c>
      <c r="B85" s="32">
        <v>544168</v>
      </c>
      <c r="C85" s="31" t="s">
        <v>1175</v>
      </c>
      <c r="D85" s="31" t="s">
        <v>1178</v>
      </c>
      <c r="E85" s="31" t="s">
        <v>531</v>
      </c>
      <c r="F85" s="84">
        <v>37000</v>
      </c>
      <c r="G85" s="32">
        <v>145.76</v>
      </c>
      <c r="H85" s="32" t="s">
        <v>326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45428</v>
      </c>
      <c r="B86" s="32">
        <v>544168</v>
      </c>
      <c r="C86" s="31" t="s">
        <v>1175</v>
      </c>
      <c r="D86" s="31" t="s">
        <v>1178</v>
      </c>
      <c r="E86" s="31" t="s">
        <v>530</v>
      </c>
      <c r="F86" s="84">
        <v>37000</v>
      </c>
      <c r="G86" s="32">
        <v>146.80000000000001</v>
      </c>
      <c r="H86" s="32" t="s">
        <v>326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45428</v>
      </c>
      <c r="B87" s="32">
        <v>544168</v>
      </c>
      <c r="C87" s="31" t="s">
        <v>1175</v>
      </c>
      <c r="D87" s="31" t="s">
        <v>1179</v>
      </c>
      <c r="E87" s="31" t="s">
        <v>531</v>
      </c>
      <c r="F87" s="84">
        <v>36000</v>
      </c>
      <c r="G87" s="32">
        <v>141.19999999999999</v>
      </c>
      <c r="H87" s="32" t="s">
        <v>326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45428</v>
      </c>
      <c r="B88" s="32">
        <v>544168</v>
      </c>
      <c r="C88" s="31" t="s">
        <v>1175</v>
      </c>
      <c r="D88" s="31" t="s">
        <v>1179</v>
      </c>
      <c r="E88" s="31" t="s">
        <v>530</v>
      </c>
      <c r="F88" s="84">
        <v>18000</v>
      </c>
      <c r="G88" s="32">
        <v>155</v>
      </c>
      <c r="H88" s="32" t="s">
        <v>326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45428</v>
      </c>
      <c r="B89" s="32">
        <v>544168</v>
      </c>
      <c r="C89" s="31" t="s">
        <v>1175</v>
      </c>
      <c r="D89" s="31" t="s">
        <v>1180</v>
      </c>
      <c r="E89" s="31" t="s">
        <v>530</v>
      </c>
      <c r="F89" s="84">
        <v>25000</v>
      </c>
      <c r="G89" s="32">
        <v>146.80000000000001</v>
      </c>
      <c r="H89" s="32" t="s">
        <v>326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45428</v>
      </c>
      <c r="B90" s="32">
        <v>544168</v>
      </c>
      <c r="C90" s="31" t="s">
        <v>1175</v>
      </c>
      <c r="D90" s="31" t="s">
        <v>1181</v>
      </c>
      <c r="E90" s="31" t="s">
        <v>531</v>
      </c>
      <c r="F90" s="84">
        <v>35000</v>
      </c>
      <c r="G90" s="32">
        <v>141.63</v>
      </c>
      <c r="H90" s="32" t="s">
        <v>326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45428</v>
      </c>
      <c r="B91" s="32">
        <v>544168</v>
      </c>
      <c r="C91" s="31" t="s">
        <v>1175</v>
      </c>
      <c r="D91" s="31" t="s">
        <v>1181</v>
      </c>
      <c r="E91" s="31" t="s">
        <v>530</v>
      </c>
      <c r="F91" s="84">
        <v>35000</v>
      </c>
      <c r="G91" s="32">
        <v>143.15</v>
      </c>
      <c r="H91" s="32" t="s">
        <v>326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45428</v>
      </c>
      <c r="B92" s="32">
        <v>544168</v>
      </c>
      <c r="C92" s="31" t="s">
        <v>1175</v>
      </c>
      <c r="D92" s="31" t="s">
        <v>1032</v>
      </c>
      <c r="E92" s="31" t="s">
        <v>530</v>
      </c>
      <c r="F92" s="84">
        <v>36000</v>
      </c>
      <c r="G92" s="32">
        <v>146.93</v>
      </c>
      <c r="H92" s="32" t="s">
        <v>326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45428</v>
      </c>
      <c r="B93" s="32">
        <v>544168</v>
      </c>
      <c r="C93" s="31" t="s">
        <v>1175</v>
      </c>
      <c r="D93" s="31" t="s">
        <v>1031</v>
      </c>
      <c r="E93" s="31" t="s">
        <v>531</v>
      </c>
      <c r="F93" s="84">
        <v>29000</v>
      </c>
      <c r="G93" s="32">
        <v>145.97</v>
      </c>
      <c r="H93" s="32" t="s">
        <v>326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45428</v>
      </c>
      <c r="B94" s="32">
        <v>544168</v>
      </c>
      <c r="C94" s="31" t="s">
        <v>1175</v>
      </c>
      <c r="D94" s="31" t="s">
        <v>1032</v>
      </c>
      <c r="E94" s="31" t="s">
        <v>531</v>
      </c>
      <c r="F94" s="84">
        <v>63000</v>
      </c>
      <c r="G94" s="32">
        <v>146.02000000000001</v>
      </c>
      <c r="H94" s="32" t="s">
        <v>326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45428</v>
      </c>
      <c r="B95" s="32">
        <v>544002</v>
      </c>
      <c r="C95" s="31" t="s">
        <v>1047</v>
      </c>
      <c r="D95" s="31" t="s">
        <v>1048</v>
      </c>
      <c r="E95" s="31" t="s">
        <v>530</v>
      </c>
      <c r="F95" s="84">
        <v>34000</v>
      </c>
      <c r="G95" s="32">
        <v>34.840000000000003</v>
      </c>
      <c r="H95" s="32" t="s">
        <v>326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45428</v>
      </c>
      <c r="B96" s="32">
        <v>541445</v>
      </c>
      <c r="C96" s="31" t="s">
        <v>1182</v>
      </c>
      <c r="D96" s="31" t="s">
        <v>1178</v>
      </c>
      <c r="E96" s="31" t="s">
        <v>530</v>
      </c>
      <c r="F96" s="84">
        <v>103200</v>
      </c>
      <c r="G96" s="32">
        <v>202.29</v>
      </c>
      <c r="H96" s="32" t="s">
        <v>326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45428</v>
      </c>
      <c r="B97" s="32">
        <v>541445</v>
      </c>
      <c r="C97" s="31" t="s">
        <v>1182</v>
      </c>
      <c r="D97" s="31" t="s">
        <v>1178</v>
      </c>
      <c r="E97" s="31" t="s">
        <v>531</v>
      </c>
      <c r="F97" s="84">
        <v>104000</v>
      </c>
      <c r="G97" s="32">
        <v>203.28</v>
      </c>
      <c r="H97" s="32" t="s">
        <v>326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45428</v>
      </c>
      <c r="B98" s="32">
        <v>541445</v>
      </c>
      <c r="C98" s="31" t="s">
        <v>1182</v>
      </c>
      <c r="D98" s="31" t="s">
        <v>1004</v>
      </c>
      <c r="E98" s="31" t="s">
        <v>530</v>
      </c>
      <c r="F98" s="84">
        <v>72000</v>
      </c>
      <c r="G98" s="32">
        <v>197.78</v>
      </c>
      <c r="H98" s="32" t="s">
        <v>326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45428</v>
      </c>
      <c r="B99" s="32">
        <v>541445</v>
      </c>
      <c r="C99" s="31" t="s">
        <v>1182</v>
      </c>
      <c r="D99" s="31" t="s">
        <v>1026</v>
      </c>
      <c r="E99" s="31" t="s">
        <v>530</v>
      </c>
      <c r="F99" s="84">
        <v>80000</v>
      </c>
      <c r="G99" s="32">
        <v>195</v>
      </c>
      <c r="H99" s="32" t="s">
        <v>326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45428</v>
      </c>
      <c r="B100" s="32">
        <v>541445</v>
      </c>
      <c r="C100" s="31" t="s">
        <v>1182</v>
      </c>
      <c r="D100" s="31" t="s">
        <v>1004</v>
      </c>
      <c r="E100" s="31" t="s">
        <v>531</v>
      </c>
      <c r="F100" s="84">
        <v>72000</v>
      </c>
      <c r="G100" s="32">
        <v>197.48</v>
      </c>
      <c r="H100" s="32" t="s">
        <v>326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45428</v>
      </c>
      <c r="B101" s="32">
        <v>541445</v>
      </c>
      <c r="C101" s="31" t="s">
        <v>1182</v>
      </c>
      <c r="D101" s="31" t="s">
        <v>1025</v>
      </c>
      <c r="E101" s="31" t="s">
        <v>530</v>
      </c>
      <c r="F101" s="84">
        <v>112000</v>
      </c>
      <c r="G101" s="32">
        <v>195.19</v>
      </c>
      <c r="H101" s="32" t="s">
        <v>326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45428</v>
      </c>
      <c r="B102" s="32">
        <v>541445</v>
      </c>
      <c r="C102" s="31" t="s">
        <v>1182</v>
      </c>
      <c r="D102" s="31" t="s">
        <v>1025</v>
      </c>
      <c r="E102" s="31" t="s">
        <v>531</v>
      </c>
      <c r="F102" s="84">
        <v>107200</v>
      </c>
      <c r="G102" s="32">
        <v>199.6</v>
      </c>
      <c r="H102" s="32" t="s">
        <v>326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45428</v>
      </c>
      <c r="B103" s="32">
        <v>541445</v>
      </c>
      <c r="C103" s="31" t="s">
        <v>1182</v>
      </c>
      <c r="D103" s="31" t="s">
        <v>1026</v>
      </c>
      <c r="E103" s="31" t="s">
        <v>531</v>
      </c>
      <c r="F103" s="84">
        <v>49600</v>
      </c>
      <c r="G103" s="32">
        <v>195.29</v>
      </c>
      <c r="H103" s="32" t="s">
        <v>326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45428</v>
      </c>
      <c r="B104" s="32" t="s">
        <v>1183</v>
      </c>
      <c r="C104" s="31" t="s">
        <v>1184</v>
      </c>
      <c r="D104" s="31" t="s">
        <v>968</v>
      </c>
      <c r="E104" s="31" t="s">
        <v>530</v>
      </c>
      <c r="F104" s="84">
        <v>248522</v>
      </c>
      <c r="G104" s="32">
        <v>916.24</v>
      </c>
      <c r="H104" s="32" t="s">
        <v>864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45428</v>
      </c>
      <c r="B105" s="32" t="s">
        <v>1185</v>
      </c>
      <c r="C105" s="31" t="s">
        <v>1186</v>
      </c>
      <c r="D105" s="31" t="s">
        <v>1187</v>
      </c>
      <c r="E105" s="31" t="s">
        <v>530</v>
      </c>
      <c r="F105" s="84">
        <v>34400</v>
      </c>
      <c r="G105" s="32">
        <v>270.45</v>
      </c>
      <c r="H105" s="32" t="s">
        <v>864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45428</v>
      </c>
      <c r="B106" s="32" t="s">
        <v>1185</v>
      </c>
      <c r="C106" s="31" t="s">
        <v>1186</v>
      </c>
      <c r="D106" s="31" t="s">
        <v>1188</v>
      </c>
      <c r="E106" s="31" t="s">
        <v>530</v>
      </c>
      <c r="F106" s="84">
        <v>32000</v>
      </c>
      <c r="G106" s="32">
        <v>278.24</v>
      </c>
      <c r="H106" s="32" t="s">
        <v>864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45428</v>
      </c>
      <c r="B107" s="32" t="s">
        <v>1189</v>
      </c>
      <c r="C107" s="31" t="s">
        <v>1190</v>
      </c>
      <c r="D107" s="31" t="s">
        <v>1191</v>
      </c>
      <c r="E107" s="31" t="s">
        <v>530</v>
      </c>
      <c r="F107" s="84">
        <v>1015000</v>
      </c>
      <c r="G107" s="32">
        <v>17.97</v>
      </c>
      <c r="H107" s="32" t="s">
        <v>864</v>
      </c>
    </row>
    <row r="108" spans="1:28" ht="15" customHeight="1">
      <c r="A108" s="83">
        <v>45428</v>
      </c>
      <c r="B108" s="32" t="s">
        <v>1192</v>
      </c>
      <c r="C108" s="31" t="s">
        <v>1193</v>
      </c>
      <c r="D108" s="31" t="s">
        <v>1194</v>
      </c>
      <c r="E108" s="31" t="s">
        <v>530</v>
      </c>
      <c r="F108" s="84">
        <v>50000</v>
      </c>
      <c r="G108" s="32">
        <v>80.12</v>
      </c>
      <c r="H108" s="32" t="s">
        <v>864</v>
      </c>
    </row>
    <row r="109" spans="1:28" ht="15" customHeight="1">
      <c r="A109" s="83">
        <v>45428</v>
      </c>
      <c r="B109" s="32" t="s">
        <v>1002</v>
      </c>
      <c r="C109" s="31" t="s">
        <v>1003</v>
      </c>
      <c r="D109" s="31" t="s">
        <v>1057</v>
      </c>
      <c r="E109" s="31" t="s">
        <v>530</v>
      </c>
      <c r="F109" s="84">
        <v>2036787</v>
      </c>
      <c r="G109" s="32">
        <v>36.25</v>
      </c>
      <c r="H109" s="32" t="s">
        <v>864</v>
      </c>
    </row>
    <row r="110" spans="1:28" ht="15" customHeight="1">
      <c r="A110" s="83">
        <v>45428</v>
      </c>
      <c r="B110" s="32" t="s">
        <v>1002</v>
      </c>
      <c r="C110" s="31" t="s">
        <v>1003</v>
      </c>
      <c r="D110" s="31" t="s">
        <v>848</v>
      </c>
      <c r="E110" s="31" t="s">
        <v>530</v>
      </c>
      <c r="F110" s="84">
        <v>1943812</v>
      </c>
      <c r="G110" s="32">
        <v>36.03</v>
      </c>
      <c r="H110" s="32" t="s">
        <v>864</v>
      </c>
    </row>
    <row r="111" spans="1:28" ht="15" customHeight="1">
      <c r="A111" s="83">
        <v>45428</v>
      </c>
      <c r="B111" s="32" t="s">
        <v>1002</v>
      </c>
      <c r="C111" s="31" t="s">
        <v>1003</v>
      </c>
      <c r="D111" s="31" t="s">
        <v>1004</v>
      </c>
      <c r="E111" s="31" t="s">
        <v>530</v>
      </c>
      <c r="F111" s="84">
        <v>1653566</v>
      </c>
      <c r="G111" s="32">
        <v>36.49</v>
      </c>
      <c r="H111" s="32" t="s">
        <v>864</v>
      </c>
    </row>
    <row r="112" spans="1:28" ht="15" customHeight="1">
      <c r="A112" s="83">
        <v>45428</v>
      </c>
      <c r="B112" s="32" t="s">
        <v>1002</v>
      </c>
      <c r="C112" s="31" t="s">
        <v>1003</v>
      </c>
      <c r="D112" s="31" t="s">
        <v>1001</v>
      </c>
      <c r="E112" s="31" t="s">
        <v>530</v>
      </c>
      <c r="F112" s="84">
        <v>2455814</v>
      </c>
      <c r="G112" s="32">
        <v>36.26</v>
      </c>
      <c r="H112" s="32" t="s">
        <v>864</v>
      </c>
    </row>
    <row r="113" spans="1:8" ht="15" customHeight="1">
      <c r="A113" s="83">
        <v>45428</v>
      </c>
      <c r="B113" s="32" t="s">
        <v>834</v>
      </c>
      <c r="C113" s="31" t="s">
        <v>1195</v>
      </c>
      <c r="D113" s="31" t="s">
        <v>1196</v>
      </c>
      <c r="E113" s="31" t="s">
        <v>530</v>
      </c>
      <c r="F113" s="84">
        <v>1800000</v>
      </c>
      <c r="G113" s="32">
        <v>541.45000000000005</v>
      </c>
      <c r="H113" s="32" t="s">
        <v>864</v>
      </c>
    </row>
    <row r="114" spans="1:8" ht="15" customHeight="1">
      <c r="A114" s="83">
        <v>45428</v>
      </c>
      <c r="B114" s="32" t="s">
        <v>1058</v>
      </c>
      <c r="C114" s="31" t="s">
        <v>1059</v>
      </c>
      <c r="D114" s="31" t="s">
        <v>1051</v>
      </c>
      <c r="E114" s="31" t="s">
        <v>530</v>
      </c>
      <c r="F114" s="84">
        <v>54000</v>
      </c>
      <c r="G114" s="32">
        <v>196.92</v>
      </c>
      <c r="H114" s="32" t="s">
        <v>864</v>
      </c>
    </row>
    <row r="115" spans="1:8" ht="15" customHeight="1">
      <c r="A115" s="83">
        <v>45428</v>
      </c>
      <c r="B115" s="32" t="s">
        <v>1197</v>
      </c>
      <c r="C115" s="31" t="s">
        <v>1198</v>
      </c>
      <c r="D115" s="31" t="s">
        <v>968</v>
      </c>
      <c r="E115" s="31" t="s">
        <v>530</v>
      </c>
      <c r="F115" s="84">
        <v>262714</v>
      </c>
      <c r="G115" s="32">
        <v>253.03</v>
      </c>
      <c r="H115" s="32" t="s">
        <v>864</v>
      </c>
    </row>
    <row r="116" spans="1:8" ht="15" customHeight="1">
      <c r="A116" s="83">
        <v>45428</v>
      </c>
      <c r="B116" s="32" t="s">
        <v>1049</v>
      </c>
      <c r="C116" s="31" t="s">
        <v>1050</v>
      </c>
      <c r="D116" s="31" t="s">
        <v>1199</v>
      </c>
      <c r="E116" s="31" t="s">
        <v>530</v>
      </c>
      <c r="F116" s="84">
        <v>200000</v>
      </c>
      <c r="G116" s="32">
        <v>200.01</v>
      </c>
      <c r="H116" s="32" t="s">
        <v>864</v>
      </c>
    </row>
    <row r="117" spans="1:8" ht="15" customHeight="1">
      <c r="A117" s="83">
        <v>45428</v>
      </c>
      <c r="B117" s="32" t="s">
        <v>1200</v>
      </c>
      <c r="C117" s="31" t="s">
        <v>1201</v>
      </c>
      <c r="D117" s="31" t="s">
        <v>1202</v>
      </c>
      <c r="E117" s="31" t="s">
        <v>530</v>
      </c>
      <c r="F117" s="84">
        <v>70000</v>
      </c>
      <c r="G117" s="32">
        <v>146.32</v>
      </c>
      <c r="H117" s="32" t="s">
        <v>864</v>
      </c>
    </row>
    <row r="118" spans="1:8" ht="15" customHeight="1">
      <c r="A118" s="83">
        <v>45428</v>
      </c>
      <c r="B118" s="32" t="s">
        <v>1203</v>
      </c>
      <c r="C118" s="31" t="s">
        <v>1204</v>
      </c>
      <c r="D118" s="31" t="s">
        <v>968</v>
      </c>
      <c r="E118" s="31" t="s">
        <v>530</v>
      </c>
      <c r="F118" s="84">
        <v>268031</v>
      </c>
      <c r="G118" s="32">
        <v>458.3</v>
      </c>
      <c r="H118" s="32" t="s">
        <v>864</v>
      </c>
    </row>
    <row r="119" spans="1:8" ht="15" customHeight="1">
      <c r="A119" s="83">
        <v>45428</v>
      </c>
      <c r="B119" s="32" t="s">
        <v>1205</v>
      </c>
      <c r="C119" s="31" t="s">
        <v>1206</v>
      </c>
      <c r="D119" s="31" t="s">
        <v>1001</v>
      </c>
      <c r="E119" s="31" t="s">
        <v>530</v>
      </c>
      <c r="F119" s="84">
        <v>37653600</v>
      </c>
      <c r="G119" s="32">
        <v>12.6</v>
      </c>
      <c r="H119" s="32" t="s">
        <v>864</v>
      </c>
    </row>
    <row r="120" spans="1:8" ht="15" customHeight="1">
      <c r="A120" s="83">
        <v>45428</v>
      </c>
      <c r="B120" s="32" t="s">
        <v>1052</v>
      </c>
      <c r="C120" s="31" t="s">
        <v>1053</v>
      </c>
      <c r="D120" s="31" t="s">
        <v>1054</v>
      </c>
      <c r="E120" s="31" t="s">
        <v>530</v>
      </c>
      <c r="F120" s="84">
        <v>78047</v>
      </c>
      <c r="G120" s="32">
        <v>4.53</v>
      </c>
      <c r="H120" s="32" t="s">
        <v>864</v>
      </c>
    </row>
    <row r="121" spans="1:8" ht="15" customHeight="1">
      <c r="A121" s="83">
        <v>45428</v>
      </c>
      <c r="B121" s="32" t="s">
        <v>1055</v>
      </c>
      <c r="C121" s="31" t="s">
        <v>1056</v>
      </c>
      <c r="D121" s="31" t="s">
        <v>1001</v>
      </c>
      <c r="E121" s="31" t="s">
        <v>530</v>
      </c>
      <c r="F121" s="84">
        <v>118400</v>
      </c>
      <c r="G121" s="32">
        <v>91.8</v>
      </c>
      <c r="H121" s="32" t="s">
        <v>864</v>
      </c>
    </row>
    <row r="122" spans="1:8" ht="15" customHeight="1">
      <c r="A122" s="83">
        <v>45428</v>
      </c>
      <c r="B122" s="32" t="s">
        <v>1109</v>
      </c>
      <c r="C122" s="31" t="s">
        <v>1207</v>
      </c>
      <c r="D122" s="31" t="s">
        <v>968</v>
      </c>
      <c r="E122" s="31" t="s">
        <v>530</v>
      </c>
      <c r="F122" s="84">
        <v>954421</v>
      </c>
      <c r="G122" s="32">
        <v>1195</v>
      </c>
      <c r="H122" s="32" t="s">
        <v>864</v>
      </c>
    </row>
    <row r="123" spans="1:8" ht="15" customHeight="1">
      <c r="A123" s="83">
        <v>45428</v>
      </c>
      <c r="B123" s="32" t="s">
        <v>969</v>
      </c>
      <c r="C123" s="31" t="s">
        <v>970</v>
      </c>
      <c r="D123" s="31" t="s">
        <v>971</v>
      </c>
      <c r="E123" s="31" t="s">
        <v>530</v>
      </c>
      <c r="F123" s="84">
        <v>1069078</v>
      </c>
      <c r="G123" s="32">
        <v>62.29</v>
      </c>
      <c r="H123" s="32" t="s">
        <v>864</v>
      </c>
    </row>
    <row r="124" spans="1:8" ht="15" customHeight="1">
      <c r="A124" s="83">
        <v>45428</v>
      </c>
      <c r="B124" s="32" t="s">
        <v>1183</v>
      </c>
      <c r="C124" s="31" t="s">
        <v>1184</v>
      </c>
      <c r="D124" s="31" t="s">
        <v>968</v>
      </c>
      <c r="E124" s="31" t="s">
        <v>531</v>
      </c>
      <c r="F124" s="84">
        <v>248522</v>
      </c>
      <c r="G124" s="32">
        <v>916.69</v>
      </c>
      <c r="H124" s="32" t="s">
        <v>864</v>
      </c>
    </row>
    <row r="125" spans="1:8" ht="15" customHeight="1">
      <c r="A125" s="83">
        <v>45428</v>
      </c>
      <c r="B125" s="32" t="s">
        <v>1185</v>
      </c>
      <c r="C125" s="31" t="s">
        <v>1186</v>
      </c>
      <c r="D125" s="31" t="s">
        <v>1187</v>
      </c>
      <c r="E125" s="31" t="s">
        <v>531</v>
      </c>
      <c r="F125" s="84">
        <v>29600</v>
      </c>
      <c r="G125" s="32">
        <v>270.98</v>
      </c>
      <c r="H125" s="32" t="s">
        <v>864</v>
      </c>
    </row>
    <row r="126" spans="1:8" ht="15" customHeight="1">
      <c r="A126" s="83">
        <v>45428</v>
      </c>
      <c r="B126" s="32" t="s">
        <v>1185</v>
      </c>
      <c r="C126" s="31" t="s">
        <v>1186</v>
      </c>
      <c r="D126" s="31" t="s">
        <v>1208</v>
      </c>
      <c r="E126" s="31" t="s">
        <v>531</v>
      </c>
      <c r="F126" s="84">
        <v>25600</v>
      </c>
      <c r="G126" s="32">
        <v>280</v>
      </c>
      <c r="H126" s="32" t="s">
        <v>864</v>
      </c>
    </row>
    <row r="127" spans="1:8" ht="15" customHeight="1">
      <c r="A127" s="83">
        <v>45428</v>
      </c>
      <c r="B127" s="32" t="s">
        <v>1209</v>
      </c>
      <c r="C127" s="31" t="s">
        <v>1210</v>
      </c>
      <c r="D127" s="31" t="s">
        <v>1211</v>
      </c>
      <c r="E127" s="31" t="s">
        <v>531</v>
      </c>
      <c r="F127" s="84">
        <v>138398</v>
      </c>
      <c r="G127" s="32">
        <v>92.12</v>
      </c>
      <c r="H127" s="32" t="s">
        <v>864</v>
      </c>
    </row>
    <row r="128" spans="1:8" ht="15" customHeight="1">
      <c r="A128" s="83">
        <v>45428</v>
      </c>
      <c r="B128" s="32" t="s">
        <v>1002</v>
      </c>
      <c r="C128" s="31" t="s">
        <v>1003</v>
      </c>
      <c r="D128" s="31" t="s">
        <v>848</v>
      </c>
      <c r="E128" s="31" t="s">
        <v>531</v>
      </c>
      <c r="F128" s="84">
        <v>2743812</v>
      </c>
      <c r="G128" s="32">
        <v>36.4</v>
      </c>
      <c r="H128" s="32" t="s">
        <v>864</v>
      </c>
    </row>
    <row r="129" spans="1:8" ht="15" customHeight="1">
      <c r="A129" s="83">
        <v>45428</v>
      </c>
      <c r="B129" s="32" t="s">
        <v>1002</v>
      </c>
      <c r="C129" s="31" t="s">
        <v>1003</v>
      </c>
      <c r="D129" s="31" t="s">
        <v>1004</v>
      </c>
      <c r="E129" s="31" t="s">
        <v>531</v>
      </c>
      <c r="F129" s="84">
        <v>1582542</v>
      </c>
      <c r="G129" s="32">
        <v>36.299999999999997</v>
      </c>
      <c r="H129" s="32" t="s">
        <v>864</v>
      </c>
    </row>
    <row r="130" spans="1:8" ht="15" customHeight="1">
      <c r="A130" s="83">
        <v>45428</v>
      </c>
      <c r="B130" s="32" t="s">
        <v>1002</v>
      </c>
      <c r="C130" s="31" t="s">
        <v>1003</v>
      </c>
      <c r="D130" s="31" t="s">
        <v>1057</v>
      </c>
      <c r="E130" s="31" t="s">
        <v>531</v>
      </c>
      <c r="F130" s="84">
        <v>1949117</v>
      </c>
      <c r="G130" s="32">
        <v>36.39</v>
      </c>
      <c r="H130" s="32" t="s">
        <v>864</v>
      </c>
    </row>
    <row r="131" spans="1:8" ht="15" customHeight="1">
      <c r="A131" s="83">
        <v>45428</v>
      </c>
      <c r="B131" s="32" t="s">
        <v>1002</v>
      </c>
      <c r="C131" s="31" t="s">
        <v>1003</v>
      </c>
      <c r="D131" s="31" t="s">
        <v>1001</v>
      </c>
      <c r="E131" s="31" t="s">
        <v>531</v>
      </c>
      <c r="F131" s="84">
        <v>3783867</v>
      </c>
      <c r="G131" s="32">
        <v>36.68</v>
      </c>
      <c r="H131" s="32" t="s">
        <v>864</v>
      </c>
    </row>
    <row r="132" spans="1:8" ht="15" customHeight="1">
      <c r="A132" s="83">
        <v>45428</v>
      </c>
      <c r="B132" s="32" t="s">
        <v>1212</v>
      </c>
      <c r="C132" s="31" t="s">
        <v>1213</v>
      </c>
      <c r="D132" s="31" t="s">
        <v>1214</v>
      </c>
      <c r="E132" s="31" t="s">
        <v>531</v>
      </c>
      <c r="F132" s="84">
        <v>600000</v>
      </c>
      <c r="G132" s="32">
        <v>110.84</v>
      </c>
      <c r="H132" s="32" t="s">
        <v>864</v>
      </c>
    </row>
    <row r="133" spans="1:8" ht="15" customHeight="1">
      <c r="A133" s="83">
        <v>45428</v>
      </c>
      <c r="B133" s="32" t="s">
        <v>834</v>
      </c>
      <c r="C133" s="31" t="s">
        <v>1195</v>
      </c>
      <c r="D133" s="31" t="s">
        <v>1215</v>
      </c>
      <c r="E133" s="31" t="s">
        <v>531</v>
      </c>
      <c r="F133" s="84">
        <v>2000000</v>
      </c>
      <c r="G133" s="32">
        <v>541.45000000000005</v>
      </c>
      <c r="H133" s="32" t="s">
        <v>864</v>
      </c>
    </row>
    <row r="134" spans="1:8" ht="15" customHeight="1">
      <c r="A134" s="83">
        <v>45428</v>
      </c>
      <c r="B134" s="32" t="s">
        <v>1058</v>
      </c>
      <c r="C134" s="31" t="s">
        <v>1059</v>
      </c>
      <c r="D134" s="31" t="s">
        <v>1051</v>
      </c>
      <c r="E134" s="31" t="s">
        <v>531</v>
      </c>
      <c r="F134" s="84">
        <v>36000</v>
      </c>
      <c r="G134" s="32">
        <v>199.94</v>
      </c>
      <c r="H134" s="32" t="s">
        <v>864</v>
      </c>
    </row>
    <row r="135" spans="1:8" ht="15" customHeight="1">
      <c r="A135" s="83">
        <v>45428</v>
      </c>
      <c r="B135" s="32" t="s">
        <v>1197</v>
      </c>
      <c r="C135" s="31" t="s">
        <v>1198</v>
      </c>
      <c r="D135" s="31" t="s">
        <v>968</v>
      </c>
      <c r="E135" s="31" t="s">
        <v>531</v>
      </c>
      <c r="F135" s="84">
        <v>262714</v>
      </c>
      <c r="G135" s="32">
        <v>253.01</v>
      </c>
      <c r="H135" s="32" t="s">
        <v>864</v>
      </c>
    </row>
    <row r="136" spans="1:8" ht="15" customHeight="1">
      <c r="A136" s="83">
        <v>45428</v>
      </c>
      <c r="B136" s="32" t="s">
        <v>1203</v>
      </c>
      <c r="C136" s="31" t="s">
        <v>1204</v>
      </c>
      <c r="D136" s="31" t="s">
        <v>968</v>
      </c>
      <c r="E136" s="31" t="s">
        <v>531</v>
      </c>
      <c r="F136" s="84">
        <v>268031</v>
      </c>
      <c r="G136" s="32">
        <v>458.79</v>
      </c>
      <c r="H136" s="32" t="s">
        <v>864</v>
      </c>
    </row>
    <row r="137" spans="1:8" ht="15" customHeight="1">
      <c r="A137" s="83">
        <v>45428</v>
      </c>
      <c r="B137" s="32" t="s">
        <v>1205</v>
      </c>
      <c r="C137" s="31" t="s">
        <v>1206</v>
      </c>
      <c r="D137" s="31" t="s">
        <v>1001</v>
      </c>
      <c r="E137" s="31" t="s">
        <v>531</v>
      </c>
      <c r="F137" s="84">
        <v>27653595</v>
      </c>
      <c r="G137" s="32">
        <v>12.59</v>
      </c>
      <c r="H137" s="32" t="s">
        <v>864</v>
      </c>
    </row>
    <row r="138" spans="1:8" ht="15" customHeight="1">
      <c r="A138" s="83">
        <v>45428</v>
      </c>
      <c r="B138" s="32" t="s">
        <v>1052</v>
      </c>
      <c r="C138" s="31" t="s">
        <v>1053</v>
      </c>
      <c r="D138" s="31" t="s">
        <v>1216</v>
      </c>
      <c r="E138" s="31" t="s">
        <v>531</v>
      </c>
      <c r="F138" s="84">
        <v>60000</v>
      </c>
      <c r="G138" s="32">
        <v>4.3499999999999996</v>
      </c>
      <c r="H138" s="32" t="s">
        <v>864</v>
      </c>
    </row>
    <row r="139" spans="1:8" ht="15" customHeight="1">
      <c r="A139" s="83">
        <v>45428</v>
      </c>
      <c r="B139" s="32" t="s">
        <v>1052</v>
      </c>
      <c r="C139" s="31" t="s">
        <v>1053</v>
      </c>
      <c r="D139" s="31" t="s">
        <v>1054</v>
      </c>
      <c r="E139" s="31" t="s">
        <v>531</v>
      </c>
      <c r="F139" s="84">
        <v>142182</v>
      </c>
      <c r="G139" s="32">
        <v>4.5999999999999996</v>
      </c>
      <c r="H139" s="32" t="s">
        <v>864</v>
      </c>
    </row>
    <row r="140" spans="1:8" ht="15" customHeight="1">
      <c r="A140" s="83">
        <v>45428</v>
      </c>
      <c r="B140" s="32" t="s">
        <v>1055</v>
      </c>
      <c r="C140" s="31" t="s">
        <v>1056</v>
      </c>
      <c r="D140" s="31" t="s">
        <v>848</v>
      </c>
      <c r="E140" s="31" t="s">
        <v>531</v>
      </c>
      <c r="F140" s="84">
        <v>112000</v>
      </c>
      <c r="G140" s="32">
        <v>91.8</v>
      </c>
      <c r="H140" s="32" t="s">
        <v>864</v>
      </c>
    </row>
    <row r="141" spans="1:8" ht="15" customHeight="1">
      <c r="A141" s="83">
        <v>45428</v>
      </c>
      <c r="B141" s="32" t="s">
        <v>1109</v>
      </c>
      <c r="C141" s="31" t="s">
        <v>1207</v>
      </c>
      <c r="D141" s="31" t="s">
        <v>968</v>
      </c>
      <c r="E141" s="31" t="s">
        <v>531</v>
      </c>
      <c r="F141" s="84">
        <v>954421</v>
      </c>
      <c r="G141" s="32">
        <v>1195.48</v>
      </c>
      <c r="H141" s="32" t="s">
        <v>864</v>
      </c>
    </row>
    <row r="142" spans="1:8" ht="15" customHeight="1">
      <c r="A142" s="83">
        <v>45428</v>
      </c>
      <c r="B142" s="32" t="s">
        <v>969</v>
      </c>
      <c r="C142" s="31" t="s">
        <v>970</v>
      </c>
      <c r="D142" s="31" t="s">
        <v>971</v>
      </c>
      <c r="E142" s="31" t="s">
        <v>531</v>
      </c>
      <c r="F142" s="84">
        <v>484908</v>
      </c>
      <c r="G142" s="32">
        <v>62.24</v>
      </c>
      <c r="H142" s="32" t="s">
        <v>864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9"/>
  <sheetViews>
    <sheetView zoomScale="80" zoomScaleNormal="80" workbookViewId="0">
      <selection activeCell="K109" sqref="K109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45429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814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846</v>
      </c>
      <c r="G10" s="185">
        <v>2390</v>
      </c>
      <c r="H10" s="183"/>
      <c r="I10" s="183" t="s">
        <v>847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2468.35</v>
      </c>
      <c r="Q10" s="228"/>
      <c r="R10" s="54" t="s">
        <v>1061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1015</v>
      </c>
      <c r="F11" s="183" t="s">
        <v>1016</v>
      </c>
      <c r="G11" s="185">
        <v>3612</v>
      </c>
      <c r="H11" s="183"/>
      <c r="I11" s="183" t="s">
        <v>1017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3900.95</v>
      </c>
      <c r="Q11" s="228"/>
      <c r="R11" s="54" t="s">
        <v>1061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852</v>
      </c>
      <c r="J12" s="255" t="s">
        <v>900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1061</v>
      </c>
    </row>
    <row r="13" spans="1:26" ht="15" customHeight="1">
      <c r="A13" s="187">
        <v>4</v>
      </c>
      <c r="B13" s="184">
        <v>45394</v>
      </c>
      <c r="C13" s="188"/>
      <c r="D13" s="192" t="s">
        <v>272</v>
      </c>
      <c r="E13" s="189" t="s">
        <v>546</v>
      </c>
      <c r="F13" s="183" t="s">
        <v>855</v>
      </c>
      <c r="G13" s="185">
        <v>1625</v>
      </c>
      <c r="H13" s="183"/>
      <c r="I13" s="183" t="s">
        <v>856</v>
      </c>
      <c r="J13" s="185" t="s">
        <v>547</v>
      </c>
      <c r="K13" s="185"/>
      <c r="L13" s="186"/>
      <c r="M13" s="190"/>
      <c r="N13" s="185"/>
      <c r="O13" s="191"/>
      <c r="P13" s="186">
        <f>VLOOKUP(D13,'MidCap Intra'!$B$11:$C$571,2,0)</f>
        <v>1779.65</v>
      </c>
      <c r="Q13" s="228"/>
      <c r="R13" s="54" t="s">
        <v>1062</v>
      </c>
    </row>
    <row r="14" spans="1:26" ht="15" customHeight="1">
      <c r="A14" s="187">
        <v>5</v>
      </c>
      <c r="B14" s="184">
        <v>45397</v>
      </c>
      <c r="C14" s="188"/>
      <c r="D14" s="192" t="s">
        <v>126</v>
      </c>
      <c r="E14" s="189" t="s">
        <v>1015</v>
      </c>
      <c r="F14" s="183" t="s">
        <v>1018</v>
      </c>
      <c r="G14" s="185">
        <v>1357.5</v>
      </c>
      <c r="H14" s="183"/>
      <c r="I14" s="183" t="s">
        <v>1019</v>
      </c>
      <c r="J14" s="185" t="s">
        <v>547</v>
      </c>
      <c r="K14" s="185"/>
      <c r="L14" s="186"/>
      <c r="M14" s="190"/>
      <c r="N14" s="185"/>
      <c r="O14" s="191"/>
      <c r="P14" s="186">
        <f>VLOOKUP(D14,'MidCap Intra'!$B$11:$C$571,2,0)</f>
        <v>1460.25</v>
      </c>
      <c r="Q14" s="228"/>
      <c r="R14" s="54" t="s">
        <v>1061</v>
      </c>
    </row>
    <row r="15" spans="1:26" ht="15" customHeight="1">
      <c r="A15" s="321">
        <v>6</v>
      </c>
      <c r="B15" s="322">
        <v>45405</v>
      </c>
      <c r="C15" s="323"/>
      <c r="D15" s="324" t="s">
        <v>457</v>
      </c>
      <c r="E15" s="325" t="s">
        <v>546</v>
      </c>
      <c r="F15" s="286">
        <v>161</v>
      </c>
      <c r="G15" s="287">
        <v>149.5</v>
      </c>
      <c r="H15" s="286">
        <v>148.5</v>
      </c>
      <c r="I15" s="286" t="s">
        <v>858</v>
      </c>
      <c r="J15" s="279" t="s">
        <v>975</v>
      </c>
      <c r="K15" s="279">
        <f t="shared" ref="K15" si="3">H15-F15</f>
        <v>-12.5</v>
      </c>
      <c r="L15" s="326">
        <f t="shared" ref="L15" si="4">(F15*-0.3)/100</f>
        <v>-0.48299999999999998</v>
      </c>
      <c r="M15" s="327">
        <f t="shared" ref="M15" si="5">(K15+L15)/F15</f>
        <v>-8.0639751552795028E-2</v>
      </c>
      <c r="N15" s="279" t="s">
        <v>558</v>
      </c>
      <c r="O15" s="328">
        <v>45425</v>
      </c>
      <c r="P15" s="329"/>
      <c r="Q15" s="228"/>
      <c r="R15" s="54" t="s">
        <v>1061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867</v>
      </c>
      <c r="J16" s="255" t="s">
        <v>964</v>
      </c>
      <c r="K16" s="255">
        <f t="shared" ref="K16" si="6">H16-F16</f>
        <v>27</v>
      </c>
      <c r="L16" s="301">
        <f t="shared" ref="L16" si="7">(F16*-0.3)/100</f>
        <v>-1.9275</v>
      </c>
      <c r="M16" s="302">
        <f t="shared" ref="M16" si="8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1061</v>
      </c>
    </row>
    <row r="17" spans="1:38" ht="15" customHeight="1">
      <c r="A17" s="321">
        <v>8</v>
      </c>
      <c r="B17" s="322">
        <v>45412</v>
      </c>
      <c r="C17" s="323"/>
      <c r="D17" s="324" t="s">
        <v>861</v>
      </c>
      <c r="E17" s="325" t="s">
        <v>546</v>
      </c>
      <c r="F17" s="286">
        <v>165.5</v>
      </c>
      <c r="G17" s="287">
        <v>159</v>
      </c>
      <c r="H17" s="286">
        <v>158.5</v>
      </c>
      <c r="I17" s="286" t="s">
        <v>868</v>
      </c>
      <c r="J17" s="279" t="s">
        <v>957</v>
      </c>
      <c r="K17" s="279">
        <f t="shared" ref="K17:K18" si="9">H17-F17</f>
        <v>-7</v>
      </c>
      <c r="L17" s="326">
        <f t="shared" ref="L17:L18" si="10">(F17*-0.3)/100</f>
        <v>-0.4965</v>
      </c>
      <c r="M17" s="327">
        <f t="shared" ref="M17:M18" si="11">(K17+L17)/F17</f>
        <v>-4.5296072507552874E-2</v>
      </c>
      <c r="N17" s="279" t="s">
        <v>558</v>
      </c>
      <c r="O17" s="328">
        <v>45421</v>
      </c>
      <c r="P17" s="329"/>
      <c r="Q17" s="228"/>
      <c r="R17" s="54" t="s">
        <v>1061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869</v>
      </c>
      <c r="J18" s="255" t="s">
        <v>682</v>
      </c>
      <c r="K18" s="255">
        <f t="shared" si="9"/>
        <v>68</v>
      </c>
      <c r="L18" s="301">
        <f t="shared" si="10"/>
        <v>-4.4400000000000004</v>
      </c>
      <c r="M18" s="302">
        <f t="shared" si="11"/>
        <v>4.2945945945945946E-2</v>
      </c>
      <c r="N18" s="255" t="s">
        <v>548</v>
      </c>
      <c r="O18" s="303">
        <v>45428</v>
      </c>
      <c r="P18" s="304"/>
      <c r="Q18" s="228"/>
      <c r="R18" s="54" t="s">
        <v>1061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1015</v>
      </c>
      <c r="F19" s="183" t="s">
        <v>1021</v>
      </c>
      <c r="G19" s="185">
        <v>1267</v>
      </c>
      <c r="H19" s="183"/>
      <c r="I19" s="183" t="s">
        <v>1022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1348.15</v>
      </c>
      <c r="Q19" s="228"/>
      <c r="R19" s="54" t="s">
        <v>1061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898</v>
      </c>
      <c r="J20" s="255" t="s">
        <v>1068</v>
      </c>
      <c r="K20" s="255">
        <f t="shared" ref="K20" si="12">H20-F20</f>
        <v>24.5</v>
      </c>
      <c r="L20" s="301">
        <f t="shared" ref="L20" si="13">(F20*-0.3)/100</f>
        <v>-1.35</v>
      </c>
      <c r="M20" s="302">
        <f t="shared" ref="M20" si="14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1061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911</v>
      </c>
      <c r="G21" s="185">
        <v>416</v>
      </c>
      <c r="H21" s="183"/>
      <c r="I21" s="183" t="s">
        <v>912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431.45</v>
      </c>
      <c r="Q21" s="228"/>
      <c r="R21" s="54" t="s">
        <v>1061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992</v>
      </c>
      <c r="J22" s="255" t="s">
        <v>1060</v>
      </c>
      <c r="K22" s="255">
        <f t="shared" ref="K22" si="15">H22-F22</f>
        <v>19</v>
      </c>
      <c r="L22" s="301">
        <f t="shared" ref="L22" si="16">(F22*-0.3)/100</f>
        <v>-1.26</v>
      </c>
      <c r="M22" s="302">
        <f t="shared" ref="M22" si="17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1061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1078</v>
      </c>
      <c r="G23" s="185">
        <v>2185</v>
      </c>
      <c r="H23" s="183"/>
      <c r="I23" s="183" t="s">
        <v>1073</v>
      </c>
      <c r="J23" s="185" t="s">
        <v>547</v>
      </c>
      <c r="K23" s="185"/>
      <c r="L23" s="186"/>
      <c r="M23" s="190"/>
      <c r="N23" s="185"/>
      <c r="O23" s="191"/>
      <c r="P23" s="186"/>
      <c r="Q23" s="228"/>
    </row>
    <row r="24" spans="1:38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8"/>
    </row>
    <row r="25" spans="1:38" ht="15" customHeight="1">
      <c r="A25" s="187"/>
      <c r="B25" s="184"/>
      <c r="C25" s="188"/>
      <c r="D25" s="192"/>
      <c r="E25" s="189"/>
      <c r="F25" s="183"/>
      <c r="G25" s="185"/>
      <c r="H25" s="183"/>
      <c r="I25" s="183"/>
      <c r="J25" s="185"/>
      <c r="K25" s="185"/>
      <c r="L25" s="186"/>
      <c r="M25" s="190"/>
      <c r="N25" s="185"/>
      <c r="O25" s="191"/>
      <c r="P25" s="186"/>
      <c r="Q25" s="228"/>
    </row>
    <row r="26" spans="1:38" ht="15" customHeight="1"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38" ht="14.25" customHeight="1">
      <c r="A27" s="96"/>
      <c r="B27" s="97"/>
      <c r="C27" s="98"/>
      <c r="D27" s="99"/>
      <c r="E27" s="100"/>
      <c r="F27" s="100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102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3" t="s">
        <v>549</v>
      </c>
      <c r="B28" s="104"/>
      <c r="C28" s="105"/>
      <c r="E28" s="106"/>
      <c r="F28" s="106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7" t="s">
        <v>550</v>
      </c>
      <c r="B29" s="103"/>
      <c r="C29" s="103"/>
      <c r="D29" s="103"/>
      <c r="E29" s="37"/>
      <c r="F29" s="108" t="s">
        <v>551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 t="s">
        <v>552</v>
      </c>
      <c r="B30" s="103"/>
      <c r="C30" s="103"/>
      <c r="D30" s="103" t="s">
        <v>553</v>
      </c>
      <c r="E30" s="6"/>
      <c r="F30" s="108" t="s">
        <v>554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3"/>
      <c r="B31" s="103"/>
      <c r="C31" s="103"/>
      <c r="D31" s="103"/>
      <c r="E31" s="6"/>
      <c r="F31" s="6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96"/>
      <c r="B32" s="196"/>
      <c r="C32" s="196"/>
      <c r="D32" s="196"/>
      <c r="E32" s="197"/>
      <c r="F32" s="19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4.25" customHeight="1">
      <c r="A33" s="103"/>
      <c r="B33" s="103"/>
      <c r="C33" s="103"/>
      <c r="D33" s="103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15" t="s">
        <v>559</v>
      </c>
      <c r="B34" s="115"/>
      <c r="C34" s="115"/>
      <c r="D34" s="115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38.25" customHeight="1">
      <c r="A35" s="93" t="s">
        <v>16</v>
      </c>
      <c r="B35" s="93" t="s">
        <v>522</v>
      </c>
      <c r="C35" s="93"/>
      <c r="D35" s="94" t="s">
        <v>533</v>
      </c>
      <c r="E35" s="93" t="s">
        <v>534</v>
      </c>
      <c r="F35" s="93" t="s">
        <v>535</v>
      </c>
      <c r="G35" s="93" t="s">
        <v>555</v>
      </c>
      <c r="H35" s="93" t="s">
        <v>537</v>
      </c>
      <c r="I35" s="193" t="s">
        <v>538</v>
      </c>
      <c r="J35" s="195" t="s">
        <v>539</v>
      </c>
      <c r="K35" s="194" t="s">
        <v>560</v>
      </c>
      <c r="L35" s="95" t="s">
        <v>541</v>
      </c>
      <c r="M35" s="116" t="s">
        <v>561</v>
      </c>
      <c r="N35" s="93" t="s">
        <v>562</v>
      </c>
      <c r="O35" s="92" t="s">
        <v>543</v>
      </c>
      <c r="P35" s="277" t="s">
        <v>544</v>
      </c>
      <c r="Q35" s="230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260">
        <v>1</v>
      </c>
      <c r="B36" s="258">
        <v>45408</v>
      </c>
      <c r="C36" s="259"/>
      <c r="D36" s="259" t="s">
        <v>862</v>
      </c>
      <c r="E36" s="260" t="s">
        <v>557</v>
      </c>
      <c r="F36" s="260">
        <v>1102.5</v>
      </c>
      <c r="G36" s="260">
        <v>1078</v>
      </c>
      <c r="H36" s="260">
        <v>1114</v>
      </c>
      <c r="I36" s="261" t="s">
        <v>863</v>
      </c>
      <c r="J36" s="294" t="s">
        <v>895</v>
      </c>
      <c r="K36" s="295">
        <f t="shared" ref="K36" si="18">H36-F36</f>
        <v>11.5</v>
      </c>
      <c r="L36" s="296">
        <f t="shared" ref="L36" si="19">(H36*N36)*0.03%</f>
        <v>150.38999999999999</v>
      </c>
      <c r="M36" s="297">
        <f t="shared" ref="M36" si="20">(K36*N36)-L36</f>
        <v>5024.6099999999997</v>
      </c>
      <c r="N36" s="295">
        <v>450</v>
      </c>
      <c r="O36" s="298" t="s">
        <v>548</v>
      </c>
      <c r="P36" s="299">
        <v>45415</v>
      </c>
      <c r="Q36" s="226"/>
      <c r="R36" s="54" t="s">
        <v>1061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18"/>
      <c r="AG36" s="119"/>
      <c r="AH36" s="117"/>
      <c r="AI36" s="117"/>
      <c r="AJ36" s="118"/>
      <c r="AK36" s="118"/>
      <c r="AL36" s="118"/>
    </row>
    <row r="37" spans="1:38" ht="12.75" customHeight="1">
      <c r="A37" s="260">
        <v>2</v>
      </c>
      <c r="B37" s="258">
        <v>45414</v>
      </c>
      <c r="C37" s="259"/>
      <c r="D37" s="259" t="s">
        <v>879</v>
      </c>
      <c r="E37" s="260" t="s">
        <v>557</v>
      </c>
      <c r="F37" s="260">
        <v>457</v>
      </c>
      <c r="G37" s="260">
        <v>448</v>
      </c>
      <c r="H37" s="260">
        <v>465.5</v>
      </c>
      <c r="I37" s="261" t="s">
        <v>880</v>
      </c>
      <c r="J37" s="294" t="s">
        <v>894</v>
      </c>
      <c r="K37" s="295">
        <f t="shared" ref="K37" si="21">H37-F37</f>
        <v>8.5</v>
      </c>
      <c r="L37" s="296">
        <f t="shared" ref="L37" si="22">(H37*N37)*0.03%</f>
        <v>174.56249999999997</v>
      </c>
      <c r="M37" s="297">
        <f t="shared" ref="M37" si="23">(K37*N37)-L37</f>
        <v>10450.4375</v>
      </c>
      <c r="N37" s="295">
        <v>1250</v>
      </c>
      <c r="O37" s="298" t="s">
        <v>548</v>
      </c>
      <c r="P37" s="299">
        <v>45415</v>
      </c>
      <c r="Q37" s="226"/>
      <c r="R37" s="54" t="s">
        <v>1061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18"/>
      <c r="AG37" s="119"/>
      <c r="AH37" s="117"/>
      <c r="AI37" s="117"/>
      <c r="AJ37" s="118"/>
      <c r="AK37" s="118"/>
      <c r="AL37" s="118"/>
    </row>
    <row r="38" spans="1:38" ht="12.75" customHeight="1">
      <c r="A38" s="286">
        <v>3</v>
      </c>
      <c r="B38" s="282">
        <v>45414</v>
      </c>
      <c r="C38" s="285"/>
      <c r="D38" s="285" t="s">
        <v>881</v>
      </c>
      <c r="E38" s="286" t="s">
        <v>557</v>
      </c>
      <c r="F38" s="286">
        <v>3002.5</v>
      </c>
      <c r="G38" s="286">
        <v>2950</v>
      </c>
      <c r="H38" s="286">
        <v>2950</v>
      </c>
      <c r="I38" s="287" t="s">
        <v>882</v>
      </c>
      <c r="J38" s="288" t="s">
        <v>893</v>
      </c>
      <c r="K38" s="289">
        <f>H38-F38</f>
        <v>-52.5</v>
      </c>
      <c r="L38" s="290">
        <f t="shared" ref="L38:L39" si="24">(H38*N38)*0.03%</f>
        <v>176.99999999999997</v>
      </c>
      <c r="M38" s="291">
        <f t="shared" ref="M38:M39" si="25">(K38*N38)-L38</f>
        <v>-10677</v>
      </c>
      <c r="N38" s="289">
        <v>200</v>
      </c>
      <c r="O38" s="292" t="s">
        <v>558</v>
      </c>
      <c r="P38" s="293">
        <v>45415</v>
      </c>
      <c r="Q38" s="226"/>
      <c r="R38" s="54" t="s">
        <v>1063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60">
        <v>4</v>
      </c>
      <c r="B39" s="258">
        <v>45418</v>
      </c>
      <c r="C39" s="259"/>
      <c r="D39" s="259" t="s">
        <v>879</v>
      </c>
      <c r="E39" s="260" t="s">
        <v>557</v>
      </c>
      <c r="F39" s="260">
        <v>455</v>
      </c>
      <c r="G39" s="260">
        <v>446</v>
      </c>
      <c r="H39" s="260">
        <v>465.5</v>
      </c>
      <c r="I39" s="261" t="s">
        <v>897</v>
      </c>
      <c r="J39" s="294" t="s">
        <v>899</v>
      </c>
      <c r="K39" s="295">
        <f t="shared" ref="K39" si="26">H39-F39</f>
        <v>10.5</v>
      </c>
      <c r="L39" s="296">
        <f t="shared" si="24"/>
        <v>174.56249999999997</v>
      </c>
      <c r="M39" s="297">
        <f t="shared" si="25"/>
        <v>12950.4375</v>
      </c>
      <c r="N39" s="295">
        <v>1250</v>
      </c>
      <c r="O39" s="298" t="s">
        <v>548</v>
      </c>
      <c r="P39" s="299">
        <v>45418</v>
      </c>
      <c r="Q39" s="226"/>
      <c r="R39" s="54" t="s">
        <v>1061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286">
        <v>5</v>
      </c>
      <c r="B40" s="282">
        <v>45418</v>
      </c>
      <c r="C40" s="285"/>
      <c r="D40" s="285" t="s">
        <v>901</v>
      </c>
      <c r="E40" s="286" t="s">
        <v>557</v>
      </c>
      <c r="F40" s="286">
        <v>805</v>
      </c>
      <c r="G40" s="286">
        <v>790</v>
      </c>
      <c r="H40" s="286">
        <v>790</v>
      </c>
      <c r="I40" s="287" t="s">
        <v>902</v>
      </c>
      <c r="J40" s="288" t="s">
        <v>916</v>
      </c>
      <c r="K40" s="289">
        <f>H40-F40</f>
        <v>-15</v>
      </c>
      <c r="L40" s="290">
        <f t="shared" ref="L40" si="27">(H40*N40)*0.03%</f>
        <v>177.74999999999997</v>
      </c>
      <c r="M40" s="291">
        <f t="shared" ref="M40" si="28">(K40*N40)-L40</f>
        <v>-11427.75</v>
      </c>
      <c r="N40" s="289">
        <v>750</v>
      </c>
      <c r="O40" s="292" t="s">
        <v>558</v>
      </c>
      <c r="P40" s="293">
        <v>45419</v>
      </c>
      <c r="Q40" s="226"/>
      <c r="R40" s="54" t="s">
        <v>1061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310">
        <v>6</v>
      </c>
      <c r="B41" s="311">
        <v>45419</v>
      </c>
      <c r="C41" s="312"/>
      <c r="D41" s="312" t="s">
        <v>907</v>
      </c>
      <c r="E41" s="310" t="s">
        <v>820</v>
      </c>
      <c r="F41" s="310">
        <v>561</v>
      </c>
      <c r="G41" s="310">
        <v>571</v>
      </c>
      <c r="H41" s="310">
        <v>560.5</v>
      </c>
      <c r="I41" s="313" t="s">
        <v>908</v>
      </c>
      <c r="J41" s="314" t="s">
        <v>928</v>
      </c>
      <c r="K41" s="315">
        <f>F41-H41</f>
        <v>0.5</v>
      </c>
      <c r="L41" s="316">
        <f t="shared" ref="L41:L42" si="29">(H41*N41)*0.03%</f>
        <v>184.96499999999997</v>
      </c>
      <c r="M41" s="317">
        <f t="shared" ref="M41:M42" si="30">(K41*N41)-L41</f>
        <v>365.03500000000003</v>
      </c>
      <c r="N41" s="315">
        <v>1100</v>
      </c>
      <c r="O41" s="318" t="s">
        <v>565</v>
      </c>
      <c r="P41" s="319">
        <v>45419</v>
      </c>
      <c r="Q41" s="226"/>
      <c r="R41" s="54" t="s">
        <v>1061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86">
        <v>7</v>
      </c>
      <c r="B42" s="282">
        <v>45419</v>
      </c>
      <c r="C42" s="285"/>
      <c r="D42" s="285" t="s">
        <v>917</v>
      </c>
      <c r="E42" s="286" t="s">
        <v>820</v>
      </c>
      <c r="F42" s="286">
        <v>474</v>
      </c>
      <c r="G42" s="286">
        <v>482</v>
      </c>
      <c r="H42" s="286">
        <v>482</v>
      </c>
      <c r="I42" s="287" t="s">
        <v>918</v>
      </c>
      <c r="J42" s="288" t="s">
        <v>932</v>
      </c>
      <c r="K42" s="289">
        <f>F42-H42</f>
        <v>-8</v>
      </c>
      <c r="L42" s="290">
        <f t="shared" si="29"/>
        <v>187.98</v>
      </c>
      <c r="M42" s="291">
        <f t="shared" si="30"/>
        <v>-10587.98</v>
      </c>
      <c r="N42" s="289">
        <v>1300</v>
      </c>
      <c r="O42" s="292" t="s">
        <v>558</v>
      </c>
      <c r="P42" s="293">
        <v>45420</v>
      </c>
      <c r="Q42" s="226"/>
      <c r="R42" s="54" t="s">
        <v>1062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60">
        <v>8</v>
      </c>
      <c r="B43" s="258">
        <v>45419</v>
      </c>
      <c r="C43" s="259"/>
      <c r="D43" s="259" t="s">
        <v>919</v>
      </c>
      <c r="E43" s="260" t="s">
        <v>557</v>
      </c>
      <c r="F43" s="260">
        <v>1680</v>
      </c>
      <c r="G43" s="260">
        <v>1660</v>
      </c>
      <c r="H43" s="260">
        <v>1697</v>
      </c>
      <c r="I43" s="261" t="s">
        <v>920</v>
      </c>
      <c r="J43" s="294" t="s">
        <v>929</v>
      </c>
      <c r="K43" s="295">
        <f t="shared" ref="K43" si="31">H43-F43</f>
        <v>17</v>
      </c>
      <c r="L43" s="296">
        <f t="shared" ref="L43:L44" si="32">(H43*N43)*0.03%</f>
        <v>254.54999999999998</v>
      </c>
      <c r="M43" s="297">
        <f t="shared" ref="M43:M44" si="33">(K43*N43)-L43</f>
        <v>8245.4500000000007</v>
      </c>
      <c r="N43" s="295">
        <v>500</v>
      </c>
      <c r="O43" s="298" t="s">
        <v>548</v>
      </c>
      <c r="P43" s="299">
        <v>45420</v>
      </c>
      <c r="Q43" s="226"/>
      <c r="R43" s="54" t="s">
        <v>1063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86">
        <v>9</v>
      </c>
      <c r="B44" s="282">
        <v>45419</v>
      </c>
      <c r="C44" s="285"/>
      <c r="D44" s="285" t="s">
        <v>921</v>
      </c>
      <c r="E44" s="286" t="s">
        <v>557</v>
      </c>
      <c r="F44" s="286">
        <v>161.25</v>
      </c>
      <c r="G44" s="286">
        <v>159</v>
      </c>
      <c r="H44" s="286">
        <v>158.75</v>
      </c>
      <c r="I44" s="287" t="s">
        <v>922</v>
      </c>
      <c r="J44" s="288" t="s">
        <v>937</v>
      </c>
      <c r="K44" s="289">
        <f>H44-F44</f>
        <v>-2.5</v>
      </c>
      <c r="L44" s="290">
        <f t="shared" si="32"/>
        <v>238.12499999999997</v>
      </c>
      <c r="M44" s="291">
        <f t="shared" si="33"/>
        <v>-12738.125</v>
      </c>
      <c r="N44" s="289">
        <v>5000</v>
      </c>
      <c r="O44" s="292" t="s">
        <v>558</v>
      </c>
      <c r="P44" s="293">
        <v>45420</v>
      </c>
      <c r="Q44" s="226"/>
      <c r="R44" s="54" t="s">
        <v>1062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310">
        <v>10</v>
      </c>
      <c r="B45" s="311">
        <v>45420</v>
      </c>
      <c r="C45" s="312"/>
      <c r="D45" s="312" t="s">
        <v>930</v>
      </c>
      <c r="E45" s="310" t="s">
        <v>557</v>
      </c>
      <c r="F45" s="310">
        <v>1131</v>
      </c>
      <c r="G45" s="310">
        <v>1115</v>
      </c>
      <c r="H45" s="310">
        <v>1133</v>
      </c>
      <c r="I45" s="313" t="s">
        <v>931</v>
      </c>
      <c r="J45" s="314" t="s">
        <v>958</v>
      </c>
      <c r="K45" s="315">
        <f t="shared" ref="K45" si="34">H45-F45</f>
        <v>2</v>
      </c>
      <c r="L45" s="316">
        <f t="shared" ref="L45" si="35">(H45*N45)*0.03%</f>
        <v>212.43749999999997</v>
      </c>
      <c r="M45" s="317">
        <f t="shared" ref="M45" si="36">(K45*N45)-L45</f>
        <v>1037.5625</v>
      </c>
      <c r="N45" s="315">
        <v>625</v>
      </c>
      <c r="O45" s="318" t="s">
        <v>565</v>
      </c>
      <c r="P45" s="319">
        <v>45422</v>
      </c>
      <c r="Q45" s="226"/>
      <c r="R45" s="54" t="s">
        <v>1061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310">
        <v>11</v>
      </c>
      <c r="B46" s="311">
        <v>45421</v>
      </c>
      <c r="C46" s="312"/>
      <c r="D46" s="312" t="s">
        <v>942</v>
      </c>
      <c r="E46" s="310" t="s">
        <v>557</v>
      </c>
      <c r="F46" s="310">
        <v>2822</v>
      </c>
      <c r="G46" s="310">
        <v>2778</v>
      </c>
      <c r="H46" s="310">
        <v>2825</v>
      </c>
      <c r="I46" s="313" t="s">
        <v>943</v>
      </c>
      <c r="J46" s="314" t="s">
        <v>962</v>
      </c>
      <c r="K46" s="315">
        <f t="shared" ref="K46" si="37">H46-F46</f>
        <v>3</v>
      </c>
      <c r="L46" s="316">
        <f t="shared" ref="L46" si="38">(H46*N46)*0.03%</f>
        <v>211.87499999999997</v>
      </c>
      <c r="M46" s="317">
        <f t="shared" ref="M46" si="39">(K46*N46)-L46</f>
        <v>538.125</v>
      </c>
      <c r="N46" s="315">
        <v>250</v>
      </c>
      <c r="O46" s="318" t="s">
        <v>565</v>
      </c>
      <c r="P46" s="319">
        <v>45422</v>
      </c>
      <c r="Q46" s="226"/>
      <c r="R46" s="54" t="s">
        <v>1061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283">
        <v>12</v>
      </c>
      <c r="B47" s="284">
        <v>45421</v>
      </c>
      <c r="C47" s="285"/>
      <c r="D47" s="285" t="s">
        <v>950</v>
      </c>
      <c r="E47" s="286" t="s">
        <v>557</v>
      </c>
      <c r="F47" s="286">
        <v>8435</v>
      </c>
      <c r="G47" s="286">
        <v>8330</v>
      </c>
      <c r="H47" s="286">
        <v>8330</v>
      </c>
      <c r="I47" s="287" t="s">
        <v>951</v>
      </c>
      <c r="J47" s="288" t="s">
        <v>905</v>
      </c>
      <c r="K47" s="289">
        <f>H47-F47</f>
        <v>-105</v>
      </c>
      <c r="L47" s="290">
        <f t="shared" ref="L47" si="40">(H47*N47)*0.03%</f>
        <v>249.89999999999998</v>
      </c>
      <c r="M47" s="291">
        <f t="shared" ref="M47" si="41">(K47*N47)-L47</f>
        <v>-10749.9</v>
      </c>
      <c r="N47" s="289">
        <v>100</v>
      </c>
      <c r="O47" s="292" t="s">
        <v>558</v>
      </c>
      <c r="P47" s="293">
        <v>45421</v>
      </c>
      <c r="Q47" s="226"/>
      <c r="R47" s="54" t="s">
        <v>1062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310">
        <v>13</v>
      </c>
      <c r="B48" s="311">
        <v>45421</v>
      </c>
      <c r="C48" s="312"/>
      <c r="D48" s="312" t="s">
        <v>952</v>
      </c>
      <c r="E48" s="310" t="s">
        <v>557</v>
      </c>
      <c r="F48" s="310">
        <v>2077</v>
      </c>
      <c r="G48" s="310">
        <v>2050</v>
      </c>
      <c r="H48" s="310">
        <v>2081</v>
      </c>
      <c r="I48" s="313" t="s">
        <v>953</v>
      </c>
      <c r="J48" s="314" t="s">
        <v>955</v>
      </c>
      <c r="K48" s="315">
        <f t="shared" ref="K48:K49" si="42">H48-F48</f>
        <v>4</v>
      </c>
      <c r="L48" s="316">
        <f t="shared" ref="L48:L49" si="43">(H48*N48)*0.03%</f>
        <v>229.11809999999997</v>
      </c>
      <c r="M48" s="317">
        <f t="shared" ref="M48:M49" si="44">(K48*N48)-L48</f>
        <v>1238.8819000000001</v>
      </c>
      <c r="N48" s="315">
        <v>367</v>
      </c>
      <c r="O48" s="318" t="s">
        <v>565</v>
      </c>
      <c r="P48" s="319">
        <v>45421</v>
      </c>
      <c r="Q48" s="226"/>
      <c r="R48" s="54" t="s">
        <v>1063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260">
        <v>14</v>
      </c>
      <c r="B49" s="258">
        <v>45425</v>
      </c>
      <c r="C49" s="259"/>
      <c r="D49" s="259" t="s">
        <v>919</v>
      </c>
      <c r="E49" s="260" t="s">
        <v>557</v>
      </c>
      <c r="F49" s="260">
        <v>1681</v>
      </c>
      <c r="G49" s="260">
        <v>1660</v>
      </c>
      <c r="H49" s="260">
        <v>1697</v>
      </c>
      <c r="I49" s="361" t="s">
        <v>920</v>
      </c>
      <c r="J49" s="350" t="s">
        <v>973</v>
      </c>
      <c r="K49" s="351">
        <f t="shared" si="42"/>
        <v>16</v>
      </c>
      <c r="L49" s="352">
        <f t="shared" si="43"/>
        <v>254.54999999999998</v>
      </c>
      <c r="M49" s="353">
        <f t="shared" si="44"/>
        <v>7745.45</v>
      </c>
      <c r="N49" s="351">
        <v>500</v>
      </c>
      <c r="O49" s="354" t="s">
        <v>548</v>
      </c>
      <c r="P49" s="355">
        <v>45425</v>
      </c>
      <c r="Q49" s="226"/>
      <c r="R49" s="54" t="s">
        <v>1063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332">
        <v>15</v>
      </c>
      <c r="B50" s="334">
        <v>45425</v>
      </c>
      <c r="C50" s="358"/>
      <c r="D50" s="358" t="s">
        <v>986</v>
      </c>
      <c r="E50" s="332" t="s">
        <v>557</v>
      </c>
      <c r="F50" s="332">
        <v>937</v>
      </c>
      <c r="G50" s="332">
        <v>918</v>
      </c>
      <c r="H50" s="332">
        <v>939.5</v>
      </c>
      <c r="I50" s="313" t="s">
        <v>987</v>
      </c>
      <c r="J50" s="356" t="s">
        <v>988</v>
      </c>
      <c r="K50" s="330">
        <f t="shared" ref="K50" si="45">H50-F50</f>
        <v>2.5</v>
      </c>
      <c r="L50" s="331">
        <f t="shared" ref="L50:L52" si="46">(H50*N50)*0.03%</f>
        <v>176.15624999999997</v>
      </c>
      <c r="M50" s="357">
        <f t="shared" ref="M50:M52" si="47">(K50*N50)-L50</f>
        <v>1386.34375</v>
      </c>
      <c r="N50" s="330">
        <v>625</v>
      </c>
      <c r="O50" s="360" t="s">
        <v>548</v>
      </c>
      <c r="P50" s="359">
        <v>45425</v>
      </c>
      <c r="Q50" s="226"/>
      <c r="R50" s="54" t="s">
        <v>1063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63">
        <v>16</v>
      </c>
      <c r="B51" s="364">
        <v>45425</v>
      </c>
      <c r="C51" s="365"/>
      <c r="D51" s="365" t="s">
        <v>989</v>
      </c>
      <c r="E51" s="363" t="s">
        <v>557</v>
      </c>
      <c r="F51" s="363">
        <v>3512.5</v>
      </c>
      <c r="G51" s="363">
        <v>3475</v>
      </c>
      <c r="H51" s="363">
        <v>3475</v>
      </c>
      <c r="I51" s="366" t="s">
        <v>990</v>
      </c>
      <c r="J51" s="387" t="s">
        <v>905</v>
      </c>
      <c r="K51" s="289">
        <f>H51-F51</f>
        <v>-37.5</v>
      </c>
      <c r="L51" s="290">
        <f t="shared" si="46"/>
        <v>312.75</v>
      </c>
      <c r="M51" s="291">
        <f t="shared" si="47"/>
        <v>-11562.75</v>
      </c>
      <c r="N51" s="289">
        <v>300</v>
      </c>
      <c r="O51" s="292" t="s">
        <v>558</v>
      </c>
      <c r="P51" s="293">
        <v>45426</v>
      </c>
      <c r="Q51" s="226"/>
      <c r="R51" s="54" t="s">
        <v>1063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62">
        <v>17</v>
      </c>
      <c r="B52" s="367">
        <v>45425</v>
      </c>
      <c r="C52" s="368"/>
      <c r="D52" s="368" t="s">
        <v>1007</v>
      </c>
      <c r="E52" s="362" t="s">
        <v>557</v>
      </c>
      <c r="F52" s="362">
        <v>1320</v>
      </c>
      <c r="G52" s="362">
        <v>1288</v>
      </c>
      <c r="H52" s="362">
        <v>1339.5</v>
      </c>
      <c r="I52" s="361" t="s">
        <v>1008</v>
      </c>
      <c r="J52" s="254" t="s">
        <v>1012</v>
      </c>
      <c r="K52" s="386">
        <f t="shared" ref="K52" si="48">H52-F52</f>
        <v>19.5</v>
      </c>
      <c r="L52" s="352">
        <f t="shared" si="46"/>
        <v>140.64749999999998</v>
      </c>
      <c r="M52" s="353">
        <f t="shared" si="47"/>
        <v>6684.3525</v>
      </c>
      <c r="N52" s="351">
        <v>350</v>
      </c>
      <c r="O52" s="354" t="s">
        <v>548</v>
      </c>
      <c r="P52" s="355">
        <v>45427</v>
      </c>
      <c r="Q52" s="226"/>
      <c r="R52" s="54" t="s">
        <v>1061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77">
        <v>18</v>
      </c>
      <c r="B53" s="379">
        <v>45426</v>
      </c>
      <c r="C53" s="368"/>
      <c r="D53" s="368" t="s">
        <v>930</v>
      </c>
      <c r="E53" s="377" t="s">
        <v>557</v>
      </c>
      <c r="F53" s="377">
        <v>1128.5</v>
      </c>
      <c r="G53" s="377">
        <v>1110</v>
      </c>
      <c r="H53" s="377">
        <v>1141.25</v>
      </c>
      <c r="I53" s="381" t="s">
        <v>931</v>
      </c>
      <c r="J53" s="350" t="s">
        <v>1074</v>
      </c>
      <c r="K53" s="351">
        <f t="shared" ref="K53" si="49">H53-F53</f>
        <v>12.75</v>
      </c>
      <c r="L53" s="352">
        <f t="shared" ref="L53" si="50">(H53*N53)*0.03%</f>
        <v>213.98437499999997</v>
      </c>
      <c r="M53" s="353">
        <f t="shared" ref="M53" si="51">(K53*N53)-L53</f>
        <v>7754.765625</v>
      </c>
      <c r="N53" s="351">
        <v>625</v>
      </c>
      <c r="O53" s="354" t="s">
        <v>548</v>
      </c>
      <c r="P53" s="355">
        <v>45428</v>
      </c>
      <c r="Q53" s="226"/>
      <c r="R53" s="54" t="s">
        <v>1061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402">
        <v>19</v>
      </c>
      <c r="B54" s="400">
        <v>45426</v>
      </c>
      <c r="C54" s="259"/>
      <c r="D54" s="259" t="s">
        <v>994</v>
      </c>
      <c r="E54" s="362" t="s">
        <v>557</v>
      </c>
      <c r="F54" s="362">
        <v>22190</v>
      </c>
      <c r="G54" s="362">
        <v>21890</v>
      </c>
      <c r="H54" s="362">
        <v>22320</v>
      </c>
      <c r="I54" s="361"/>
      <c r="J54" s="408" t="s">
        <v>996</v>
      </c>
      <c r="K54" s="351">
        <f t="shared" ref="K54" si="52">H54-F54</f>
        <v>130</v>
      </c>
      <c r="L54" s="352">
        <f t="shared" ref="L54" si="53">(H54*N54)*0.03%</f>
        <v>167.39999999999998</v>
      </c>
      <c r="M54" s="353">
        <f t="shared" ref="M54" si="54">(K54*N54)-L54</f>
        <v>3082.6</v>
      </c>
      <c r="N54" s="260">
        <v>25</v>
      </c>
      <c r="O54" s="404" t="s">
        <v>548</v>
      </c>
      <c r="P54" s="400">
        <v>45426</v>
      </c>
      <c r="Q54" s="226"/>
      <c r="R54" s="54" t="s">
        <v>1061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403"/>
      <c r="B55" s="401"/>
      <c r="C55" s="259"/>
      <c r="D55" s="259" t="s">
        <v>995</v>
      </c>
      <c r="E55" s="362" t="s">
        <v>820</v>
      </c>
      <c r="F55" s="362">
        <v>51</v>
      </c>
      <c r="G55" s="362"/>
      <c r="H55" s="362">
        <v>72.5</v>
      </c>
      <c r="I55" s="361"/>
      <c r="J55" s="409"/>
      <c r="K55" s="255">
        <f>F55-H55</f>
        <v>-21.5</v>
      </c>
      <c r="L55" s="256">
        <v>50</v>
      </c>
      <c r="M55" s="370">
        <f>(K55*25)-50</f>
        <v>-587.5</v>
      </c>
      <c r="N55" s="260">
        <v>25</v>
      </c>
      <c r="O55" s="405"/>
      <c r="P55" s="401"/>
      <c r="Q55" s="226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63">
        <v>20</v>
      </c>
      <c r="B56" s="364">
        <v>45427</v>
      </c>
      <c r="C56" s="365"/>
      <c r="D56" s="365" t="s">
        <v>1006</v>
      </c>
      <c r="E56" s="363" t="s">
        <v>557</v>
      </c>
      <c r="F56" s="363">
        <v>2125</v>
      </c>
      <c r="G56" s="363">
        <v>2096</v>
      </c>
      <c r="H56" s="363">
        <v>2096</v>
      </c>
      <c r="I56" s="366" t="s">
        <v>1009</v>
      </c>
      <c r="J56" s="288" t="s">
        <v>1013</v>
      </c>
      <c r="K56" s="289">
        <f>H56-F56</f>
        <v>-29</v>
      </c>
      <c r="L56" s="290">
        <f t="shared" ref="L56:L57" si="55">(H56*N56)*0.03%</f>
        <v>220.07999999999998</v>
      </c>
      <c r="M56" s="369">
        <f t="shared" ref="M56:M57" si="56">(K56*N56)-L56</f>
        <v>-10370.08</v>
      </c>
      <c r="N56" s="289">
        <v>350</v>
      </c>
      <c r="O56" s="292" t="s">
        <v>558</v>
      </c>
      <c r="P56" s="293">
        <v>45427</v>
      </c>
      <c r="Q56" s="226"/>
      <c r="R56" s="54" t="s">
        <v>1061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77">
        <v>21</v>
      </c>
      <c r="B57" s="379">
        <v>45428</v>
      </c>
      <c r="C57" s="368"/>
      <c r="D57" s="368" t="s">
        <v>901</v>
      </c>
      <c r="E57" s="377" t="s">
        <v>557</v>
      </c>
      <c r="F57" s="377">
        <v>790</v>
      </c>
      <c r="G57" s="377">
        <v>775</v>
      </c>
      <c r="H57" s="377">
        <v>800</v>
      </c>
      <c r="I57" s="381" t="s">
        <v>1072</v>
      </c>
      <c r="J57" s="350" t="s">
        <v>1075</v>
      </c>
      <c r="K57" s="351">
        <f t="shared" ref="K57" si="57">H57-F57</f>
        <v>10</v>
      </c>
      <c r="L57" s="352">
        <f t="shared" si="55"/>
        <v>179.99999999999997</v>
      </c>
      <c r="M57" s="353">
        <f t="shared" si="56"/>
        <v>7320</v>
      </c>
      <c r="N57" s="351">
        <v>750</v>
      </c>
      <c r="O57" s="354" t="s">
        <v>548</v>
      </c>
      <c r="P57" s="355">
        <v>45428</v>
      </c>
      <c r="Q57" s="226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36">
        <v>22</v>
      </c>
      <c r="B58" s="338">
        <v>45428</v>
      </c>
      <c r="C58" s="341"/>
      <c r="D58" s="341" t="s">
        <v>1076</v>
      </c>
      <c r="E58" s="336" t="s">
        <v>557</v>
      </c>
      <c r="F58" s="336" t="s">
        <v>1079</v>
      </c>
      <c r="G58" s="336">
        <v>1430</v>
      </c>
      <c r="H58" s="336"/>
      <c r="I58" s="340" t="s">
        <v>1077</v>
      </c>
      <c r="J58" s="185" t="s">
        <v>547</v>
      </c>
      <c r="K58" s="183"/>
      <c r="L58" s="186"/>
      <c r="M58" s="349"/>
      <c r="N58" s="183"/>
      <c r="O58" s="185"/>
      <c r="P58" s="231"/>
      <c r="Q58" s="226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s="344" customFormat="1" ht="12.75" customHeight="1">
      <c r="A59" s="183"/>
      <c r="B59" s="231"/>
      <c r="C59" s="227"/>
      <c r="D59" s="227"/>
      <c r="E59" s="183"/>
      <c r="F59" s="183"/>
      <c r="G59" s="183"/>
      <c r="H59" s="183"/>
      <c r="I59" s="185"/>
      <c r="J59" s="185"/>
      <c r="K59" s="183"/>
      <c r="L59" s="186"/>
      <c r="M59" s="349"/>
      <c r="N59" s="183"/>
      <c r="O59" s="185"/>
      <c r="P59" s="231"/>
      <c r="Q59" s="226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3"/>
      <c r="AK59" s="343"/>
      <c r="AL59" s="343"/>
    </row>
    <row r="60" spans="1:38" s="344" customFormat="1" ht="15" customHeight="1">
      <c r="A60" s="343"/>
      <c r="B60" s="226"/>
      <c r="C60" s="345"/>
      <c r="D60" s="345"/>
      <c r="E60" s="343"/>
      <c r="F60" s="343"/>
      <c r="G60" s="343"/>
      <c r="H60" s="343"/>
      <c r="I60" s="346"/>
      <c r="J60" s="346"/>
      <c r="K60" s="343"/>
      <c r="L60" s="347"/>
      <c r="M60" s="348"/>
      <c r="N60" s="343"/>
      <c r="O60" s="346"/>
      <c r="P60" s="226"/>
      <c r="R60" s="342"/>
      <c r="S60" s="342"/>
      <c r="T60" s="342"/>
      <c r="U60" s="342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</row>
    <row r="61" spans="1:38" ht="12.75" customHeight="1">
      <c r="A61" s="118"/>
      <c r="B61" s="120"/>
      <c r="C61" s="117"/>
      <c r="D61" s="117"/>
      <c r="E61" s="118"/>
      <c r="F61" s="118"/>
      <c r="G61" s="118"/>
      <c r="H61" s="121"/>
      <c r="I61" s="121"/>
      <c r="J61" s="121"/>
      <c r="K61" s="117"/>
      <c r="L61" s="118"/>
      <c r="M61" s="118"/>
      <c r="N61" s="118"/>
      <c r="O61" s="121"/>
      <c r="P61" s="121"/>
      <c r="Q61" s="121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>
      <c r="A62" s="122" t="s">
        <v>563</v>
      </c>
      <c r="B62" s="122"/>
      <c r="C62" s="122"/>
      <c r="D62" s="122"/>
      <c r="E62" s="123"/>
      <c r="F62" s="101"/>
      <c r="G62" s="101"/>
      <c r="H62" s="101"/>
      <c r="I62" s="101"/>
      <c r="J62" s="1"/>
      <c r="K62" s="6"/>
      <c r="L62" s="6"/>
      <c r="M62" s="6"/>
      <c r="N62" s="1"/>
      <c r="O62" s="1"/>
      <c r="P62" s="37"/>
      <c r="Q62" s="37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37"/>
      <c r="AK62" s="37"/>
      <c r="AL62" s="37"/>
    </row>
    <row r="63" spans="1:38" ht="38.25">
      <c r="A63" s="93" t="s">
        <v>16</v>
      </c>
      <c r="B63" s="93" t="s">
        <v>522</v>
      </c>
      <c r="C63" s="93"/>
      <c r="D63" s="94" t="s">
        <v>533</v>
      </c>
      <c r="E63" s="93" t="s">
        <v>534</v>
      </c>
      <c r="F63" s="93" t="s">
        <v>535</v>
      </c>
      <c r="G63" s="93" t="s">
        <v>555</v>
      </c>
      <c r="H63" s="93" t="s">
        <v>537</v>
      </c>
      <c r="I63" s="93" t="s">
        <v>538</v>
      </c>
      <c r="J63" s="92" t="s">
        <v>539</v>
      </c>
      <c r="K63" s="92" t="s">
        <v>564</v>
      </c>
      <c r="L63" s="95" t="s">
        <v>541</v>
      </c>
      <c r="M63" s="116" t="s">
        <v>561</v>
      </c>
      <c r="N63" s="93" t="s">
        <v>562</v>
      </c>
      <c r="O63" s="93" t="s">
        <v>543</v>
      </c>
      <c r="P63" s="94" t="s">
        <v>544</v>
      </c>
      <c r="Q63" s="229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37"/>
      <c r="AK63" s="37"/>
      <c r="AL63" s="37"/>
    </row>
    <row r="64" spans="1:38" ht="12.75" customHeight="1">
      <c r="A64" s="402">
        <v>1</v>
      </c>
      <c r="B64" s="400">
        <v>45411</v>
      </c>
      <c r="C64" s="259"/>
      <c r="D64" s="259" t="s">
        <v>865</v>
      </c>
      <c r="E64" s="260" t="s">
        <v>820</v>
      </c>
      <c r="F64" s="260">
        <v>81</v>
      </c>
      <c r="G64" s="260"/>
      <c r="H64" s="260">
        <v>45</v>
      </c>
      <c r="I64" s="261"/>
      <c r="J64" s="404" t="s">
        <v>588</v>
      </c>
      <c r="K64" s="255">
        <f>F64-H64</f>
        <v>36</v>
      </c>
      <c r="L64" s="256">
        <v>50</v>
      </c>
      <c r="M64" s="406">
        <v>900</v>
      </c>
      <c r="N64" s="255">
        <v>25</v>
      </c>
      <c r="O64" s="404" t="s">
        <v>548</v>
      </c>
      <c r="P64" s="410">
        <v>45420</v>
      </c>
      <c r="Q64" s="226"/>
      <c r="R64" s="54" t="s">
        <v>1061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403"/>
      <c r="B65" s="401"/>
      <c r="C65" s="259"/>
      <c r="D65" s="259" t="s">
        <v>866</v>
      </c>
      <c r="E65" s="260" t="s">
        <v>820</v>
      </c>
      <c r="F65" s="260">
        <v>95</v>
      </c>
      <c r="G65" s="260"/>
      <c r="H65" s="260">
        <v>91</v>
      </c>
      <c r="I65" s="261"/>
      <c r="J65" s="405"/>
      <c r="K65" s="255">
        <f>F65-H65</f>
        <v>4</v>
      </c>
      <c r="L65" s="256">
        <v>50</v>
      </c>
      <c r="M65" s="407"/>
      <c r="N65" s="255">
        <v>25</v>
      </c>
      <c r="O65" s="405"/>
      <c r="P65" s="410"/>
      <c r="Q65" s="226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402">
        <v>2</v>
      </c>
      <c r="B66" s="400">
        <v>45414</v>
      </c>
      <c r="C66" s="259"/>
      <c r="D66" s="259" t="s">
        <v>871</v>
      </c>
      <c r="E66" s="260" t="s">
        <v>557</v>
      </c>
      <c r="F66" s="260">
        <v>32</v>
      </c>
      <c r="G66" s="260"/>
      <c r="H66" s="260">
        <v>44</v>
      </c>
      <c r="I66" s="261"/>
      <c r="J66" s="404" t="s">
        <v>873</v>
      </c>
      <c r="K66" s="255">
        <f>H66-F66</f>
        <v>12</v>
      </c>
      <c r="L66" s="256">
        <v>50</v>
      </c>
      <c r="M66" s="406">
        <v>2700</v>
      </c>
      <c r="N66" s="255">
        <v>400</v>
      </c>
      <c r="O66" s="404" t="s">
        <v>548</v>
      </c>
      <c r="P66" s="400">
        <v>45414</v>
      </c>
      <c r="Q66" s="226"/>
      <c r="R66" s="54" t="s">
        <v>1061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403"/>
      <c r="B67" s="401"/>
      <c r="C67" s="259"/>
      <c r="D67" s="259" t="s">
        <v>872</v>
      </c>
      <c r="E67" s="260" t="s">
        <v>820</v>
      </c>
      <c r="F67" s="260">
        <v>16</v>
      </c>
      <c r="G67" s="260"/>
      <c r="H67" s="260">
        <v>21</v>
      </c>
      <c r="I67" s="261"/>
      <c r="J67" s="405"/>
      <c r="K67" s="255">
        <f>F67-H67</f>
        <v>-5</v>
      </c>
      <c r="L67" s="256">
        <v>50</v>
      </c>
      <c r="M67" s="407"/>
      <c r="N67" s="255">
        <v>400</v>
      </c>
      <c r="O67" s="405"/>
      <c r="P67" s="401"/>
      <c r="Q67" s="226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73">
        <v>3</v>
      </c>
      <c r="B68" s="274">
        <v>45414</v>
      </c>
      <c r="C68" s="259"/>
      <c r="D68" s="259" t="s">
        <v>874</v>
      </c>
      <c r="E68" s="260" t="s">
        <v>557</v>
      </c>
      <c r="F68" s="260">
        <v>40</v>
      </c>
      <c r="G68" s="260">
        <v>10</v>
      </c>
      <c r="H68" s="260">
        <v>65.5</v>
      </c>
      <c r="I68" s="261" t="s">
        <v>875</v>
      </c>
      <c r="J68" s="254" t="s">
        <v>876</v>
      </c>
      <c r="K68" s="255">
        <f>H68-F68</f>
        <v>25.5</v>
      </c>
      <c r="L68" s="256">
        <v>50</v>
      </c>
      <c r="M68" s="257">
        <f t="shared" ref="M68" si="58">(K68*N68)-L68</f>
        <v>587.5</v>
      </c>
      <c r="N68" s="255">
        <v>25</v>
      </c>
      <c r="O68" s="272" t="s">
        <v>548</v>
      </c>
      <c r="P68" s="274">
        <v>45414</v>
      </c>
      <c r="Q68" s="226"/>
      <c r="R68" s="54" t="s">
        <v>1061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60">
        <v>4</v>
      </c>
      <c r="B69" s="258">
        <v>45414</v>
      </c>
      <c r="C69" s="259"/>
      <c r="D69" s="259" t="s">
        <v>874</v>
      </c>
      <c r="E69" s="260" t="s">
        <v>557</v>
      </c>
      <c r="F69" s="260">
        <v>37.5</v>
      </c>
      <c r="G69" s="260">
        <v>10</v>
      </c>
      <c r="H69" s="260">
        <v>57.5</v>
      </c>
      <c r="I69" s="261" t="s">
        <v>875</v>
      </c>
      <c r="J69" s="254" t="s">
        <v>851</v>
      </c>
      <c r="K69" s="255">
        <f>H69-F69</f>
        <v>20</v>
      </c>
      <c r="L69" s="256">
        <v>50</v>
      </c>
      <c r="M69" s="257">
        <f t="shared" ref="M69" si="59">(K69*N69)-L69</f>
        <v>450</v>
      </c>
      <c r="N69" s="255">
        <v>25</v>
      </c>
      <c r="O69" s="254" t="s">
        <v>548</v>
      </c>
      <c r="P69" s="258">
        <v>45414</v>
      </c>
      <c r="Q69" s="226"/>
      <c r="R69" s="54" t="s">
        <v>1061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423">
        <v>5</v>
      </c>
      <c r="B70" s="415">
        <v>45414</v>
      </c>
      <c r="C70" s="285"/>
      <c r="D70" s="285" t="s">
        <v>871</v>
      </c>
      <c r="E70" s="286" t="s">
        <v>557</v>
      </c>
      <c r="F70" s="286">
        <v>39</v>
      </c>
      <c r="G70" s="286"/>
      <c r="H70" s="286">
        <v>30.5</v>
      </c>
      <c r="I70" s="287"/>
      <c r="J70" s="413" t="s">
        <v>896</v>
      </c>
      <c r="K70" s="279">
        <f>H70-F70</f>
        <v>-8.5</v>
      </c>
      <c r="L70" s="280">
        <v>50</v>
      </c>
      <c r="M70" s="411">
        <v>-1700</v>
      </c>
      <c r="N70" s="300">
        <v>400</v>
      </c>
      <c r="O70" s="413" t="s">
        <v>558</v>
      </c>
      <c r="P70" s="415">
        <v>45415</v>
      </c>
      <c r="Q70" s="226"/>
      <c r="R70" s="54" t="s">
        <v>1061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424"/>
      <c r="B71" s="416"/>
      <c r="C71" s="285"/>
      <c r="D71" s="285" t="s">
        <v>872</v>
      </c>
      <c r="E71" s="286" t="s">
        <v>820</v>
      </c>
      <c r="F71" s="286">
        <v>19</v>
      </c>
      <c r="G71" s="286"/>
      <c r="H71" s="286">
        <v>14.5</v>
      </c>
      <c r="I71" s="287"/>
      <c r="J71" s="414"/>
      <c r="K71" s="279">
        <f>F71-H71</f>
        <v>4.5</v>
      </c>
      <c r="L71" s="280">
        <v>50</v>
      </c>
      <c r="M71" s="412"/>
      <c r="N71" s="279">
        <v>400</v>
      </c>
      <c r="O71" s="414"/>
      <c r="P71" s="416"/>
      <c r="Q71" s="226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402">
        <v>6</v>
      </c>
      <c r="B72" s="400">
        <v>45415</v>
      </c>
      <c r="C72" s="259"/>
      <c r="D72" s="259" t="s">
        <v>877</v>
      </c>
      <c r="E72" s="260" t="s">
        <v>820</v>
      </c>
      <c r="F72" s="260">
        <v>132</v>
      </c>
      <c r="G72" s="260"/>
      <c r="H72" s="260">
        <v>87</v>
      </c>
      <c r="I72" s="261"/>
      <c r="J72" s="404" t="s">
        <v>859</v>
      </c>
      <c r="K72" s="255">
        <f>F72-H72</f>
        <v>45</v>
      </c>
      <c r="L72" s="256">
        <v>50</v>
      </c>
      <c r="M72" s="406">
        <v>500</v>
      </c>
      <c r="N72" s="255">
        <v>25</v>
      </c>
      <c r="O72" s="404" t="s">
        <v>548</v>
      </c>
      <c r="P72" s="410">
        <v>45414</v>
      </c>
      <c r="Q72" s="226"/>
      <c r="R72" s="54" t="s">
        <v>1063</v>
      </c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403"/>
      <c r="B73" s="401"/>
      <c r="C73" s="259"/>
      <c r="D73" s="259" t="s">
        <v>878</v>
      </c>
      <c r="E73" s="260" t="s">
        <v>557</v>
      </c>
      <c r="F73" s="260">
        <v>26</v>
      </c>
      <c r="G73" s="260"/>
      <c r="H73" s="260">
        <v>5</v>
      </c>
      <c r="I73" s="261"/>
      <c r="J73" s="405"/>
      <c r="K73" s="255">
        <f>H73-F73</f>
        <v>-21</v>
      </c>
      <c r="L73" s="256">
        <v>50</v>
      </c>
      <c r="M73" s="407"/>
      <c r="N73" s="255">
        <v>25</v>
      </c>
      <c r="O73" s="405"/>
      <c r="P73" s="410"/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402">
        <v>7</v>
      </c>
      <c r="B74" s="400">
        <v>45415</v>
      </c>
      <c r="C74" s="259"/>
      <c r="D74" s="259" t="s">
        <v>884</v>
      </c>
      <c r="E74" s="260" t="s">
        <v>557</v>
      </c>
      <c r="F74" s="260">
        <v>130</v>
      </c>
      <c r="G74" s="260"/>
      <c r="H74" s="260">
        <v>212.5</v>
      </c>
      <c r="I74" s="261"/>
      <c r="J74" s="404" t="s">
        <v>886</v>
      </c>
      <c r="K74" s="255">
        <f>H74-F74</f>
        <v>82.5</v>
      </c>
      <c r="L74" s="256">
        <v>50</v>
      </c>
      <c r="M74" s="406">
        <v>725</v>
      </c>
      <c r="N74" s="255">
        <v>25</v>
      </c>
      <c r="O74" s="404" t="s">
        <v>548</v>
      </c>
      <c r="P74" s="410">
        <v>45415</v>
      </c>
      <c r="Q74" s="226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403"/>
      <c r="B75" s="401"/>
      <c r="C75" s="259"/>
      <c r="D75" s="259" t="s">
        <v>885</v>
      </c>
      <c r="E75" s="260" t="s">
        <v>820</v>
      </c>
      <c r="F75" s="260">
        <v>63</v>
      </c>
      <c r="G75" s="260"/>
      <c r="H75" s="260">
        <v>112.5</v>
      </c>
      <c r="I75" s="261"/>
      <c r="J75" s="405"/>
      <c r="K75" s="255">
        <f>F75-H75</f>
        <v>-49.5</v>
      </c>
      <c r="L75" s="256">
        <v>50</v>
      </c>
      <c r="M75" s="407"/>
      <c r="N75" s="255">
        <v>25</v>
      </c>
      <c r="O75" s="405"/>
      <c r="P75" s="410"/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83">
        <v>8</v>
      </c>
      <c r="B76" s="284">
        <v>45415</v>
      </c>
      <c r="C76" s="285"/>
      <c r="D76" s="285" t="s">
        <v>887</v>
      </c>
      <c r="E76" s="286" t="s">
        <v>557</v>
      </c>
      <c r="F76" s="286">
        <v>122</v>
      </c>
      <c r="G76" s="286">
        <v>80</v>
      </c>
      <c r="H76" s="286">
        <v>80</v>
      </c>
      <c r="I76" s="287" t="s">
        <v>888</v>
      </c>
      <c r="J76" s="278" t="s">
        <v>892</v>
      </c>
      <c r="K76" s="279">
        <f t="shared" ref="K76:K81" si="60">H76-F76</f>
        <v>-42</v>
      </c>
      <c r="L76" s="280">
        <v>50</v>
      </c>
      <c r="M76" s="281">
        <f t="shared" ref="M76" si="61">(K76*N76)-L76</f>
        <v>-1730</v>
      </c>
      <c r="N76" s="279">
        <v>40</v>
      </c>
      <c r="O76" s="278" t="s">
        <v>558</v>
      </c>
      <c r="P76" s="282">
        <v>45415</v>
      </c>
      <c r="Q76" s="226"/>
      <c r="R76" s="54" t="s">
        <v>1063</v>
      </c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76">
        <v>9</v>
      </c>
      <c r="B77" s="275">
        <v>45415</v>
      </c>
      <c r="C77" s="259"/>
      <c r="D77" s="259" t="s">
        <v>889</v>
      </c>
      <c r="E77" s="260" t="s">
        <v>557</v>
      </c>
      <c r="F77" s="260">
        <v>295</v>
      </c>
      <c r="G77" s="260">
        <v>190</v>
      </c>
      <c r="H77" s="260">
        <v>360</v>
      </c>
      <c r="I77" s="261" t="s">
        <v>890</v>
      </c>
      <c r="J77" s="254" t="s">
        <v>891</v>
      </c>
      <c r="K77" s="255">
        <f t="shared" si="60"/>
        <v>65</v>
      </c>
      <c r="L77" s="256">
        <v>50</v>
      </c>
      <c r="M77" s="257">
        <f t="shared" ref="M77:M78" si="62">(K77*N77)-L77</f>
        <v>925</v>
      </c>
      <c r="N77" s="255">
        <v>15</v>
      </c>
      <c r="O77" s="254" t="s">
        <v>548</v>
      </c>
      <c r="P77" s="258">
        <v>45415</v>
      </c>
      <c r="Q77" s="226"/>
      <c r="R77" s="54" t="s">
        <v>1061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83">
        <v>10</v>
      </c>
      <c r="B78" s="284">
        <v>45418</v>
      </c>
      <c r="C78" s="285"/>
      <c r="D78" s="285" t="s">
        <v>903</v>
      </c>
      <c r="E78" s="286" t="s">
        <v>557</v>
      </c>
      <c r="F78" s="286">
        <v>385</v>
      </c>
      <c r="G78" s="286">
        <v>280</v>
      </c>
      <c r="H78" s="286">
        <v>280</v>
      </c>
      <c r="I78" s="287" t="s">
        <v>904</v>
      </c>
      <c r="J78" s="278" t="s">
        <v>905</v>
      </c>
      <c r="K78" s="279">
        <f t="shared" si="60"/>
        <v>-105</v>
      </c>
      <c r="L78" s="280">
        <v>50</v>
      </c>
      <c r="M78" s="281">
        <f t="shared" si="62"/>
        <v>-1625</v>
      </c>
      <c r="N78" s="279">
        <v>15</v>
      </c>
      <c r="O78" s="278" t="s">
        <v>558</v>
      </c>
      <c r="P78" s="282">
        <v>45418</v>
      </c>
      <c r="Q78" s="226"/>
      <c r="R78" s="54" t="s">
        <v>1062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76">
        <v>11</v>
      </c>
      <c r="B79" s="275">
        <v>45419</v>
      </c>
      <c r="C79" s="259"/>
      <c r="D79" s="259" t="s">
        <v>909</v>
      </c>
      <c r="E79" s="260" t="s">
        <v>557</v>
      </c>
      <c r="F79" s="260">
        <v>82</v>
      </c>
      <c r="G79" s="260">
        <v>49</v>
      </c>
      <c r="H79" s="260">
        <v>102</v>
      </c>
      <c r="I79" s="261" t="s">
        <v>910</v>
      </c>
      <c r="J79" s="254" t="s">
        <v>851</v>
      </c>
      <c r="K79" s="255">
        <f t="shared" si="60"/>
        <v>20</v>
      </c>
      <c r="L79" s="256">
        <v>50</v>
      </c>
      <c r="M79" s="257">
        <f t="shared" ref="M79:M80" si="63">(K79*N79)-L79</f>
        <v>450</v>
      </c>
      <c r="N79" s="255">
        <v>25</v>
      </c>
      <c r="O79" s="254" t="s">
        <v>548</v>
      </c>
      <c r="P79" s="258">
        <v>45419</v>
      </c>
      <c r="Q79" s="226"/>
      <c r="R79" s="54" t="s">
        <v>1061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83">
        <v>12</v>
      </c>
      <c r="B80" s="284">
        <v>45419</v>
      </c>
      <c r="C80" s="285"/>
      <c r="D80" s="285" t="s">
        <v>913</v>
      </c>
      <c r="E80" s="286" t="s">
        <v>557</v>
      </c>
      <c r="F80" s="286">
        <v>45</v>
      </c>
      <c r="G80" s="286">
        <v>9</v>
      </c>
      <c r="H80" s="286">
        <v>9</v>
      </c>
      <c r="I80" s="287" t="s">
        <v>914</v>
      </c>
      <c r="J80" s="278" t="s">
        <v>915</v>
      </c>
      <c r="K80" s="279">
        <f t="shared" si="60"/>
        <v>-36</v>
      </c>
      <c r="L80" s="280">
        <v>50</v>
      </c>
      <c r="M80" s="281">
        <f t="shared" si="63"/>
        <v>-1490</v>
      </c>
      <c r="N80" s="279">
        <v>40</v>
      </c>
      <c r="O80" s="278" t="s">
        <v>558</v>
      </c>
      <c r="P80" s="282">
        <v>45419</v>
      </c>
      <c r="Q80" s="226"/>
      <c r="R80" s="54" t="s">
        <v>1063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402">
        <v>13</v>
      </c>
      <c r="B81" s="400">
        <v>45419</v>
      </c>
      <c r="C81" s="259"/>
      <c r="D81" s="259" t="s">
        <v>923</v>
      </c>
      <c r="E81" s="260" t="s">
        <v>557</v>
      </c>
      <c r="F81" s="260">
        <v>11.6</v>
      </c>
      <c r="G81" s="260"/>
      <c r="H81" s="260">
        <v>14.2</v>
      </c>
      <c r="I81" s="261"/>
      <c r="J81" s="404" t="s">
        <v>925</v>
      </c>
      <c r="K81" s="255">
        <f t="shared" si="60"/>
        <v>2.5999999999999996</v>
      </c>
      <c r="L81" s="256">
        <v>50</v>
      </c>
      <c r="M81" s="406">
        <v>1970</v>
      </c>
      <c r="N81" s="255">
        <v>2300</v>
      </c>
      <c r="O81" s="404" t="s">
        <v>548</v>
      </c>
      <c r="P81" s="400">
        <v>45419</v>
      </c>
      <c r="Q81" s="226"/>
      <c r="R81" s="54" t="s">
        <v>1061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403"/>
      <c r="B82" s="401"/>
      <c r="C82" s="259"/>
      <c r="D82" s="259" t="s">
        <v>924</v>
      </c>
      <c r="E82" s="260" t="s">
        <v>820</v>
      </c>
      <c r="F82" s="260">
        <v>8.1999999999999993</v>
      </c>
      <c r="G82" s="260"/>
      <c r="H82" s="260">
        <v>9.9</v>
      </c>
      <c r="I82" s="261"/>
      <c r="J82" s="405"/>
      <c r="K82" s="255">
        <f>F82-H82</f>
        <v>-1.7000000000000011</v>
      </c>
      <c r="L82" s="256">
        <v>50</v>
      </c>
      <c r="M82" s="407"/>
      <c r="N82" s="255">
        <v>2300</v>
      </c>
      <c r="O82" s="405"/>
      <c r="P82" s="401"/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76">
        <v>14</v>
      </c>
      <c r="B83" s="275">
        <v>45419</v>
      </c>
      <c r="C83" s="259"/>
      <c r="D83" s="259" t="s">
        <v>926</v>
      </c>
      <c r="E83" s="260" t="s">
        <v>557</v>
      </c>
      <c r="F83" s="260">
        <v>200</v>
      </c>
      <c r="G83" s="260">
        <v>90</v>
      </c>
      <c r="H83" s="260">
        <v>255</v>
      </c>
      <c r="I83" s="261" t="s">
        <v>927</v>
      </c>
      <c r="J83" s="254" t="s">
        <v>683</v>
      </c>
      <c r="K83" s="255">
        <f>H83-F83</f>
        <v>55</v>
      </c>
      <c r="L83" s="256">
        <v>50</v>
      </c>
      <c r="M83" s="257">
        <f t="shared" ref="M83" si="64">(K83*N83)-L83</f>
        <v>775</v>
      </c>
      <c r="N83" s="255">
        <v>15</v>
      </c>
      <c r="O83" s="254" t="s">
        <v>548</v>
      </c>
      <c r="P83" s="258">
        <v>45419</v>
      </c>
      <c r="Q83" s="226"/>
      <c r="R83" s="54" t="s">
        <v>1063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60">
        <v>15</v>
      </c>
      <c r="B84" s="258">
        <v>45420</v>
      </c>
      <c r="C84" s="259"/>
      <c r="D84" s="259" t="s">
        <v>933</v>
      </c>
      <c r="E84" s="260" t="s">
        <v>557</v>
      </c>
      <c r="F84" s="260">
        <v>54</v>
      </c>
      <c r="G84" s="260">
        <v>0</v>
      </c>
      <c r="H84" s="260">
        <v>80</v>
      </c>
      <c r="I84" s="261" t="s">
        <v>934</v>
      </c>
      <c r="J84" s="254" t="s">
        <v>936</v>
      </c>
      <c r="K84" s="255">
        <f>H84-F84</f>
        <v>26</v>
      </c>
      <c r="L84" s="256">
        <v>50</v>
      </c>
      <c r="M84" s="257">
        <f t="shared" ref="M84" si="65">(K84*N84)-L84</f>
        <v>600</v>
      </c>
      <c r="N84" s="255">
        <v>25</v>
      </c>
      <c r="O84" s="254" t="s">
        <v>548</v>
      </c>
      <c r="P84" s="258">
        <v>45420</v>
      </c>
      <c r="Q84" s="226"/>
      <c r="R84" s="54" t="s">
        <v>1061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417">
        <v>16</v>
      </c>
      <c r="B85" s="419">
        <v>45420</v>
      </c>
      <c r="C85" s="312"/>
      <c r="D85" s="312" t="s">
        <v>865</v>
      </c>
      <c r="E85" s="310" t="s">
        <v>820</v>
      </c>
      <c r="F85" s="310">
        <v>121</v>
      </c>
      <c r="G85" s="310"/>
      <c r="H85" s="310">
        <v>136</v>
      </c>
      <c r="I85" s="313"/>
      <c r="J85" s="421" t="s">
        <v>963</v>
      </c>
      <c r="K85" s="330">
        <f>F85-H85</f>
        <v>-15</v>
      </c>
      <c r="L85" s="331">
        <v>50</v>
      </c>
      <c r="M85" s="425">
        <v>225</v>
      </c>
      <c r="N85" s="330">
        <v>25</v>
      </c>
      <c r="O85" s="421" t="s">
        <v>565</v>
      </c>
      <c r="P85" s="419">
        <v>45422</v>
      </c>
      <c r="Q85" s="226"/>
      <c r="R85" s="54" t="s">
        <v>1061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418"/>
      <c r="B86" s="420"/>
      <c r="C86" s="312"/>
      <c r="D86" s="312" t="s">
        <v>935</v>
      </c>
      <c r="E86" s="310" t="s">
        <v>820</v>
      </c>
      <c r="F86" s="310">
        <v>69</v>
      </c>
      <c r="G86" s="310"/>
      <c r="H86" s="310">
        <v>41</v>
      </c>
      <c r="I86" s="313"/>
      <c r="J86" s="422"/>
      <c r="K86" s="330">
        <f>F86-H86</f>
        <v>28</v>
      </c>
      <c r="L86" s="331">
        <v>50</v>
      </c>
      <c r="M86" s="426"/>
      <c r="N86" s="330">
        <v>25</v>
      </c>
      <c r="O86" s="422"/>
      <c r="P86" s="420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402">
        <v>17</v>
      </c>
      <c r="B87" s="400">
        <v>45421</v>
      </c>
      <c r="C87" s="259"/>
      <c r="D87" s="259" t="s">
        <v>939</v>
      </c>
      <c r="E87" s="260" t="s">
        <v>557</v>
      </c>
      <c r="F87" s="260">
        <v>51</v>
      </c>
      <c r="G87" s="260"/>
      <c r="H87" s="260">
        <v>112.5</v>
      </c>
      <c r="I87" s="261"/>
      <c r="J87" s="404" t="s">
        <v>941</v>
      </c>
      <c r="K87" s="255">
        <f>H87-F87</f>
        <v>61.5</v>
      </c>
      <c r="L87" s="256">
        <v>50</v>
      </c>
      <c r="M87" s="406">
        <v>887.5</v>
      </c>
      <c r="N87" s="255">
        <v>25</v>
      </c>
      <c r="O87" s="404" t="s">
        <v>548</v>
      </c>
      <c r="P87" s="400">
        <v>45421</v>
      </c>
      <c r="Q87" s="226"/>
      <c r="R87" s="54" t="s">
        <v>1063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403"/>
      <c r="B88" s="401"/>
      <c r="C88" s="259"/>
      <c r="D88" s="259" t="s">
        <v>940</v>
      </c>
      <c r="E88" s="260" t="s">
        <v>557</v>
      </c>
      <c r="F88" s="260">
        <v>41</v>
      </c>
      <c r="G88" s="260"/>
      <c r="H88" s="260">
        <v>19</v>
      </c>
      <c r="I88" s="261"/>
      <c r="J88" s="405"/>
      <c r="K88" s="255">
        <f>H88-F88</f>
        <v>-22</v>
      </c>
      <c r="L88" s="256">
        <v>50</v>
      </c>
      <c r="M88" s="407"/>
      <c r="N88" s="255">
        <v>25</v>
      </c>
      <c r="O88" s="405"/>
      <c r="P88" s="401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83">
        <v>18</v>
      </c>
      <c r="B89" s="284">
        <v>45421</v>
      </c>
      <c r="C89" s="285"/>
      <c r="D89" s="285" t="s">
        <v>944</v>
      </c>
      <c r="E89" s="286" t="s">
        <v>557</v>
      </c>
      <c r="F89" s="286">
        <v>50</v>
      </c>
      <c r="G89" s="286">
        <v>0</v>
      </c>
      <c r="H89" s="286">
        <v>0</v>
      </c>
      <c r="I89" s="287" t="s">
        <v>945</v>
      </c>
      <c r="J89" s="278" t="s">
        <v>956</v>
      </c>
      <c r="K89" s="279">
        <f t="shared" ref="K89" si="66">H89-F89</f>
        <v>-50</v>
      </c>
      <c r="L89" s="280">
        <v>25</v>
      </c>
      <c r="M89" s="281">
        <f t="shared" ref="M89" si="67">(K89*N89)-L89</f>
        <v>-1275</v>
      </c>
      <c r="N89" s="279">
        <v>25</v>
      </c>
      <c r="O89" s="278" t="s">
        <v>558</v>
      </c>
      <c r="P89" s="282">
        <v>45421</v>
      </c>
      <c r="Q89" s="226"/>
      <c r="R89" s="54" t="s">
        <v>1063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402">
        <v>19</v>
      </c>
      <c r="B90" s="400">
        <v>45421</v>
      </c>
      <c r="C90" s="259"/>
      <c r="D90" s="259" t="s">
        <v>946</v>
      </c>
      <c r="E90" s="260" t="s">
        <v>557</v>
      </c>
      <c r="F90" s="260">
        <v>66.5</v>
      </c>
      <c r="G90" s="260"/>
      <c r="H90" s="260">
        <v>76</v>
      </c>
      <c r="I90" s="261"/>
      <c r="J90" s="404" t="s">
        <v>1014</v>
      </c>
      <c r="K90" s="255">
        <f>H90-F90</f>
        <v>9.5</v>
      </c>
      <c r="L90" s="256">
        <v>50</v>
      </c>
      <c r="M90" s="406">
        <v>1325</v>
      </c>
      <c r="N90" s="255">
        <v>150</v>
      </c>
      <c r="O90" s="404" t="s">
        <v>548</v>
      </c>
      <c r="P90" s="400">
        <v>45427</v>
      </c>
      <c r="Q90" s="226"/>
      <c r="R90" s="54" t="s">
        <v>1063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403"/>
      <c r="B91" s="401"/>
      <c r="C91" s="259"/>
      <c r="D91" s="259" t="s">
        <v>947</v>
      </c>
      <c r="E91" s="260" t="s">
        <v>820</v>
      </c>
      <c r="F91" s="260">
        <v>40.5</v>
      </c>
      <c r="G91" s="260"/>
      <c r="H91" s="260">
        <v>40.5</v>
      </c>
      <c r="I91" s="261"/>
      <c r="J91" s="405"/>
      <c r="K91" s="255">
        <f>H91-F91</f>
        <v>0</v>
      </c>
      <c r="L91" s="256">
        <v>50</v>
      </c>
      <c r="M91" s="407"/>
      <c r="N91" s="255">
        <v>150</v>
      </c>
      <c r="O91" s="405"/>
      <c r="P91" s="401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83">
        <v>20</v>
      </c>
      <c r="B92" s="284">
        <v>45421</v>
      </c>
      <c r="C92" s="285"/>
      <c r="D92" s="285" t="s">
        <v>948</v>
      </c>
      <c r="E92" s="286" t="s">
        <v>557</v>
      </c>
      <c r="F92" s="286">
        <v>350</v>
      </c>
      <c r="G92" s="286">
        <v>250</v>
      </c>
      <c r="H92" s="286">
        <v>265</v>
      </c>
      <c r="I92" s="287" t="s">
        <v>949</v>
      </c>
      <c r="J92" s="278" t="s">
        <v>954</v>
      </c>
      <c r="K92" s="279">
        <f t="shared" ref="K92" si="68">H92-F92</f>
        <v>-85</v>
      </c>
      <c r="L92" s="280">
        <v>50</v>
      </c>
      <c r="M92" s="281">
        <f t="shared" ref="M92:M93" si="69">(K92*N92)-L92</f>
        <v>-1325</v>
      </c>
      <c r="N92" s="279">
        <v>15</v>
      </c>
      <c r="O92" s="278" t="s">
        <v>558</v>
      </c>
      <c r="P92" s="282">
        <v>45421</v>
      </c>
      <c r="Q92" s="226"/>
      <c r="R92" s="54" t="s">
        <v>1061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33">
        <v>21</v>
      </c>
      <c r="B93" s="335">
        <v>45422</v>
      </c>
      <c r="C93" s="312"/>
      <c r="D93" s="312" t="s">
        <v>959</v>
      </c>
      <c r="E93" s="310" t="s">
        <v>557</v>
      </c>
      <c r="F93" s="310">
        <v>137.5</v>
      </c>
      <c r="G93" s="310">
        <v>80</v>
      </c>
      <c r="H93" s="310">
        <v>145</v>
      </c>
      <c r="I93" s="313" t="s">
        <v>960</v>
      </c>
      <c r="J93" s="356" t="s">
        <v>974</v>
      </c>
      <c r="K93" s="330">
        <f>H93-F93</f>
        <v>7.5</v>
      </c>
      <c r="L93" s="331">
        <v>50</v>
      </c>
      <c r="M93" s="357">
        <f t="shared" si="69"/>
        <v>137.5</v>
      </c>
      <c r="N93" s="330">
        <v>25</v>
      </c>
      <c r="O93" s="356" t="s">
        <v>565</v>
      </c>
      <c r="P93" s="311">
        <v>45425</v>
      </c>
      <c r="Q93" s="226"/>
      <c r="R93" s="54" t="s">
        <v>1061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76">
        <v>22</v>
      </c>
      <c r="B94" s="275">
        <v>45422</v>
      </c>
      <c r="C94" s="259"/>
      <c r="D94" s="259" t="s">
        <v>961</v>
      </c>
      <c r="E94" s="260" t="s">
        <v>557</v>
      </c>
      <c r="F94" s="260">
        <v>295</v>
      </c>
      <c r="G94" s="260">
        <v>180</v>
      </c>
      <c r="H94" s="260">
        <v>367.5</v>
      </c>
      <c r="I94" s="261" t="s">
        <v>890</v>
      </c>
      <c r="J94" s="254" t="s">
        <v>965</v>
      </c>
      <c r="K94" s="255">
        <f>H94-F94</f>
        <v>72.5</v>
      </c>
      <c r="L94" s="256">
        <v>50</v>
      </c>
      <c r="M94" s="257">
        <f t="shared" ref="M94" si="70">(K94*N94)-L94</f>
        <v>1037.5</v>
      </c>
      <c r="N94" s="255">
        <v>15</v>
      </c>
      <c r="O94" s="254" t="s">
        <v>548</v>
      </c>
      <c r="P94" s="258">
        <v>45422</v>
      </c>
      <c r="Q94" s="226"/>
      <c r="R94" s="54" t="s">
        <v>1061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76">
        <v>23</v>
      </c>
      <c r="B95" s="275">
        <v>45395</v>
      </c>
      <c r="C95" s="259"/>
      <c r="D95" s="259" t="s">
        <v>972</v>
      </c>
      <c r="E95" s="260" t="s">
        <v>557</v>
      </c>
      <c r="F95" s="260">
        <v>235</v>
      </c>
      <c r="G95" s="260">
        <v>140</v>
      </c>
      <c r="H95" s="260">
        <v>315</v>
      </c>
      <c r="I95" s="261" t="s">
        <v>927</v>
      </c>
      <c r="J95" s="254" t="s">
        <v>979</v>
      </c>
      <c r="K95" s="255">
        <f>H95-F95</f>
        <v>80</v>
      </c>
      <c r="L95" s="256">
        <v>50</v>
      </c>
      <c r="M95" s="257">
        <f t="shared" ref="M95" si="71">(K95*N95)-L95</f>
        <v>1150</v>
      </c>
      <c r="N95" s="255">
        <v>15</v>
      </c>
      <c r="O95" s="254" t="s">
        <v>548</v>
      </c>
      <c r="P95" s="258">
        <v>45425</v>
      </c>
      <c r="Q95" s="226"/>
      <c r="R95" s="54" t="s">
        <v>1061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76">
        <v>24</v>
      </c>
      <c r="B96" s="275">
        <v>45425</v>
      </c>
      <c r="C96" s="259"/>
      <c r="D96" s="259" t="s">
        <v>976</v>
      </c>
      <c r="E96" s="260" t="s">
        <v>557</v>
      </c>
      <c r="F96" s="260">
        <v>117.5</v>
      </c>
      <c r="G96" s="260">
        <v>50</v>
      </c>
      <c r="H96" s="260">
        <v>152.5</v>
      </c>
      <c r="I96" s="261" t="s">
        <v>977</v>
      </c>
      <c r="J96" s="254" t="s">
        <v>978</v>
      </c>
      <c r="K96" s="255">
        <f>H96-F96</f>
        <v>35</v>
      </c>
      <c r="L96" s="256">
        <v>50</v>
      </c>
      <c r="M96" s="257">
        <f t="shared" ref="M96" si="72">(K96*N96)-L96</f>
        <v>825</v>
      </c>
      <c r="N96" s="255">
        <v>25</v>
      </c>
      <c r="O96" s="254" t="s">
        <v>548</v>
      </c>
      <c r="P96" s="258">
        <v>45425</v>
      </c>
      <c r="Q96" s="226"/>
      <c r="R96" s="54" t="s">
        <v>1061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76">
        <v>25</v>
      </c>
      <c r="B97" s="275">
        <v>45425</v>
      </c>
      <c r="C97" s="259"/>
      <c r="D97" s="259" t="s">
        <v>980</v>
      </c>
      <c r="E97" s="260" t="s">
        <v>557</v>
      </c>
      <c r="F97" s="260">
        <v>25.5</v>
      </c>
      <c r="G97" s="260">
        <v>8</v>
      </c>
      <c r="H97" s="260">
        <v>37</v>
      </c>
      <c r="I97" s="261" t="s">
        <v>981</v>
      </c>
      <c r="J97" s="254" t="s">
        <v>982</v>
      </c>
      <c r="K97" s="255">
        <f>H97-F97</f>
        <v>11.5</v>
      </c>
      <c r="L97" s="256">
        <v>50</v>
      </c>
      <c r="M97" s="257">
        <f t="shared" ref="M97:M98" si="73">(K97*N97)-L97</f>
        <v>812.5</v>
      </c>
      <c r="N97" s="255">
        <v>75</v>
      </c>
      <c r="O97" s="254" t="s">
        <v>548</v>
      </c>
      <c r="P97" s="258">
        <v>45425</v>
      </c>
      <c r="Q97" s="226"/>
      <c r="R97" s="54" t="s">
        <v>1063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83">
        <v>26</v>
      </c>
      <c r="B98" s="284">
        <v>45425</v>
      </c>
      <c r="C98" s="285"/>
      <c r="D98" s="285" t="s">
        <v>983</v>
      </c>
      <c r="E98" s="286" t="s">
        <v>557</v>
      </c>
      <c r="F98" s="286">
        <v>62</v>
      </c>
      <c r="G98" s="286">
        <v>30</v>
      </c>
      <c r="H98" s="286">
        <v>36</v>
      </c>
      <c r="I98" s="287" t="s">
        <v>984</v>
      </c>
      <c r="J98" s="278" t="s">
        <v>985</v>
      </c>
      <c r="K98" s="279">
        <f t="shared" ref="K98:K102" si="74">H98-F98</f>
        <v>-26</v>
      </c>
      <c r="L98" s="280">
        <v>50</v>
      </c>
      <c r="M98" s="281">
        <f t="shared" si="73"/>
        <v>-1090</v>
      </c>
      <c r="N98" s="279">
        <v>40</v>
      </c>
      <c r="O98" s="278" t="s">
        <v>558</v>
      </c>
      <c r="P98" s="282">
        <v>45425</v>
      </c>
      <c r="Q98" s="226"/>
      <c r="R98" s="54" t="s">
        <v>1063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402">
        <v>27</v>
      </c>
      <c r="B99" s="400">
        <v>45425</v>
      </c>
      <c r="C99" s="259"/>
      <c r="D99" s="259" t="s">
        <v>983</v>
      </c>
      <c r="E99" s="260" t="s">
        <v>557</v>
      </c>
      <c r="F99" s="260">
        <v>96.5</v>
      </c>
      <c r="G99" s="260"/>
      <c r="H99" s="260">
        <v>140</v>
      </c>
      <c r="I99" s="261"/>
      <c r="J99" s="408" t="s">
        <v>998</v>
      </c>
      <c r="K99" s="260">
        <f t="shared" si="74"/>
        <v>43.5</v>
      </c>
      <c r="L99" s="304">
        <v>50</v>
      </c>
      <c r="M99" s="427">
        <v>480</v>
      </c>
      <c r="N99" s="260">
        <v>40</v>
      </c>
      <c r="O99" s="404" t="s">
        <v>548</v>
      </c>
      <c r="P99" s="400">
        <v>45426</v>
      </c>
      <c r="Q99" s="226"/>
      <c r="R99" s="54" t="s">
        <v>1063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403"/>
      <c r="B100" s="401"/>
      <c r="C100" s="259"/>
      <c r="D100" s="259" t="s">
        <v>991</v>
      </c>
      <c r="E100" s="260" t="s">
        <v>557</v>
      </c>
      <c r="F100" s="260">
        <v>96.5</v>
      </c>
      <c r="G100" s="260"/>
      <c r="H100" s="260">
        <v>67.5</v>
      </c>
      <c r="I100" s="261"/>
      <c r="J100" s="409"/>
      <c r="K100" s="260">
        <f t="shared" si="74"/>
        <v>-29</v>
      </c>
      <c r="L100" s="304">
        <v>50</v>
      </c>
      <c r="M100" s="428"/>
      <c r="N100" s="260">
        <v>40</v>
      </c>
      <c r="O100" s="405"/>
      <c r="P100" s="401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02">
        <v>28</v>
      </c>
      <c r="B101" s="400">
        <v>45426</v>
      </c>
      <c r="C101" s="259"/>
      <c r="D101" s="259" t="s">
        <v>993</v>
      </c>
      <c r="E101" s="260" t="s">
        <v>557</v>
      </c>
      <c r="F101" s="260">
        <v>24</v>
      </c>
      <c r="G101" s="260"/>
      <c r="H101" s="260">
        <v>8</v>
      </c>
      <c r="I101" s="261"/>
      <c r="J101" s="408" t="s">
        <v>876</v>
      </c>
      <c r="K101" s="260">
        <f t="shared" si="74"/>
        <v>-16</v>
      </c>
      <c r="L101" s="304">
        <v>50</v>
      </c>
      <c r="M101" s="427">
        <v>920</v>
      </c>
      <c r="N101" s="260">
        <v>40</v>
      </c>
      <c r="O101" s="404" t="s">
        <v>548</v>
      </c>
      <c r="P101" s="400">
        <v>45426</v>
      </c>
      <c r="Q101" s="226"/>
      <c r="R101" s="54" t="s">
        <v>1063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403"/>
      <c r="B102" s="401"/>
      <c r="C102" s="259"/>
      <c r="D102" s="259" t="s">
        <v>991</v>
      </c>
      <c r="E102" s="260" t="s">
        <v>557</v>
      </c>
      <c r="F102" s="260">
        <v>46</v>
      </c>
      <c r="G102" s="260"/>
      <c r="H102" s="260">
        <v>87.5</v>
      </c>
      <c r="I102" s="261"/>
      <c r="J102" s="409"/>
      <c r="K102" s="260">
        <f t="shared" si="74"/>
        <v>41.5</v>
      </c>
      <c r="L102" s="304">
        <v>50</v>
      </c>
      <c r="M102" s="428"/>
      <c r="N102" s="260">
        <v>40</v>
      </c>
      <c r="O102" s="405"/>
      <c r="P102" s="401"/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83">
        <v>29</v>
      </c>
      <c r="B103" s="284">
        <v>45427</v>
      </c>
      <c r="C103" s="285"/>
      <c r="D103" s="285" t="s">
        <v>1010</v>
      </c>
      <c r="E103" s="286" t="s">
        <v>557</v>
      </c>
      <c r="F103" s="286">
        <v>87.5</v>
      </c>
      <c r="G103" s="286">
        <v>0</v>
      </c>
      <c r="H103" s="286">
        <v>35</v>
      </c>
      <c r="I103" s="287" t="s">
        <v>1011</v>
      </c>
      <c r="J103" s="278" t="s">
        <v>893</v>
      </c>
      <c r="K103" s="279">
        <f t="shared" ref="K103" si="75">H103-F103</f>
        <v>-52.5</v>
      </c>
      <c r="L103" s="280">
        <v>50</v>
      </c>
      <c r="M103" s="281">
        <f t="shared" ref="M103:M104" si="76">(K103*N103)-L103</f>
        <v>-837.5</v>
      </c>
      <c r="N103" s="279">
        <v>15</v>
      </c>
      <c r="O103" s="278" t="s">
        <v>558</v>
      </c>
      <c r="P103" s="282">
        <v>45427</v>
      </c>
      <c r="Q103" s="226"/>
      <c r="R103" s="54" t="s">
        <v>1063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78">
        <v>30</v>
      </c>
      <c r="B104" s="380">
        <v>45428</v>
      </c>
      <c r="C104" s="259"/>
      <c r="D104" s="259" t="s">
        <v>1069</v>
      </c>
      <c r="E104" s="260" t="s">
        <v>557</v>
      </c>
      <c r="F104" s="260">
        <v>47.5</v>
      </c>
      <c r="G104" s="260">
        <v>0</v>
      </c>
      <c r="H104" s="260">
        <v>117.5</v>
      </c>
      <c r="I104" s="261" t="s">
        <v>945</v>
      </c>
      <c r="J104" s="254" t="s">
        <v>729</v>
      </c>
      <c r="K104" s="255">
        <f>H104-F104</f>
        <v>70</v>
      </c>
      <c r="L104" s="256">
        <v>50</v>
      </c>
      <c r="M104" s="257">
        <f t="shared" si="76"/>
        <v>1700</v>
      </c>
      <c r="N104" s="255">
        <v>25</v>
      </c>
      <c r="O104" s="254" t="s">
        <v>548</v>
      </c>
      <c r="P104" s="382">
        <v>45428</v>
      </c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402">
        <v>31</v>
      </c>
      <c r="B105" s="400">
        <v>45428</v>
      </c>
      <c r="C105" s="259"/>
      <c r="D105" s="259" t="s">
        <v>1070</v>
      </c>
      <c r="E105" s="260" t="s">
        <v>557</v>
      </c>
      <c r="F105" s="260">
        <v>300</v>
      </c>
      <c r="G105" s="260"/>
      <c r="H105" s="260">
        <v>520</v>
      </c>
      <c r="I105" s="261"/>
      <c r="J105" s="404" t="s">
        <v>979</v>
      </c>
      <c r="K105" s="255">
        <f>H105-F105</f>
        <v>220</v>
      </c>
      <c r="L105" s="256">
        <v>50</v>
      </c>
      <c r="M105" s="406">
        <v>1100</v>
      </c>
      <c r="N105" s="255">
        <v>15</v>
      </c>
      <c r="O105" s="404" t="s">
        <v>548</v>
      </c>
      <c r="P105" s="400">
        <v>45428</v>
      </c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403"/>
      <c r="B106" s="401"/>
      <c r="C106" s="259"/>
      <c r="D106" s="259" t="s">
        <v>1071</v>
      </c>
      <c r="E106" s="260" t="s">
        <v>820</v>
      </c>
      <c r="F106" s="260">
        <v>195</v>
      </c>
      <c r="G106" s="260"/>
      <c r="H106" s="260">
        <v>335</v>
      </c>
      <c r="I106" s="261"/>
      <c r="J106" s="405"/>
      <c r="K106" s="255">
        <f>F106-H106</f>
        <v>-140</v>
      </c>
      <c r="L106" s="256">
        <v>50</v>
      </c>
      <c r="M106" s="407"/>
      <c r="N106" s="255">
        <v>15</v>
      </c>
      <c r="O106" s="405"/>
      <c r="P106" s="401"/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37"/>
      <c r="B107" s="339"/>
      <c r="C107" s="227"/>
      <c r="D107" s="227"/>
      <c r="E107" s="183"/>
      <c r="F107" s="183"/>
      <c r="G107" s="183"/>
      <c r="H107" s="183"/>
      <c r="I107" s="185"/>
      <c r="J107" s="320"/>
      <c r="K107" s="183"/>
      <c r="L107" s="186"/>
      <c r="M107" s="253"/>
      <c r="N107" s="183"/>
      <c r="O107" s="320"/>
      <c r="P107" s="339"/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37"/>
      <c r="B108" s="339"/>
      <c r="C108" s="227"/>
      <c r="D108" s="227"/>
      <c r="E108" s="183"/>
      <c r="F108" s="183"/>
      <c r="G108" s="183"/>
      <c r="H108" s="183"/>
      <c r="I108" s="185"/>
      <c r="J108" s="320"/>
      <c r="K108" s="183"/>
      <c r="L108" s="186"/>
      <c r="M108" s="253"/>
      <c r="N108" s="183"/>
      <c r="O108" s="320"/>
      <c r="P108" s="339"/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s="247" customFormat="1" ht="12.75" customHeight="1">
      <c r="A109" s="239"/>
      <c r="B109" s="240"/>
      <c r="C109" s="241"/>
      <c r="D109" s="241"/>
      <c r="E109" s="239"/>
      <c r="F109" s="239"/>
      <c r="G109" s="239"/>
      <c r="H109" s="239"/>
      <c r="I109" s="242"/>
      <c r="J109" s="242"/>
      <c r="K109" s="239"/>
      <c r="L109" s="249"/>
      <c r="M109" s="248"/>
      <c r="N109" s="239"/>
      <c r="O109" s="242"/>
      <c r="P109" s="240"/>
      <c r="Q109" s="243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246"/>
      <c r="AH109" s="244"/>
      <c r="AI109" s="244"/>
      <c r="AJ109" s="245"/>
      <c r="AK109" s="245"/>
      <c r="AL109" s="245"/>
    </row>
    <row r="110" spans="1:38" ht="38.25" customHeight="1">
      <c r="A110" s="91" t="s">
        <v>569</v>
      </c>
      <c r="B110" s="124"/>
      <c r="C110" s="124"/>
      <c r="D110" s="125"/>
      <c r="E110" s="109"/>
      <c r="F110" s="6"/>
      <c r="G110" s="6"/>
      <c r="H110" s="110"/>
      <c r="I110" s="126"/>
      <c r="J110" s="1"/>
      <c r="K110" s="6"/>
      <c r="L110" s="6"/>
      <c r="M110" s="6"/>
      <c r="N110" s="1"/>
      <c r="O110" s="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"/>
      <c r="AH110" s="1"/>
      <c r="AI110" s="1"/>
      <c r="AJ110" s="6"/>
      <c r="AK110" s="1"/>
    </row>
    <row r="111" spans="1:38" ht="38.25">
      <c r="A111" s="92" t="s">
        <v>16</v>
      </c>
      <c r="B111" s="93" t="s">
        <v>522</v>
      </c>
      <c r="C111" s="93"/>
      <c r="D111" s="94" t="s">
        <v>533</v>
      </c>
      <c r="E111" s="93" t="s">
        <v>534</v>
      </c>
      <c r="F111" s="93" t="s">
        <v>535</v>
      </c>
      <c r="G111" s="93" t="s">
        <v>536</v>
      </c>
      <c r="H111" s="93" t="s">
        <v>537</v>
      </c>
      <c r="I111" s="93" t="s">
        <v>538</v>
      </c>
      <c r="J111" s="92" t="s">
        <v>539</v>
      </c>
      <c r="K111" s="113" t="s">
        <v>556</v>
      </c>
      <c r="L111" s="114" t="s">
        <v>541</v>
      </c>
      <c r="M111" s="95" t="s">
        <v>542</v>
      </c>
      <c r="N111" s="93" t="s">
        <v>543</v>
      </c>
      <c r="O111" s="94" t="s">
        <v>544</v>
      </c>
      <c r="P111" s="193" t="s">
        <v>545</v>
      </c>
      <c r="Q111" s="195" t="s">
        <v>814</v>
      </c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37"/>
      <c r="AH111" s="37"/>
      <c r="AI111" s="37"/>
      <c r="AJ111" s="37"/>
      <c r="AK111" s="37"/>
      <c r="AL111" s="37"/>
    </row>
    <row r="112" spans="1:38" ht="12.75" customHeight="1">
      <c r="A112" s="183">
        <v>1</v>
      </c>
      <c r="B112" s="184">
        <v>45356</v>
      </c>
      <c r="C112" s="227"/>
      <c r="D112" s="227" t="s">
        <v>295</v>
      </c>
      <c r="E112" s="183" t="s">
        <v>546</v>
      </c>
      <c r="F112" s="183" t="s">
        <v>845</v>
      </c>
      <c r="G112" s="183">
        <v>35</v>
      </c>
      <c r="H112" s="183"/>
      <c r="I112" s="183" t="s">
        <v>843</v>
      </c>
      <c r="J112" s="183" t="s">
        <v>547</v>
      </c>
      <c r="K112" s="183"/>
      <c r="L112" s="251"/>
      <c r="M112" s="252"/>
      <c r="N112" s="183"/>
      <c r="O112" s="231"/>
      <c r="P112" s="186">
        <f>VLOOKUP(D112,'MidCap Intra'!$B$11:$C$571,2,0)</f>
        <v>38.35</v>
      </c>
      <c r="Q112" s="250"/>
      <c r="R112" s="54" t="s">
        <v>1061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2" ht="12.75" customHeight="1">
      <c r="A113" s="183">
        <v>2</v>
      </c>
      <c r="B113" s="184">
        <v>45390</v>
      </c>
      <c r="C113" s="227"/>
      <c r="D113" s="227" t="s">
        <v>854</v>
      </c>
      <c r="E113" s="183" t="s">
        <v>546</v>
      </c>
      <c r="F113" s="183" t="s">
        <v>1020</v>
      </c>
      <c r="G113" s="183">
        <v>1770</v>
      </c>
      <c r="H113" s="183"/>
      <c r="I113" s="183" t="s">
        <v>849</v>
      </c>
      <c r="J113" s="183" t="s">
        <v>547</v>
      </c>
      <c r="K113" s="183"/>
      <c r="L113" s="251"/>
      <c r="M113" s="252"/>
      <c r="N113" s="183"/>
      <c r="O113" s="231"/>
      <c r="P113" s="186"/>
      <c r="Q113" s="250"/>
      <c r="R113" s="54" t="s">
        <v>1061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</row>
    <row r="114" spans="1:32" ht="12.75" customHeight="1">
      <c r="A114" s="183"/>
      <c r="B114" s="184"/>
      <c r="C114" s="227"/>
      <c r="D114" s="227"/>
      <c r="E114" s="183"/>
      <c r="F114" s="183"/>
      <c r="G114" s="183"/>
      <c r="H114" s="183"/>
      <c r="I114" s="183"/>
      <c r="J114" s="183"/>
      <c r="K114" s="183"/>
      <c r="L114" s="251"/>
      <c r="M114" s="252"/>
      <c r="N114" s="183"/>
      <c r="O114" s="231"/>
      <c r="P114" s="186"/>
      <c r="Q114" s="250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</row>
    <row r="115" spans="1:32" ht="12.75" customHeight="1">
      <c r="A115" s="183"/>
      <c r="B115" s="184"/>
      <c r="C115" s="227"/>
      <c r="D115" s="227"/>
      <c r="E115" s="183"/>
      <c r="F115" s="183"/>
      <c r="G115" s="183"/>
      <c r="H115" s="183"/>
      <c r="I115" s="183"/>
      <c r="J115" s="183"/>
      <c r="K115" s="183"/>
      <c r="L115" s="251"/>
      <c r="M115" s="252"/>
      <c r="N115" s="183"/>
      <c r="O115" s="231"/>
      <c r="P115" s="184"/>
      <c r="Q115" s="250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</row>
    <row r="116" spans="1:32" ht="12.75" customHeight="1">
      <c r="A116" s="103" t="s">
        <v>549</v>
      </c>
      <c r="B116" s="103"/>
      <c r="C116" s="103"/>
      <c r="D116" s="54"/>
      <c r="E116" s="37"/>
      <c r="F116" s="108" t="s">
        <v>551</v>
      </c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</row>
    <row r="117" spans="1:32" ht="12.75" customHeight="1">
      <c r="A117" s="107" t="s">
        <v>550</v>
      </c>
      <c r="B117" s="103"/>
      <c r="C117" s="103"/>
      <c r="D117" s="54"/>
      <c r="E117" s="37"/>
      <c r="F117" s="108" t="s">
        <v>554</v>
      </c>
      <c r="G117" s="54"/>
      <c r="H117" s="54" t="s">
        <v>571</v>
      </c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</row>
    <row r="118" spans="1:32" ht="12.75" customHeight="1">
      <c r="A118" s="54"/>
      <c r="B118" s="54"/>
      <c r="C118" s="103"/>
      <c r="D118" s="54"/>
      <c r="E118" s="37"/>
      <c r="F118" s="108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</row>
    <row r="119" spans="1:32" ht="12.75" customHeight="1">
      <c r="A119" s="54"/>
      <c r="B119" s="54"/>
      <c r="C119" s="103"/>
      <c r="D119" s="54"/>
      <c r="E119" s="37"/>
      <c r="F119" s="108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2" ht="12.75" customHeight="1">
      <c r="A120" s="54"/>
      <c r="B120" s="54"/>
      <c r="C120" s="103"/>
      <c r="D120" s="54"/>
      <c r="E120" s="37"/>
      <c r="F120" s="108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2" ht="12.75" customHeight="1">
      <c r="A121" s="54"/>
      <c r="B121" s="54"/>
      <c r="C121" s="103"/>
      <c r="D121" s="54"/>
      <c r="E121" s="37"/>
      <c r="F121" s="108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2" ht="12.75" customHeight="1">
      <c r="A122" s="54"/>
      <c r="B122" s="54"/>
      <c r="C122" s="103"/>
      <c r="D122" s="54"/>
      <c r="E122" s="37"/>
      <c r="F122" s="108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2" ht="12.75" customHeight="1">
      <c r="A123" s="54"/>
      <c r="B123" s="54"/>
      <c r="C123" s="103"/>
      <c r="D123" s="54"/>
      <c r="E123" s="37"/>
      <c r="F123" s="108"/>
      <c r="G123" s="54"/>
      <c r="H123" s="37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2" ht="12.75" customHeight="1">
      <c r="A124" s="54"/>
      <c r="B124" s="54"/>
      <c r="C124" s="103"/>
      <c r="D124" s="54"/>
      <c r="E124" s="37"/>
      <c r="F124" s="108"/>
      <c r="G124" s="54"/>
      <c r="H124" s="37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2" ht="12.75" customHeight="1">
      <c r="A125" s="54"/>
      <c r="B125" s="54"/>
      <c r="C125" s="97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2" ht="38.25" customHeight="1">
      <c r="A126" s="37"/>
      <c r="B126" s="127" t="s">
        <v>572</v>
      </c>
      <c r="C126" s="127"/>
      <c r="D126" s="54"/>
      <c r="E126" s="127"/>
      <c r="F126" s="6"/>
      <c r="G126" s="6"/>
      <c r="H126" s="111"/>
      <c r="I126" s="6"/>
      <c r="J126" s="111"/>
      <c r="K126" s="112"/>
      <c r="L126" s="6"/>
      <c r="M126" s="6"/>
      <c r="N126" s="1"/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2" ht="12.75" customHeight="1">
      <c r="A127" s="92" t="s">
        <v>16</v>
      </c>
      <c r="B127" s="93" t="s">
        <v>522</v>
      </c>
      <c r="C127" s="93"/>
      <c r="D127" s="94" t="s">
        <v>533</v>
      </c>
      <c r="E127" s="93" t="s">
        <v>534</v>
      </c>
      <c r="F127" s="93" t="s">
        <v>535</v>
      </c>
      <c r="G127" s="93" t="s">
        <v>573</v>
      </c>
      <c r="H127" s="93" t="s">
        <v>574</v>
      </c>
      <c r="I127" s="93" t="s">
        <v>538</v>
      </c>
      <c r="J127" s="128" t="s">
        <v>539</v>
      </c>
      <c r="K127" s="93" t="s">
        <v>540</v>
      </c>
      <c r="L127" s="93" t="s">
        <v>575</v>
      </c>
      <c r="M127" s="93" t="s">
        <v>543</v>
      </c>
      <c r="N127" s="94" t="s">
        <v>544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2" ht="12.75" customHeight="1">
      <c r="A128" s="129">
        <v>1</v>
      </c>
      <c r="B128" s="130">
        <v>41579</v>
      </c>
      <c r="C128" s="130"/>
      <c r="D128" s="131" t="s">
        <v>576</v>
      </c>
      <c r="E128" s="132" t="s">
        <v>546</v>
      </c>
      <c r="F128" s="133">
        <v>82</v>
      </c>
      <c r="G128" s="132" t="s">
        <v>577</v>
      </c>
      <c r="H128" s="132">
        <v>100</v>
      </c>
      <c r="I128" s="134">
        <v>100</v>
      </c>
      <c r="J128" s="135" t="s">
        <v>578</v>
      </c>
      <c r="K128" s="136">
        <f t="shared" ref="K128:K159" si="77">H128-F128</f>
        <v>18</v>
      </c>
      <c r="L128" s="137">
        <f t="shared" ref="L128:L159" si="78">K128/F128</f>
        <v>0.21951219512195122</v>
      </c>
      <c r="M128" s="132" t="s">
        <v>548</v>
      </c>
      <c r="N128" s="138">
        <v>42657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2</v>
      </c>
      <c r="B129" s="130">
        <v>41794</v>
      </c>
      <c r="C129" s="130"/>
      <c r="D129" s="131" t="s">
        <v>579</v>
      </c>
      <c r="E129" s="132" t="s">
        <v>557</v>
      </c>
      <c r="F129" s="133">
        <v>257</v>
      </c>
      <c r="G129" s="132" t="s">
        <v>577</v>
      </c>
      <c r="H129" s="132">
        <v>300</v>
      </c>
      <c r="I129" s="134">
        <v>300</v>
      </c>
      <c r="J129" s="135" t="s">
        <v>578</v>
      </c>
      <c r="K129" s="136">
        <f t="shared" si="77"/>
        <v>43</v>
      </c>
      <c r="L129" s="137">
        <f t="shared" si="78"/>
        <v>0.16731517509727625</v>
      </c>
      <c r="M129" s="132" t="s">
        <v>548</v>
      </c>
      <c r="N129" s="138">
        <v>41822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3</v>
      </c>
      <c r="B130" s="130">
        <v>41828</v>
      </c>
      <c r="C130" s="130"/>
      <c r="D130" s="131" t="s">
        <v>580</v>
      </c>
      <c r="E130" s="132" t="s">
        <v>557</v>
      </c>
      <c r="F130" s="133">
        <v>393</v>
      </c>
      <c r="G130" s="132" t="s">
        <v>577</v>
      </c>
      <c r="H130" s="132">
        <v>468</v>
      </c>
      <c r="I130" s="134">
        <v>468</v>
      </c>
      <c r="J130" s="135" t="s">
        <v>578</v>
      </c>
      <c r="K130" s="136">
        <f t="shared" si="77"/>
        <v>75</v>
      </c>
      <c r="L130" s="137">
        <f t="shared" si="78"/>
        <v>0.19083969465648856</v>
      </c>
      <c r="M130" s="132" t="s">
        <v>548</v>
      </c>
      <c r="N130" s="138">
        <v>41863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4</v>
      </c>
      <c r="B131" s="130">
        <v>41857</v>
      </c>
      <c r="C131" s="130"/>
      <c r="D131" s="131" t="s">
        <v>581</v>
      </c>
      <c r="E131" s="132" t="s">
        <v>557</v>
      </c>
      <c r="F131" s="133">
        <v>205</v>
      </c>
      <c r="G131" s="132" t="s">
        <v>577</v>
      </c>
      <c r="H131" s="132">
        <v>275</v>
      </c>
      <c r="I131" s="134">
        <v>250</v>
      </c>
      <c r="J131" s="135" t="s">
        <v>578</v>
      </c>
      <c r="K131" s="136">
        <f t="shared" si="77"/>
        <v>70</v>
      </c>
      <c r="L131" s="137">
        <f t="shared" si="78"/>
        <v>0.34146341463414637</v>
      </c>
      <c r="M131" s="132" t="s">
        <v>548</v>
      </c>
      <c r="N131" s="138">
        <v>41962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5</v>
      </c>
      <c r="B132" s="130">
        <v>41886</v>
      </c>
      <c r="C132" s="130"/>
      <c r="D132" s="131" t="s">
        <v>582</v>
      </c>
      <c r="E132" s="132" t="s">
        <v>557</v>
      </c>
      <c r="F132" s="133">
        <v>162</v>
      </c>
      <c r="G132" s="132" t="s">
        <v>577</v>
      </c>
      <c r="H132" s="132">
        <v>190</v>
      </c>
      <c r="I132" s="134">
        <v>190</v>
      </c>
      <c r="J132" s="135" t="s">
        <v>578</v>
      </c>
      <c r="K132" s="136">
        <f t="shared" si="77"/>
        <v>28</v>
      </c>
      <c r="L132" s="137">
        <f t="shared" si="78"/>
        <v>0.1728395061728395</v>
      </c>
      <c r="M132" s="132" t="s">
        <v>548</v>
      </c>
      <c r="N132" s="138">
        <v>42006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6</v>
      </c>
      <c r="B133" s="130">
        <v>41886</v>
      </c>
      <c r="C133" s="130"/>
      <c r="D133" s="131" t="s">
        <v>583</v>
      </c>
      <c r="E133" s="132" t="s">
        <v>557</v>
      </c>
      <c r="F133" s="133">
        <v>75</v>
      </c>
      <c r="G133" s="132" t="s">
        <v>577</v>
      </c>
      <c r="H133" s="132">
        <v>91.5</v>
      </c>
      <c r="I133" s="134" t="s">
        <v>570</v>
      </c>
      <c r="J133" s="135" t="s">
        <v>584</v>
      </c>
      <c r="K133" s="136">
        <f t="shared" si="77"/>
        <v>16.5</v>
      </c>
      <c r="L133" s="137">
        <f t="shared" si="78"/>
        <v>0.22</v>
      </c>
      <c r="M133" s="132" t="s">
        <v>548</v>
      </c>
      <c r="N133" s="138">
        <v>41954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7</v>
      </c>
      <c r="B134" s="130">
        <v>41913</v>
      </c>
      <c r="C134" s="130"/>
      <c r="D134" s="131" t="s">
        <v>585</v>
      </c>
      <c r="E134" s="132" t="s">
        <v>557</v>
      </c>
      <c r="F134" s="133">
        <v>850</v>
      </c>
      <c r="G134" s="132" t="s">
        <v>577</v>
      </c>
      <c r="H134" s="132">
        <v>982.5</v>
      </c>
      <c r="I134" s="134">
        <v>1050</v>
      </c>
      <c r="J134" s="135" t="s">
        <v>586</v>
      </c>
      <c r="K134" s="136">
        <f t="shared" si="77"/>
        <v>132.5</v>
      </c>
      <c r="L134" s="137">
        <f t="shared" si="78"/>
        <v>0.15588235294117647</v>
      </c>
      <c r="M134" s="132" t="s">
        <v>548</v>
      </c>
      <c r="N134" s="138">
        <v>42039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8</v>
      </c>
      <c r="B135" s="130">
        <v>41913</v>
      </c>
      <c r="C135" s="130"/>
      <c r="D135" s="131" t="s">
        <v>587</v>
      </c>
      <c r="E135" s="132" t="s">
        <v>557</v>
      </c>
      <c r="F135" s="133">
        <v>475</v>
      </c>
      <c r="G135" s="132" t="s">
        <v>577</v>
      </c>
      <c r="H135" s="132">
        <v>515</v>
      </c>
      <c r="I135" s="134">
        <v>600</v>
      </c>
      <c r="J135" s="135" t="s">
        <v>588</v>
      </c>
      <c r="K135" s="136">
        <f t="shared" si="77"/>
        <v>40</v>
      </c>
      <c r="L135" s="137">
        <f t="shared" si="78"/>
        <v>8.4210526315789472E-2</v>
      </c>
      <c r="M135" s="132" t="s">
        <v>548</v>
      </c>
      <c r="N135" s="138">
        <v>41939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9</v>
      </c>
      <c r="B136" s="130">
        <v>41913</v>
      </c>
      <c r="C136" s="130"/>
      <c r="D136" s="131" t="s">
        <v>589</v>
      </c>
      <c r="E136" s="132" t="s">
        <v>557</v>
      </c>
      <c r="F136" s="133">
        <v>86</v>
      </c>
      <c r="G136" s="132" t="s">
        <v>577</v>
      </c>
      <c r="H136" s="132">
        <v>99</v>
      </c>
      <c r="I136" s="134">
        <v>140</v>
      </c>
      <c r="J136" s="135" t="s">
        <v>590</v>
      </c>
      <c r="K136" s="136">
        <f t="shared" si="77"/>
        <v>13</v>
      </c>
      <c r="L136" s="137">
        <f t="shared" si="78"/>
        <v>0.15116279069767441</v>
      </c>
      <c r="M136" s="132" t="s">
        <v>548</v>
      </c>
      <c r="N136" s="138">
        <v>41939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10</v>
      </c>
      <c r="B137" s="130">
        <v>41926</v>
      </c>
      <c r="C137" s="130"/>
      <c r="D137" s="131" t="s">
        <v>591</v>
      </c>
      <c r="E137" s="132" t="s">
        <v>557</v>
      </c>
      <c r="F137" s="133">
        <v>496.6</v>
      </c>
      <c r="G137" s="132" t="s">
        <v>577</v>
      </c>
      <c r="H137" s="132">
        <v>621</v>
      </c>
      <c r="I137" s="134">
        <v>580</v>
      </c>
      <c r="J137" s="135" t="s">
        <v>578</v>
      </c>
      <c r="K137" s="136">
        <f t="shared" si="77"/>
        <v>124.39999999999998</v>
      </c>
      <c r="L137" s="137">
        <f t="shared" si="78"/>
        <v>0.25050342327829234</v>
      </c>
      <c r="M137" s="132" t="s">
        <v>548</v>
      </c>
      <c r="N137" s="138">
        <v>42605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11</v>
      </c>
      <c r="B138" s="130">
        <v>41926</v>
      </c>
      <c r="C138" s="130"/>
      <c r="D138" s="131" t="s">
        <v>592</v>
      </c>
      <c r="E138" s="132" t="s">
        <v>557</v>
      </c>
      <c r="F138" s="133">
        <v>2481.9</v>
      </c>
      <c r="G138" s="132" t="s">
        <v>577</v>
      </c>
      <c r="H138" s="132">
        <v>2840</v>
      </c>
      <c r="I138" s="134">
        <v>2870</v>
      </c>
      <c r="J138" s="135" t="s">
        <v>593</v>
      </c>
      <c r="K138" s="136">
        <f t="shared" si="77"/>
        <v>358.09999999999991</v>
      </c>
      <c r="L138" s="137">
        <f t="shared" si="78"/>
        <v>0.14428462065353154</v>
      </c>
      <c r="M138" s="132" t="s">
        <v>548</v>
      </c>
      <c r="N138" s="138">
        <v>42017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12</v>
      </c>
      <c r="B139" s="130">
        <v>41928</v>
      </c>
      <c r="C139" s="130"/>
      <c r="D139" s="131" t="s">
        <v>594</v>
      </c>
      <c r="E139" s="132" t="s">
        <v>557</v>
      </c>
      <c r="F139" s="133">
        <v>84.5</v>
      </c>
      <c r="G139" s="132" t="s">
        <v>577</v>
      </c>
      <c r="H139" s="132">
        <v>93</v>
      </c>
      <c r="I139" s="134">
        <v>110</v>
      </c>
      <c r="J139" s="135" t="s">
        <v>595</v>
      </c>
      <c r="K139" s="136">
        <f t="shared" si="77"/>
        <v>8.5</v>
      </c>
      <c r="L139" s="137">
        <f t="shared" si="78"/>
        <v>0.10059171597633136</v>
      </c>
      <c r="M139" s="132" t="s">
        <v>548</v>
      </c>
      <c r="N139" s="138">
        <v>41939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13</v>
      </c>
      <c r="B140" s="130">
        <v>41928</v>
      </c>
      <c r="C140" s="130"/>
      <c r="D140" s="131" t="s">
        <v>596</v>
      </c>
      <c r="E140" s="132" t="s">
        <v>557</v>
      </c>
      <c r="F140" s="133">
        <v>401</v>
      </c>
      <c r="G140" s="132" t="s">
        <v>577</v>
      </c>
      <c r="H140" s="132">
        <v>428</v>
      </c>
      <c r="I140" s="134">
        <v>450</v>
      </c>
      <c r="J140" s="135" t="s">
        <v>597</v>
      </c>
      <c r="K140" s="136">
        <f t="shared" si="77"/>
        <v>27</v>
      </c>
      <c r="L140" s="137">
        <f t="shared" si="78"/>
        <v>6.7331670822942641E-2</v>
      </c>
      <c r="M140" s="132" t="s">
        <v>548</v>
      </c>
      <c r="N140" s="138">
        <v>42020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14</v>
      </c>
      <c r="B141" s="130">
        <v>41928</v>
      </c>
      <c r="C141" s="130"/>
      <c r="D141" s="131" t="s">
        <v>598</v>
      </c>
      <c r="E141" s="132" t="s">
        <v>557</v>
      </c>
      <c r="F141" s="133">
        <v>101</v>
      </c>
      <c r="G141" s="132" t="s">
        <v>577</v>
      </c>
      <c r="H141" s="132">
        <v>112</v>
      </c>
      <c r="I141" s="134">
        <v>120</v>
      </c>
      <c r="J141" s="135" t="s">
        <v>599</v>
      </c>
      <c r="K141" s="136">
        <f t="shared" si="77"/>
        <v>11</v>
      </c>
      <c r="L141" s="137">
        <f t="shared" si="78"/>
        <v>0.10891089108910891</v>
      </c>
      <c r="M141" s="132" t="s">
        <v>548</v>
      </c>
      <c r="N141" s="138">
        <v>41939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15</v>
      </c>
      <c r="B142" s="130">
        <v>41954</v>
      </c>
      <c r="C142" s="130"/>
      <c r="D142" s="131" t="s">
        <v>600</v>
      </c>
      <c r="E142" s="132" t="s">
        <v>557</v>
      </c>
      <c r="F142" s="133">
        <v>59</v>
      </c>
      <c r="G142" s="132" t="s">
        <v>577</v>
      </c>
      <c r="H142" s="132">
        <v>76</v>
      </c>
      <c r="I142" s="134">
        <v>76</v>
      </c>
      <c r="J142" s="135" t="s">
        <v>578</v>
      </c>
      <c r="K142" s="136">
        <f t="shared" si="77"/>
        <v>17</v>
      </c>
      <c r="L142" s="137">
        <f t="shared" si="78"/>
        <v>0.28813559322033899</v>
      </c>
      <c r="M142" s="132" t="s">
        <v>548</v>
      </c>
      <c r="N142" s="138">
        <v>43032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16</v>
      </c>
      <c r="B143" s="130">
        <v>41954</v>
      </c>
      <c r="C143" s="130"/>
      <c r="D143" s="131" t="s">
        <v>589</v>
      </c>
      <c r="E143" s="132" t="s">
        <v>557</v>
      </c>
      <c r="F143" s="133">
        <v>99</v>
      </c>
      <c r="G143" s="132" t="s">
        <v>577</v>
      </c>
      <c r="H143" s="132">
        <v>120</v>
      </c>
      <c r="I143" s="134">
        <v>120</v>
      </c>
      <c r="J143" s="135" t="s">
        <v>566</v>
      </c>
      <c r="K143" s="136">
        <f t="shared" si="77"/>
        <v>21</v>
      </c>
      <c r="L143" s="137">
        <f t="shared" si="78"/>
        <v>0.21212121212121213</v>
      </c>
      <c r="M143" s="132" t="s">
        <v>548</v>
      </c>
      <c r="N143" s="138">
        <v>41960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17</v>
      </c>
      <c r="B144" s="130">
        <v>41956</v>
      </c>
      <c r="C144" s="130"/>
      <c r="D144" s="131" t="s">
        <v>601</v>
      </c>
      <c r="E144" s="132" t="s">
        <v>557</v>
      </c>
      <c r="F144" s="133">
        <v>22</v>
      </c>
      <c r="G144" s="132" t="s">
        <v>577</v>
      </c>
      <c r="H144" s="132">
        <v>33.549999999999997</v>
      </c>
      <c r="I144" s="134">
        <v>32</v>
      </c>
      <c r="J144" s="135" t="s">
        <v>602</v>
      </c>
      <c r="K144" s="136">
        <f t="shared" si="77"/>
        <v>11.549999999999997</v>
      </c>
      <c r="L144" s="137">
        <f t="shared" si="78"/>
        <v>0.52499999999999991</v>
      </c>
      <c r="M144" s="132" t="s">
        <v>548</v>
      </c>
      <c r="N144" s="138">
        <v>42188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18</v>
      </c>
      <c r="B145" s="130">
        <v>41976</v>
      </c>
      <c r="C145" s="130"/>
      <c r="D145" s="131" t="s">
        <v>603</v>
      </c>
      <c r="E145" s="132" t="s">
        <v>557</v>
      </c>
      <c r="F145" s="133">
        <v>440</v>
      </c>
      <c r="G145" s="132" t="s">
        <v>577</v>
      </c>
      <c r="H145" s="132">
        <v>520</v>
      </c>
      <c r="I145" s="134">
        <v>520</v>
      </c>
      <c r="J145" s="135" t="s">
        <v>604</v>
      </c>
      <c r="K145" s="136">
        <f t="shared" si="77"/>
        <v>80</v>
      </c>
      <c r="L145" s="137">
        <f t="shared" si="78"/>
        <v>0.18181818181818182</v>
      </c>
      <c r="M145" s="132" t="s">
        <v>548</v>
      </c>
      <c r="N145" s="138">
        <v>42208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19</v>
      </c>
      <c r="B146" s="130">
        <v>41976</v>
      </c>
      <c r="C146" s="130"/>
      <c r="D146" s="131" t="s">
        <v>605</v>
      </c>
      <c r="E146" s="132" t="s">
        <v>557</v>
      </c>
      <c r="F146" s="133">
        <v>360</v>
      </c>
      <c r="G146" s="132" t="s">
        <v>577</v>
      </c>
      <c r="H146" s="132">
        <v>427</v>
      </c>
      <c r="I146" s="134">
        <v>425</v>
      </c>
      <c r="J146" s="135" t="s">
        <v>606</v>
      </c>
      <c r="K146" s="136">
        <f t="shared" si="77"/>
        <v>67</v>
      </c>
      <c r="L146" s="137">
        <f t="shared" si="78"/>
        <v>0.18611111111111112</v>
      </c>
      <c r="M146" s="132" t="s">
        <v>548</v>
      </c>
      <c r="N146" s="138">
        <v>42058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20</v>
      </c>
      <c r="B147" s="130">
        <v>42012</v>
      </c>
      <c r="C147" s="130"/>
      <c r="D147" s="131" t="s">
        <v>607</v>
      </c>
      <c r="E147" s="132" t="s">
        <v>557</v>
      </c>
      <c r="F147" s="133">
        <v>360</v>
      </c>
      <c r="G147" s="132" t="s">
        <v>577</v>
      </c>
      <c r="H147" s="132">
        <v>455</v>
      </c>
      <c r="I147" s="134">
        <v>420</v>
      </c>
      <c r="J147" s="135" t="s">
        <v>608</v>
      </c>
      <c r="K147" s="136">
        <f t="shared" si="77"/>
        <v>95</v>
      </c>
      <c r="L147" s="137">
        <f t="shared" si="78"/>
        <v>0.2638888888888889</v>
      </c>
      <c r="M147" s="132" t="s">
        <v>548</v>
      </c>
      <c r="N147" s="138">
        <v>42024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21</v>
      </c>
      <c r="B148" s="130">
        <v>42012</v>
      </c>
      <c r="C148" s="130"/>
      <c r="D148" s="131" t="s">
        <v>609</v>
      </c>
      <c r="E148" s="132" t="s">
        <v>557</v>
      </c>
      <c r="F148" s="133">
        <v>130</v>
      </c>
      <c r="G148" s="132"/>
      <c r="H148" s="132">
        <v>175.5</v>
      </c>
      <c r="I148" s="134">
        <v>165</v>
      </c>
      <c r="J148" s="135" t="s">
        <v>610</v>
      </c>
      <c r="K148" s="136">
        <f t="shared" si="77"/>
        <v>45.5</v>
      </c>
      <c r="L148" s="137">
        <f t="shared" si="78"/>
        <v>0.35</v>
      </c>
      <c r="M148" s="132" t="s">
        <v>548</v>
      </c>
      <c r="N148" s="138">
        <v>43088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22</v>
      </c>
      <c r="B149" s="130">
        <v>42040</v>
      </c>
      <c r="C149" s="130"/>
      <c r="D149" s="131" t="s">
        <v>388</v>
      </c>
      <c r="E149" s="132" t="s">
        <v>546</v>
      </c>
      <c r="F149" s="133">
        <v>98</v>
      </c>
      <c r="G149" s="132"/>
      <c r="H149" s="132">
        <v>120</v>
      </c>
      <c r="I149" s="134">
        <v>120</v>
      </c>
      <c r="J149" s="135" t="s">
        <v>578</v>
      </c>
      <c r="K149" s="136">
        <f t="shared" si="77"/>
        <v>22</v>
      </c>
      <c r="L149" s="137">
        <f t="shared" si="78"/>
        <v>0.22448979591836735</v>
      </c>
      <c r="M149" s="132" t="s">
        <v>548</v>
      </c>
      <c r="N149" s="138">
        <v>42753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23</v>
      </c>
      <c r="B150" s="130">
        <v>42040</v>
      </c>
      <c r="C150" s="130"/>
      <c r="D150" s="131" t="s">
        <v>611</v>
      </c>
      <c r="E150" s="132" t="s">
        <v>546</v>
      </c>
      <c r="F150" s="133">
        <v>196</v>
      </c>
      <c r="G150" s="132"/>
      <c r="H150" s="132">
        <v>262</v>
      </c>
      <c r="I150" s="134">
        <v>255</v>
      </c>
      <c r="J150" s="135" t="s">
        <v>578</v>
      </c>
      <c r="K150" s="136">
        <f t="shared" si="77"/>
        <v>66</v>
      </c>
      <c r="L150" s="137">
        <f t="shared" si="78"/>
        <v>0.33673469387755101</v>
      </c>
      <c r="M150" s="132" t="s">
        <v>548</v>
      </c>
      <c r="N150" s="138">
        <v>42599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39">
        <v>24</v>
      </c>
      <c r="B151" s="140">
        <v>42067</v>
      </c>
      <c r="C151" s="140"/>
      <c r="D151" s="141" t="s">
        <v>387</v>
      </c>
      <c r="E151" s="142" t="s">
        <v>546</v>
      </c>
      <c r="F151" s="143">
        <v>235</v>
      </c>
      <c r="G151" s="143"/>
      <c r="H151" s="144">
        <v>77</v>
      </c>
      <c r="I151" s="144" t="s">
        <v>612</v>
      </c>
      <c r="J151" s="145" t="s">
        <v>613</v>
      </c>
      <c r="K151" s="146">
        <f t="shared" si="77"/>
        <v>-158</v>
      </c>
      <c r="L151" s="147">
        <f t="shared" si="78"/>
        <v>-0.67234042553191486</v>
      </c>
      <c r="M151" s="143" t="s">
        <v>558</v>
      </c>
      <c r="N151" s="140">
        <v>43522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25</v>
      </c>
      <c r="B152" s="130">
        <v>42067</v>
      </c>
      <c r="C152" s="130"/>
      <c r="D152" s="131" t="s">
        <v>614</v>
      </c>
      <c r="E152" s="132" t="s">
        <v>546</v>
      </c>
      <c r="F152" s="133">
        <v>185</v>
      </c>
      <c r="G152" s="132"/>
      <c r="H152" s="132">
        <v>224</v>
      </c>
      <c r="I152" s="134" t="s">
        <v>615</v>
      </c>
      <c r="J152" s="135" t="s">
        <v>578</v>
      </c>
      <c r="K152" s="136">
        <f t="shared" si="77"/>
        <v>39</v>
      </c>
      <c r="L152" s="137">
        <f t="shared" si="78"/>
        <v>0.21081081081081082</v>
      </c>
      <c r="M152" s="132" t="s">
        <v>548</v>
      </c>
      <c r="N152" s="138">
        <v>42647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39">
        <v>26</v>
      </c>
      <c r="B153" s="140">
        <v>42090</v>
      </c>
      <c r="C153" s="140"/>
      <c r="D153" s="148" t="s">
        <v>616</v>
      </c>
      <c r="E153" s="143" t="s">
        <v>546</v>
      </c>
      <c r="F153" s="143">
        <v>49.5</v>
      </c>
      <c r="G153" s="144"/>
      <c r="H153" s="144">
        <v>15.85</v>
      </c>
      <c r="I153" s="144">
        <v>67</v>
      </c>
      <c r="J153" s="145" t="s">
        <v>617</v>
      </c>
      <c r="K153" s="144">
        <f t="shared" si="77"/>
        <v>-33.65</v>
      </c>
      <c r="L153" s="149">
        <f t="shared" si="78"/>
        <v>-0.67979797979797973</v>
      </c>
      <c r="M153" s="143" t="s">
        <v>558</v>
      </c>
      <c r="N153" s="150">
        <v>43627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27</v>
      </c>
      <c r="B154" s="130">
        <v>42093</v>
      </c>
      <c r="C154" s="130"/>
      <c r="D154" s="131" t="s">
        <v>618</v>
      </c>
      <c r="E154" s="132" t="s">
        <v>546</v>
      </c>
      <c r="F154" s="133">
        <v>183.5</v>
      </c>
      <c r="G154" s="132"/>
      <c r="H154" s="132">
        <v>219</v>
      </c>
      <c r="I154" s="134">
        <v>218</v>
      </c>
      <c r="J154" s="135" t="s">
        <v>619</v>
      </c>
      <c r="K154" s="136">
        <f t="shared" si="77"/>
        <v>35.5</v>
      </c>
      <c r="L154" s="137">
        <f t="shared" si="78"/>
        <v>0.19346049046321526</v>
      </c>
      <c r="M154" s="132" t="s">
        <v>548</v>
      </c>
      <c r="N154" s="138">
        <v>42103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28</v>
      </c>
      <c r="B155" s="130">
        <v>42114</v>
      </c>
      <c r="C155" s="130"/>
      <c r="D155" s="131" t="s">
        <v>620</v>
      </c>
      <c r="E155" s="132" t="s">
        <v>546</v>
      </c>
      <c r="F155" s="133">
        <f>(227+237)/2</f>
        <v>232</v>
      </c>
      <c r="G155" s="132"/>
      <c r="H155" s="132">
        <v>298</v>
      </c>
      <c r="I155" s="134">
        <v>298</v>
      </c>
      <c r="J155" s="135" t="s">
        <v>578</v>
      </c>
      <c r="K155" s="136">
        <f t="shared" si="77"/>
        <v>66</v>
      </c>
      <c r="L155" s="137">
        <f t="shared" si="78"/>
        <v>0.28448275862068967</v>
      </c>
      <c r="M155" s="132" t="s">
        <v>548</v>
      </c>
      <c r="N155" s="138">
        <v>42823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29</v>
      </c>
      <c r="B156" s="130">
        <v>42128</v>
      </c>
      <c r="C156" s="130"/>
      <c r="D156" s="131" t="s">
        <v>621</v>
      </c>
      <c r="E156" s="132" t="s">
        <v>557</v>
      </c>
      <c r="F156" s="133">
        <v>385</v>
      </c>
      <c r="G156" s="132"/>
      <c r="H156" s="132">
        <f>212.5+331</f>
        <v>543.5</v>
      </c>
      <c r="I156" s="134">
        <v>510</v>
      </c>
      <c r="J156" s="135" t="s">
        <v>622</v>
      </c>
      <c r="K156" s="136">
        <f t="shared" si="77"/>
        <v>158.5</v>
      </c>
      <c r="L156" s="137">
        <f t="shared" si="78"/>
        <v>0.41168831168831171</v>
      </c>
      <c r="M156" s="132" t="s">
        <v>548</v>
      </c>
      <c r="N156" s="138">
        <v>42235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30</v>
      </c>
      <c r="B157" s="130">
        <v>42128</v>
      </c>
      <c r="C157" s="130"/>
      <c r="D157" s="131" t="s">
        <v>623</v>
      </c>
      <c r="E157" s="132" t="s">
        <v>557</v>
      </c>
      <c r="F157" s="133">
        <v>115.5</v>
      </c>
      <c r="G157" s="132"/>
      <c r="H157" s="132">
        <v>146</v>
      </c>
      <c r="I157" s="134">
        <v>142</v>
      </c>
      <c r="J157" s="135" t="s">
        <v>624</v>
      </c>
      <c r="K157" s="136">
        <f t="shared" si="77"/>
        <v>30.5</v>
      </c>
      <c r="L157" s="137">
        <f t="shared" si="78"/>
        <v>0.26406926406926406</v>
      </c>
      <c r="M157" s="132" t="s">
        <v>548</v>
      </c>
      <c r="N157" s="138">
        <v>42202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31</v>
      </c>
      <c r="B158" s="130">
        <v>42151</v>
      </c>
      <c r="C158" s="130"/>
      <c r="D158" s="131" t="s">
        <v>502</v>
      </c>
      <c r="E158" s="132" t="s">
        <v>557</v>
      </c>
      <c r="F158" s="133">
        <v>237.5</v>
      </c>
      <c r="G158" s="132"/>
      <c r="H158" s="132">
        <v>279.5</v>
      </c>
      <c r="I158" s="134">
        <v>278</v>
      </c>
      <c r="J158" s="135" t="s">
        <v>578</v>
      </c>
      <c r="K158" s="136">
        <f t="shared" si="77"/>
        <v>42</v>
      </c>
      <c r="L158" s="137">
        <f t="shared" si="78"/>
        <v>0.17684210526315788</v>
      </c>
      <c r="M158" s="132" t="s">
        <v>548</v>
      </c>
      <c r="N158" s="138">
        <v>42222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32</v>
      </c>
      <c r="B159" s="130">
        <v>42174</v>
      </c>
      <c r="C159" s="130"/>
      <c r="D159" s="131" t="s">
        <v>596</v>
      </c>
      <c r="E159" s="132" t="s">
        <v>546</v>
      </c>
      <c r="F159" s="133">
        <v>340</v>
      </c>
      <c r="G159" s="132"/>
      <c r="H159" s="132">
        <v>448</v>
      </c>
      <c r="I159" s="134">
        <v>448</v>
      </c>
      <c r="J159" s="135" t="s">
        <v>578</v>
      </c>
      <c r="K159" s="136">
        <f t="shared" si="77"/>
        <v>108</v>
      </c>
      <c r="L159" s="137">
        <f t="shared" si="78"/>
        <v>0.31764705882352939</v>
      </c>
      <c r="M159" s="132" t="s">
        <v>548</v>
      </c>
      <c r="N159" s="138">
        <v>43018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33</v>
      </c>
      <c r="B160" s="130">
        <v>42191</v>
      </c>
      <c r="C160" s="130"/>
      <c r="D160" s="131" t="s">
        <v>625</v>
      </c>
      <c r="E160" s="132" t="s">
        <v>546</v>
      </c>
      <c r="F160" s="133">
        <v>390</v>
      </c>
      <c r="G160" s="132"/>
      <c r="H160" s="132">
        <v>460</v>
      </c>
      <c r="I160" s="134">
        <v>460</v>
      </c>
      <c r="J160" s="135" t="s">
        <v>578</v>
      </c>
      <c r="K160" s="136">
        <f t="shared" ref="K160:K180" si="79">H160-F160</f>
        <v>70</v>
      </c>
      <c r="L160" s="137">
        <f t="shared" ref="L160:L180" si="80">K160/F160</f>
        <v>0.17948717948717949</v>
      </c>
      <c r="M160" s="132" t="s">
        <v>548</v>
      </c>
      <c r="N160" s="138">
        <v>42478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9">
        <v>34</v>
      </c>
      <c r="B161" s="140">
        <v>42195</v>
      </c>
      <c r="C161" s="140"/>
      <c r="D161" s="141" t="s">
        <v>626</v>
      </c>
      <c r="E161" s="142" t="s">
        <v>546</v>
      </c>
      <c r="F161" s="143">
        <v>122.5</v>
      </c>
      <c r="G161" s="143"/>
      <c r="H161" s="144">
        <v>61</v>
      </c>
      <c r="I161" s="144">
        <v>172</v>
      </c>
      <c r="J161" s="145" t="s">
        <v>627</v>
      </c>
      <c r="K161" s="146">
        <f t="shared" si="79"/>
        <v>-61.5</v>
      </c>
      <c r="L161" s="147">
        <f t="shared" si="80"/>
        <v>-0.50204081632653064</v>
      </c>
      <c r="M161" s="143" t="s">
        <v>558</v>
      </c>
      <c r="N161" s="140">
        <v>43333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35</v>
      </c>
      <c r="B162" s="130">
        <v>42219</v>
      </c>
      <c r="C162" s="130"/>
      <c r="D162" s="131" t="s">
        <v>628</v>
      </c>
      <c r="E162" s="132" t="s">
        <v>546</v>
      </c>
      <c r="F162" s="133">
        <v>297.5</v>
      </c>
      <c r="G162" s="132"/>
      <c r="H162" s="132">
        <v>350</v>
      </c>
      <c r="I162" s="134">
        <v>360</v>
      </c>
      <c r="J162" s="135" t="s">
        <v>629</v>
      </c>
      <c r="K162" s="136">
        <f t="shared" si="79"/>
        <v>52.5</v>
      </c>
      <c r="L162" s="137">
        <f t="shared" si="80"/>
        <v>0.17647058823529413</v>
      </c>
      <c r="M162" s="132" t="s">
        <v>548</v>
      </c>
      <c r="N162" s="138">
        <v>42232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36</v>
      </c>
      <c r="B163" s="130">
        <v>42219</v>
      </c>
      <c r="C163" s="130"/>
      <c r="D163" s="131" t="s">
        <v>630</v>
      </c>
      <c r="E163" s="132" t="s">
        <v>546</v>
      </c>
      <c r="F163" s="133">
        <v>115.5</v>
      </c>
      <c r="G163" s="132"/>
      <c r="H163" s="132">
        <v>149</v>
      </c>
      <c r="I163" s="134">
        <v>140</v>
      </c>
      <c r="J163" s="135" t="s">
        <v>631</v>
      </c>
      <c r="K163" s="136">
        <f t="shared" si="79"/>
        <v>33.5</v>
      </c>
      <c r="L163" s="137">
        <f t="shared" si="80"/>
        <v>0.29004329004329005</v>
      </c>
      <c r="M163" s="132" t="s">
        <v>548</v>
      </c>
      <c r="N163" s="138">
        <v>42740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37</v>
      </c>
      <c r="B164" s="130">
        <v>42251</v>
      </c>
      <c r="C164" s="130"/>
      <c r="D164" s="131" t="s">
        <v>502</v>
      </c>
      <c r="E164" s="132" t="s">
        <v>546</v>
      </c>
      <c r="F164" s="133">
        <v>226</v>
      </c>
      <c r="G164" s="132"/>
      <c r="H164" s="132">
        <v>292</v>
      </c>
      <c r="I164" s="134">
        <v>292</v>
      </c>
      <c r="J164" s="135" t="s">
        <v>632</v>
      </c>
      <c r="K164" s="136">
        <f t="shared" si="79"/>
        <v>66</v>
      </c>
      <c r="L164" s="137">
        <f t="shared" si="80"/>
        <v>0.29203539823008851</v>
      </c>
      <c r="M164" s="132" t="s">
        <v>548</v>
      </c>
      <c r="N164" s="138">
        <v>42286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38</v>
      </c>
      <c r="B165" s="130">
        <v>42254</v>
      </c>
      <c r="C165" s="130"/>
      <c r="D165" s="131" t="s">
        <v>620</v>
      </c>
      <c r="E165" s="132" t="s">
        <v>546</v>
      </c>
      <c r="F165" s="133">
        <v>232.5</v>
      </c>
      <c r="G165" s="132"/>
      <c r="H165" s="132">
        <v>312.5</v>
      </c>
      <c r="I165" s="134">
        <v>310</v>
      </c>
      <c r="J165" s="135" t="s">
        <v>578</v>
      </c>
      <c r="K165" s="136">
        <f t="shared" si="79"/>
        <v>80</v>
      </c>
      <c r="L165" s="137">
        <f t="shared" si="80"/>
        <v>0.34408602150537637</v>
      </c>
      <c r="M165" s="132" t="s">
        <v>548</v>
      </c>
      <c r="N165" s="138">
        <v>42823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39</v>
      </c>
      <c r="B166" s="130">
        <v>42268</v>
      </c>
      <c r="C166" s="130"/>
      <c r="D166" s="131" t="s">
        <v>633</v>
      </c>
      <c r="E166" s="132" t="s">
        <v>546</v>
      </c>
      <c r="F166" s="133">
        <v>196.5</v>
      </c>
      <c r="G166" s="132"/>
      <c r="H166" s="132">
        <v>238</v>
      </c>
      <c r="I166" s="134">
        <v>238</v>
      </c>
      <c r="J166" s="135" t="s">
        <v>632</v>
      </c>
      <c r="K166" s="136">
        <f t="shared" si="79"/>
        <v>41.5</v>
      </c>
      <c r="L166" s="137">
        <f t="shared" si="80"/>
        <v>0.21119592875318066</v>
      </c>
      <c r="M166" s="132" t="s">
        <v>548</v>
      </c>
      <c r="N166" s="138">
        <v>42291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40</v>
      </c>
      <c r="B167" s="130">
        <v>42271</v>
      </c>
      <c r="C167" s="130"/>
      <c r="D167" s="131" t="s">
        <v>576</v>
      </c>
      <c r="E167" s="132" t="s">
        <v>546</v>
      </c>
      <c r="F167" s="133">
        <v>65</v>
      </c>
      <c r="G167" s="132"/>
      <c r="H167" s="132">
        <v>82</v>
      </c>
      <c r="I167" s="134">
        <v>82</v>
      </c>
      <c r="J167" s="135" t="s">
        <v>632</v>
      </c>
      <c r="K167" s="136">
        <f t="shared" si="79"/>
        <v>17</v>
      </c>
      <c r="L167" s="137">
        <f t="shared" si="80"/>
        <v>0.26153846153846155</v>
      </c>
      <c r="M167" s="132" t="s">
        <v>548</v>
      </c>
      <c r="N167" s="138">
        <v>42578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41</v>
      </c>
      <c r="B168" s="130">
        <v>42291</v>
      </c>
      <c r="C168" s="130"/>
      <c r="D168" s="131" t="s">
        <v>634</v>
      </c>
      <c r="E168" s="132" t="s">
        <v>546</v>
      </c>
      <c r="F168" s="133">
        <v>144</v>
      </c>
      <c r="G168" s="132"/>
      <c r="H168" s="132">
        <v>182.5</v>
      </c>
      <c r="I168" s="134">
        <v>181</v>
      </c>
      <c r="J168" s="135" t="s">
        <v>632</v>
      </c>
      <c r="K168" s="136">
        <f t="shared" si="79"/>
        <v>38.5</v>
      </c>
      <c r="L168" s="137">
        <f t="shared" si="80"/>
        <v>0.2673611111111111</v>
      </c>
      <c r="M168" s="132" t="s">
        <v>548</v>
      </c>
      <c r="N168" s="138">
        <v>42817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42</v>
      </c>
      <c r="B169" s="130">
        <v>42291</v>
      </c>
      <c r="C169" s="130"/>
      <c r="D169" s="131" t="s">
        <v>635</v>
      </c>
      <c r="E169" s="132" t="s">
        <v>546</v>
      </c>
      <c r="F169" s="133">
        <v>264</v>
      </c>
      <c r="G169" s="132"/>
      <c r="H169" s="132">
        <v>311</v>
      </c>
      <c r="I169" s="134">
        <v>311</v>
      </c>
      <c r="J169" s="135" t="s">
        <v>632</v>
      </c>
      <c r="K169" s="136">
        <f t="shared" si="79"/>
        <v>47</v>
      </c>
      <c r="L169" s="137">
        <f t="shared" si="80"/>
        <v>0.17803030303030304</v>
      </c>
      <c r="M169" s="132" t="s">
        <v>548</v>
      </c>
      <c r="N169" s="138">
        <v>42604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43</v>
      </c>
      <c r="B170" s="130">
        <v>42318</v>
      </c>
      <c r="C170" s="130"/>
      <c r="D170" s="131" t="s">
        <v>636</v>
      </c>
      <c r="E170" s="132" t="s">
        <v>557</v>
      </c>
      <c r="F170" s="133">
        <v>549.5</v>
      </c>
      <c r="G170" s="132"/>
      <c r="H170" s="132">
        <v>630</v>
      </c>
      <c r="I170" s="134">
        <v>630</v>
      </c>
      <c r="J170" s="135" t="s">
        <v>632</v>
      </c>
      <c r="K170" s="136">
        <f t="shared" si="79"/>
        <v>80.5</v>
      </c>
      <c r="L170" s="137">
        <f t="shared" si="80"/>
        <v>0.1464968152866242</v>
      </c>
      <c r="M170" s="132" t="s">
        <v>548</v>
      </c>
      <c r="N170" s="138">
        <v>42419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44</v>
      </c>
      <c r="B171" s="130">
        <v>42342</v>
      </c>
      <c r="C171" s="130"/>
      <c r="D171" s="131" t="s">
        <v>637</v>
      </c>
      <c r="E171" s="132" t="s">
        <v>546</v>
      </c>
      <c r="F171" s="133">
        <v>1027.5</v>
      </c>
      <c r="G171" s="132"/>
      <c r="H171" s="132">
        <v>1315</v>
      </c>
      <c r="I171" s="134">
        <v>1250</v>
      </c>
      <c r="J171" s="135" t="s">
        <v>632</v>
      </c>
      <c r="K171" s="136">
        <f t="shared" si="79"/>
        <v>287.5</v>
      </c>
      <c r="L171" s="137">
        <f t="shared" si="80"/>
        <v>0.27980535279805352</v>
      </c>
      <c r="M171" s="132" t="s">
        <v>548</v>
      </c>
      <c r="N171" s="138">
        <v>43244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45</v>
      </c>
      <c r="B172" s="130">
        <v>42367</v>
      </c>
      <c r="C172" s="130"/>
      <c r="D172" s="131" t="s">
        <v>638</v>
      </c>
      <c r="E172" s="132" t="s">
        <v>546</v>
      </c>
      <c r="F172" s="133">
        <v>465</v>
      </c>
      <c r="G172" s="132"/>
      <c r="H172" s="132">
        <v>540</v>
      </c>
      <c r="I172" s="134">
        <v>540</v>
      </c>
      <c r="J172" s="135" t="s">
        <v>632</v>
      </c>
      <c r="K172" s="136">
        <f t="shared" si="79"/>
        <v>75</v>
      </c>
      <c r="L172" s="137">
        <f t="shared" si="80"/>
        <v>0.16129032258064516</v>
      </c>
      <c r="M172" s="132" t="s">
        <v>548</v>
      </c>
      <c r="N172" s="138">
        <v>42530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46</v>
      </c>
      <c r="B173" s="130">
        <v>42380</v>
      </c>
      <c r="C173" s="130"/>
      <c r="D173" s="131" t="s">
        <v>388</v>
      </c>
      <c r="E173" s="132" t="s">
        <v>557</v>
      </c>
      <c r="F173" s="133">
        <v>81</v>
      </c>
      <c r="G173" s="132"/>
      <c r="H173" s="132">
        <v>110</v>
      </c>
      <c r="I173" s="134">
        <v>110</v>
      </c>
      <c r="J173" s="135" t="s">
        <v>632</v>
      </c>
      <c r="K173" s="136">
        <f t="shared" si="79"/>
        <v>29</v>
      </c>
      <c r="L173" s="137">
        <f t="shared" si="80"/>
        <v>0.35802469135802467</v>
      </c>
      <c r="M173" s="132" t="s">
        <v>548</v>
      </c>
      <c r="N173" s="138">
        <v>42745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47</v>
      </c>
      <c r="B174" s="130">
        <v>42382</v>
      </c>
      <c r="C174" s="130"/>
      <c r="D174" s="131" t="s">
        <v>639</v>
      </c>
      <c r="E174" s="132" t="s">
        <v>557</v>
      </c>
      <c r="F174" s="133">
        <v>417.5</v>
      </c>
      <c r="G174" s="132"/>
      <c r="H174" s="132">
        <v>547</v>
      </c>
      <c r="I174" s="134">
        <v>535</v>
      </c>
      <c r="J174" s="135" t="s">
        <v>632</v>
      </c>
      <c r="K174" s="136">
        <f t="shared" si="79"/>
        <v>129.5</v>
      </c>
      <c r="L174" s="137">
        <f t="shared" si="80"/>
        <v>0.31017964071856285</v>
      </c>
      <c r="M174" s="132" t="s">
        <v>548</v>
      </c>
      <c r="N174" s="138">
        <v>42578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48</v>
      </c>
      <c r="B175" s="130">
        <v>42408</v>
      </c>
      <c r="C175" s="130"/>
      <c r="D175" s="131" t="s">
        <v>640</v>
      </c>
      <c r="E175" s="132" t="s">
        <v>546</v>
      </c>
      <c r="F175" s="133">
        <v>650</v>
      </c>
      <c r="G175" s="132"/>
      <c r="H175" s="132">
        <v>800</v>
      </c>
      <c r="I175" s="134">
        <v>800</v>
      </c>
      <c r="J175" s="135" t="s">
        <v>632</v>
      </c>
      <c r="K175" s="136">
        <f t="shared" si="79"/>
        <v>150</v>
      </c>
      <c r="L175" s="137">
        <f t="shared" si="80"/>
        <v>0.23076923076923078</v>
      </c>
      <c r="M175" s="132" t="s">
        <v>548</v>
      </c>
      <c r="N175" s="138">
        <v>43154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49</v>
      </c>
      <c r="B176" s="130">
        <v>42433</v>
      </c>
      <c r="C176" s="130"/>
      <c r="D176" s="131" t="s">
        <v>232</v>
      </c>
      <c r="E176" s="132" t="s">
        <v>546</v>
      </c>
      <c r="F176" s="133">
        <v>437.5</v>
      </c>
      <c r="G176" s="132"/>
      <c r="H176" s="132">
        <v>504.5</v>
      </c>
      <c r="I176" s="134">
        <v>522</v>
      </c>
      <c r="J176" s="135" t="s">
        <v>641</v>
      </c>
      <c r="K176" s="136">
        <f t="shared" si="79"/>
        <v>67</v>
      </c>
      <c r="L176" s="137">
        <f t="shared" si="80"/>
        <v>0.15314285714285714</v>
      </c>
      <c r="M176" s="132" t="s">
        <v>548</v>
      </c>
      <c r="N176" s="138">
        <v>42480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50</v>
      </c>
      <c r="B177" s="130">
        <v>42438</v>
      </c>
      <c r="C177" s="130"/>
      <c r="D177" s="131" t="s">
        <v>642</v>
      </c>
      <c r="E177" s="132" t="s">
        <v>546</v>
      </c>
      <c r="F177" s="133">
        <v>189.5</v>
      </c>
      <c r="G177" s="132"/>
      <c r="H177" s="132">
        <v>218</v>
      </c>
      <c r="I177" s="134">
        <v>218</v>
      </c>
      <c r="J177" s="135" t="s">
        <v>632</v>
      </c>
      <c r="K177" s="136">
        <f t="shared" si="79"/>
        <v>28.5</v>
      </c>
      <c r="L177" s="137">
        <f t="shared" si="80"/>
        <v>0.15039577836411611</v>
      </c>
      <c r="M177" s="132" t="s">
        <v>548</v>
      </c>
      <c r="N177" s="138">
        <v>43034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51</v>
      </c>
      <c r="B178" s="140">
        <v>42471</v>
      </c>
      <c r="C178" s="140"/>
      <c r="D178" s="148" t="s">
        <v>643</v>
      </c>
      <c r="E178" s="143" t="s">
        <v>546</v>
      </c>
      <c r="F178" s="143">
        <v>36.5</v>
      </c>
      <c r="G178" s="144"/>
      <c r="H178" s="144">
        <v>15.85</v>
      </c>
      <c r="I178" s="144">
        <v>60</v>
      </c>
      <c r="J178" s="145" t="s">
        <v>644</v>
      </c>
      <c r="K178" s="146">
        <f t="shared" si="79"/>
        <v>-20.65</v>
      </c>
      <c r="L178" s="147">
        <f t="shared" si="80"/>
        <v>-0.5657534246575342</v>
      </c>
      <c r="M178" s="143" t="s">
        <v>558</v>
      </c>
      <c r="N178" s="151">
        <v>43627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52</v>
      </c>
      <c r="B179" s="130">
        <v>42472</v>
      </c>
      <c r="C179" s="130"/>
      <c r="D179" s="131" t="s">
        <v>645</v>
      </c>
      <c r="E179" s="132" t="s">
        <v>546</v>
      </c>
      <c r="F179" s="133">
        <v>93</v>
      </c>
      <c r="G179" s="132"/>
      <c r="H179" s="132">
        <v>149</v>
      </c>
      <c r="I179" s="134">
        <v>140</v>
      </c>
      <c r="J179" s="135" t="s">
        <v>646</v>
      </c>
      <c r="K179" s="136">
        <f t="shared" si="79"/>
        <v>56</v>
      </c>
      <c r="L179" s="137">
        <f t="shared" si="80"/>
        <v>0.60215053763440862</v>
      </c>
      <c r="M179" s="132" t="s">
        <v>548</v>
      </c>
      <c r="N179" s="138">
        <v>42740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53</v>
      </c>
      <c r="B180" s="130">
        <v>42472</v>
      </c>
      <c r="C180" s="130"/>
      <c r="D180" s="131" t="s">
        <v>647</v>
      </c>
      <c r="E180" s="132" t="s">
        <v>546</v>
      </c>
      <c r="F180" s="133">
        <v>130</v>
      </c>
      <c r="G180" s="132"/>
      <c r="H180" s="132">
        <v>150</v>
      </c>
      <c r="I180" s="134" t="s">
        <v>648</v>
      </c>
      <c r="J180" s="135" t="s">
        <v>632</v>
      </c>
      <c r="K180" s="136">
        <f t="shared" si="79"/>
        <v>20</v>
      </c>
      <c r="L180" s="137">
        <f t="shared" si="80"/>
        <v>0.15384615384615385</v>
      </c>
      <c r="M180" s="132" t="s">
        <v>548</v>
      </c>
      <c r="N180" s="138">
        <v>42564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54</v>
      </c>
      <c r="B181" s="130">
        <v>42473</v>
      </c>
      <c r="C181" s="130"/>
      <c r="D181" s="131" t="s">
        <v>649</v>
      </c>
      <c r="E181" s="132" t="s">
        <v>546</v>
      </c>
      <c r="F181" s="133">
        <v>196</v>
      </c>
      <c r="G181" s="132"/>
      <c r="H181" s="132">
        <v>299</v>
      </c>
      <c r="I181" s="134">
        <v>299</v>
      </c>
      <c r="J181" s="135" t="s">
        <v>632</v>
      </c>
      <c r="K181" s="136">
        <v>103</v>
      </c>
      <c r="L181" s="137">
        <v>0.52551020408163296</v>
      </c>
      <c r="M181" s="132" t="s">
        <v>548</v>
      </c>
      <c r="N181" s="138">
        <v>42620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55</v>
      </c>
      <c r="B182" s="130">
        <v>42473</v>
      </c>
      <c r="C182" s="130"/>
      <c r="D182" s="131" t="s">
        <v>650</v>
      </c>
      <c r="E182" s="132" t="s">
        <v>546</v>
      </c>
      <c r="F182" s="133">
        <v>88</v>
      </c>
      <c r="G182" s="132"/>
      <c r="H182" s="132">
        <v>103</v>
      </c>
      <c r="I182" s="134">
        <v>103</v>
      </c>
      <c r="J182" s="135" t="s">
        <v>632</v>
      </c>
      <c r="K182" s="136">
        <v>15</v>
      </c>
      <c r="L182" s="137">
        <v>0.170454545454545</v>
      </c>
      <c r="M182" s="132" t="s">
        <v>548</v>
      </c>
      <c r="N182" s="138">
        <v>42530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56</v>
      </c>
      <c r="B183" s="130">
        <v>42492</v>
      </c>
      <c r="C183" s="130"/>
      <c r="D183" s="131" t="s">
        <v>651</v>
      </c>
      <c r="E183" s="132" t="s">
        <v>546</v>
      </c>
      <c r="F183" s="133">
        <v>127.5</v>
      </c>
      <c r="G183" s="132"/>
      <c r="H183" s="132">
        <v>148</v>
      </c>
      <c r="I183" s="134" t="s">
        <v>652</v>
      </c>
      <c r="J183" s="135" t="s">
        <v>632</v>
      </c>
      <c r="K183" s="136">
        <f>H183-F183</f>
        <v>20.5</v>
      </c>
      <c r="L183" s="137">
        <f>K183/F183</f>
        <v>0.16078431372549021</v>
      </c>
      <c r="M183" s="132" t="s">
        <v>548</v>
      </c>
      <c r="N183" s="138">
        <v>42564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57</v>
      </c>
      <c r="B184" s="130">
        <v>42493</v>
      </c>
      <c r="C184" s="130"/>
      <c r="D184" s="131" t="s">
        <v>653</v>
      </c>
      <c r="E184" s="132" t="s">
        <v>546</v>
      </c>
      <c r="F184" s="133">
        <v>675</v>
      </c>
      <c r="G184" s="132"/>
      <c r="H184" s="132">
        <v>815</v>
      </c>
      <c r="I184" s="134" t="s">
        <v>654</v>
      </c>
      <c r="J184" s="135" t="s">
        <v>632</v>
      </c>
      <c r="K184" s="136">
        <f>H184-F184</f>
        <v>140</v>
      </c>
      <c r="L184" s="137">
        <f>K184/F184</f>
        <v>0.2074074074074074</v>
      </c>
      <c r="M184" s="132" t="s">
        <v>548</v>
      </c>
      <c r="N184" s="138">
        <v>43154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58</v>
      </c>
      <c r="B185" s="140">
        <v>42522</v>
      </c>
      <c r="C185" s="140"/>
      <c r="D185" s="141" t="s">
        <v>655</v>
      </c>
      <c r="E185" s="142" t="s">
        <v>546</v>
      </c>
      <c r="F185" s="143">
        <v>500</v>
      </c>
      <c r="G185" s="143"/>
      <c r="H185" s="144">
        <v>232.5</v>
      </c>
      <c r="I185" s="144" t="s">
        <v>656</v>
      </c>
      <c r="J185" s="145" t="s">
        <v>657</v>
      </c>
      <c r="K185" s="146">
        <f>H185-F185</f>
        <v>-267.5</v>
      </c>
      <c r="L185" s="147">
        <f>K185/F185</f>
        <v>-0.53500000000000003</v>
      </c>
      <c r="M185" s="143" t="s">
        <v>558</v>
      </c>
      <c r="N185" s="140">
        <v>43735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59</v>
      </c>
      <c r="B186" s="130">
        <v>42527</v>
      </c>
      <c r="C186" s="130"/>
      <c r="D186" s="131" t="s">
        <v>504</v>
      </c>
      <c r="E186" s="132" t="s">
        <v>546</v>
      </c>
      <c r="F186" s="133">
        <v>110</v>
      </c>
      <c r="G186" s="132"/>
      <c r="H186" s="132">
        <v>126.5</v>
      </c>
      <c r="I186" s="134">
        <v>125</v>
      </c>
      <c r="J186" s="135" t="s">
        <v>584</v>
      </c>
      <c r="K186" s="136">
        <f>H186-F186</f>
        <v>16.5</v>
      </c>
      <c r="L186" s="137">
        <f>K186/F186</f>
        <v>0.15</v>
      </c>
      <c r="M186" s="132" t="s">
        <v>548</v>
      </c>
      <c r="N186" s="138">
        <v>42552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60</v>
      </c>
      <c r="B187" s="130">
        <v>42538</v>
      </c>
      <c r="C187" s="130"/>
      <c r="D187" s="131" t="s">
        <v>658</v>
      </c>
      <c r="E187" s="132" t="s">
        <v>546</v>
      </c>
      <c r="F187" s="133">
        <v>44</v>
      </c>
      <c r="G187" s="132"/>
      <c r="H187" s="132">
        <v>69.5</v>
      </c>
      <c r="I187" s="134">
        <v>69.5</v>
      </c>
      <c r="J187" s="135" t="s">
        <v>659</v>
      </c>
      <c r="K187" s="136">
        <f>H187-F187</f>
        <v>25.5</v>
      </c>
      <c r="L187" s="137">
        <f>K187/F187</f>
        <v>0.57954545454545459</v>
      </c>
      <c r="M187" s="132" t="s">
        <v>548</v>
      </c>
      <c r="N187" s="138">
        <v>42977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61</v>
      </c>
      <c r="B188" s="130">
        <v>42549</v>
      </c>
      <c r="C188" s="130"/>
      <c r="D188" s="131" t="s">
        <v>660</v>
      </c>
      <c r="E188" s="132" t="s">
        <v>546</v>
      </c>
      <c r="F188" s="133">
        <v>262.5</v>
      </c>
      <c r="G188" s="132"/>
      <c r="H188" s="132">
        <v>340</v>
      </c>
      <c r="I188" s="134">
        <v>333</v>
      </c>
      <c r="J188" s="135" t="s">
        <v>661</v>
      </c>
      <c r="K188" s="136">
        <v>77.5</v>
      </c>
      <c r="L188" s="137">
        <v>0.29523809523809502</v>
      </c>
      <c r="M188" s="132" t="s">
        <v>548</v>
      </c>
      <c r="N188" s="138">
        <v>43017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62</v>
      </c>
      <c r="B189" s="130">
        <v>42549</v>
      </c>
      <c r="C189" s="130"/>
      <c r="D189" s="131" t="s">
        <v>662</v>
      </c>
      <c r="E189" s="132" t="s">
        <v>546</v>
      </c>
      <c r="F189" s="133">
        <v>840</v>
      </c>
      <c r="G189" s="132"/>
      <c r="H189" s="132">
        <v>1230</v>
      </c>
      <c r="I189" s="134">
        <v>1230</v>
      </c>
      <c r="J189" s="135" t="s">
        <v>632</v>
      </c>
      <c r="K189" s="136">
        <v>390</v>
      </c>
      <c r="L189" s="137">
        <v>0.46428571428571402</v>
      </c>
      <c r="M189" s="132" t="s">
        <v>548</v>
      </c>
      <c r="N189" s="138">
        <v>42649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52">
        <v>63</v>
      </c>
      <c r="B190" s="153">
        <v>42556</v>
      </c>
      <c r="C190" s="153"/>
      <c r="D190" s="154" t="s">
        <v>663</v>
      </c>
      <c r="E190" s="155" t="s">
        <v>546</v>
      </c>
      <c r="F190" s="155">
        <v>395</v>
      </c>
      <c r="G190" s="156"/>
      <c r="H190" s="156">
        <f>(468.5+342.5)/2</f>
        <v>405.5</v>
      </c>
      <c r="I190" s="156">
        <v>510</v>
      </c>
      <c r="J190" s="157" t="s">
        <v>664</v>
      </c>
      <c r="K190" s="158">
        <f t="shared" ref="K190:K196" si="81">H190-F190</f>
        <v>10.5</v>
      </c>
      <c r="L190" s="159">
        <f t="shared" ref="L190:L196" si="82">K190/F190</f>
        <v>2.6582278481012658E-2</v>
      </c>
      <c r="M190" s="155" t="s">
        <v>565</v>
      </c>
      <c r="N190" s="153">
        <v>43606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64</v>
      </c>
      <c r="B191" s="140">
        <v>42584</v>
      </c>
      <c r="C191" s="140"/>
      <c r="D191" s="141" t="s">
        <v>665</v>
      </c>
      <c r="E191" s="142" t="s">
        <v>557</v>
      </c>
      <c r="F191" s="143">
        <f>169.5-12.8</f>
        <v>156.69999999999999</v>
      </c>
      <c r="G191" s="143"/>
      <c r="H191" s="144">
        <v>77</v>
      </c>
      <c r="I191" s="144" t="s">
        <v>666</v>
      </c>
      <c r="J191" s="145" t="s">
        <v>667</v>
      </c>
      <c r="K191" s="146">
        <f t="shared" si="81"/>
        <v>-79.699999999999989</v>
      </c>
      <c r="L191" s="147">
        <f t="shared" si="82"/>
        <v>-0.50861518825781749</v>
      </c>
      <c r="M191" s="143" t="s">
        <v>558</v>
      </c>
      <c r="N191" s="140">
        <v>43522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39">
        <v>65</v>
      </c>
      <c r="B192" s="140">
        <v>42586</v>
      </c>
      <c r="C192" s="140"/>
      <c r="D192" s="141" t="s">
        <v>668</v>
      </c>
      <c r="E192" s="142" t="s">
        <v>546</v>
      </c>
      <c r="F192" s="143">
        <v>400</v>
      </c>
      <c r="G192" s="143"/>
      <c r="H192" s="144">
        <v>305</v>
      </c>
      <c r="I192" s="144">
        <v>475</v>
      </c>
      <c r="J192" s="145" t="s">
        <v>669</v>
      </c>
      <c r="K192" s="146">
        <f t="shared" si="81"/>
        <v>-95</v>
      </c>
      <c r="L192" s="147">
        <f t="shared" si="82"/>
        <v>-0.23749999999999999</v>
      </c>
      <c r="M192" s="143" t="s">
        <v>558</v>
      </c>
      <c r="N192" s="140">
        <v>43606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66</v>
      </c>
      <c r="B193" s="130">
        <v>42593</v>
      </c>
      <c r="C193" s="130"/>
      <c r="D193" s="131" t="s">
        <v>670</v>
      </c>
      <c r="E193" s="132" t="s">
        <v>546</v>
      </c>
      <c r="F193" s="133">
        <v>86.5</v>
      </c>
      <c r="G193" s="132"/>
      <c r="H193" s="132">
        <v>130</v>
      </c>
      <c r="I193" s="134">
        <v>130</v>
      </c>
      <c r="J193" s="135" t="s">
        <v>671</v>
      </c>
      <c r="K193" s="136">
        <f t="shared" si="81"/>
        <v>43.5</v>
      </c>
      <c r="L193" s="137">
        <f t="shared" si="82"/>
        <v>0.50289017341040465</v>
      </c>
      <c r="M193" s="132" t="s">
        <v>548</v>
      </c>
      <c r="N193" s="138">
        <v>43091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39">
        <v>67</v>
      </c>
      <c r="B194" s="140">
        <v>42600</v>
      </c>
      <c r="C194" s="140"/>
      <c r="D194" s="141" t="s">
        <v>119</v>
      </c>
      <c r="E194" s="142" t="s">
        <v>546</v>
      </c>
      <c r="F194" s="143">
        <v>133.5</v>
      </c>
      <c r="G194" s="143"/>
      <c r="H194" s="144">
        <v>126.5</v>
      </c>
      <c r="I194" s="144">
        <v>178</v>
      </c>
      <c r="J194" s="145" t="s">
        <v>672</v>
      </c>
      <c r="K194" s="146">
        <f t="shared" si="81"/>
        <v>-7</v>
      </c>
      <c r="L194" s="147">
        <f t="shared" si="82"/>
        <v>-5.2434456928838954E-2</v>
      </c>
      <c r="M194" s="143" t="s">
        <v>558</v>
      </c>
      <c r="N194" s="140">
        <v>42615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68</v>
      </c>
      <c r="B195" s="130">
        <v>42613</v>
      </c>
      <c r="C195" s="130"/>
      <c r="D195" s="131" t="s">
        <v>673</v>
      </c>
      <c r="E195" s="132" t="s">
        <v>546</v>
      </c>
      <c r="F195" s="133">
        <v>560</v>
      </c>
      <c r="G195" s="132"/>
      <c r="H195" s="132">
        <v>725</v>
      </c>
      <c r="I195" s="134">
        <v>725</v>
      </c>
      <c r="J195" s="135" t="s">
        <v>578</v>
      </c>
      <c r="K195" s="136">
        <f t="shared" si="81"/>
        <v>165</v>
      </c>
      <c r="L195" s="137">
        <f t="shared" si="82"/>
        <v>0.29464285714285715</v>
      </c>
      <c r="M195" s="132" t="s">
        <v>548</v>
      </c>
      <c r="N195" s="138">
        <v>42456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69</v>
      </c>
      <c r="B196" s="130">
        <v>42614</v>
      </c>
      <c r="C196" s="130"/>
      <c r="D196" s="131" t="s">
        <v>674</v>
      </c>
      <c r="E196" s="132" t="s">
        <v>546</v>
      </c>
      <c r="F196" s="133">
        <v>160.5</v>
      </c>
      <c r="G196" s="132"/>
      <c r="H196" s="132">
        <v>210</v>
      </c>
      <c r="I196" s="134">
        <v>210</v>
      </c>
      <c r="J196" s="135" t="s">
        <v>578</v>
      </c>
      <c r="K196" s="136">
        <f t="shared" si="81"/>
        <v>49.5</v>
      </c>
      <c r="L196" s="137">
        <f t="shared" si="82"/>
        <v>0.30841121495327101</v>
      </c>
      <c r="M196" s="132" t="s">
        <v>548</v>
      </c>
      <c r="N196" s="138">
        <v>42871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70</v>
      </c>
      <c r="B197" s="130">
        <v>42646</v>
      </c>
      <c r="C197" s="130"/>
      <c r="D197" s="131" t="s">
        <v>397</v>
      </c>
      <c r="E197" s="132" t="s">
        <v>546</v>
      </c>
      <c r="F197" s="133">
        <v>430</v>
      </c>
      <c r="G197" s="132"/>
      <c r="H197" s="132">
        <v>596</v>
      </c>
      <c r="I197" s="134">
        <v>575</v>
      </c>
      <c r="J197" s="135" t="s">
        <v>675</v>
      </c>
      <c r="K197" s="136">
        <v>166</v>
      </c>
      <c r="L197" s="137">
        <v>0.38604651162790699</v>
      </c>
      <c r="M197" s="132" t="s">
        <v>548</v>
      </c>
      <c r="N197" s="138">
        <v>42769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71</v>
      </c>
      <c r="B198" s="130">
        <v>42657</v>
      </c>
      <c r="C198" s="130"/>
      <c r="D198" s="131" t="s">
        <v>676</v>
      </c>
      <c r="E198" s="132" t="s">
        <v>546</v>
      </c>
      <c r="F198" s="133">
        <v>280</v>
      </c>
      <c r="G198" s="132"/>
      <c r="H198" s="132">
        <v>345</v>
      </c>
      <c r="I198" s="134">
        <v>345</v>
      </c>
      <c r="J198" s="135" t="s">
        <v>578</v>
      </c>
      <c r="K198" s="136">
        <f t="shared" ref="K198:K203" si="83">H198-F198</f>
        <v>65</v>
      </c>
      <c r="L198" s="137">
        <f>K198/F198</f>
        <v>0.23214285714285715</v>
      </c>
      <c r="M198" s="132" t="s">
        <v>548</v>
      </c>
      <c r="N198" s="138">
        <v>42814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72</v>
      </c>
      <c r="B199" s="130">
        <v>42657</v>
      </c>
      <c r="C199" s="130"/>
      <c r="D199" s="131" t="s">
        <v>677</v>
      </c>
      <c r="E199" s="132" t="s">
        <v>546</v>
      </c>
      <c r="F199" s="133">
        <v>245</v>
      </c>
      <c r="G199" s="132"/>
      <c r="H199" s="132">
        <v>325.5</v>
      </c>
      <c r="I199" s="134">
        <v>330</v>
      </c>
      <c r="J199" s="135" t="s">
        <v>678</v>
      </c>
      <c r="K199" s="136">
        <f t="shared" si="83"/>
        <v>80.5</v>
      </c>
      <c r="L199" s="137">
        <f>K199/F199</f>
        <v>0.32857142857142857</v>
      </c>
      <c r="M199" s="132" t="s">
        <v>548</v>
      </c>
      <c r="N199" s="138">
        <v>42769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73</v>
      </c>
      <c r="B200" s="130">
        <v>42660</v>
      </c>
      <c r="C200" s="130"/>
      <c r="D200" s="131" t="s">
        <v>679</v>
      </c>
      <c r="E200" s="132" t="s">
        <v>546</v>
      </c>
      <c r="F200" s="133">
        <v>125</v>
      </c>
      <c r="G200" s="132"/>
      <c r="H200" s="132">
        <v>160</v>
      </c>
      <c r="I200" s="134">
        <v>160</v>
      </c>
      <c r="J200" s="135" t="s">
        <v>632</v>
      </c>
      <c r="K200" s="136">
        <f t="shared" si="83"/>
        <v>35</v>
      </c>
      <c r="L200" s="137">
        <v>0.28000000000000003</v>
      </c>
      <c r="M200" s="132" t="s">
        <v>548</v>
      </c>
      <c r="N200" s="138">
        <v>42803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74</v>
      </c>
      <c r="B201" s="130">
        <v>42660</v>
      </c>
      <c r="C201" s="130"/>
      <c r="D201" s="131" t="s">
        <v>680</v>
      </c>
      <c r="E201" s="132" t="s">
        <v>546</v>
      </c>
      <c r="F201" s="133">
        <v>114</v>
      </c>
      <c r="G201" s="132"/>
      <c r="H201" s="132">
        <v>145</v>
      </c>
      <c r="I201" s="134">
        <v>145</v>
      </c>
      <c r="J201" s="135" t="s">
        <v>632</v>
      </c>
      <c r="K201" s="136">
        <f t="shared" si="83"/>
        <v>31</v>
      </c>
      <c r="L201" s="137">
        <f>K201/F201</f>
        <v>0.27192982456140352</v>
      </c>
      <c r="M201" s="132" t="s">
        <v>548</v>
      </c>
      <c r="N201" s="138">
        <v>42859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75</v>
      </c>
      <c r="B202" s="130">
        <v>42660</v>
      </c>
      <c r="C202" s="130"/>
      <c r="D202" s="131" t="s">
        <v>681</v>
      </c>
      <c r="E202" s="132" t="s">
        <v>546</v>
      </c>
      <c r="F202" s="133">
        <v>212</v>
      </c>
      <c r="G202" s="132"/>
      <c r="H202" s="132">
        <v>280</v>
      </c>
      <c r="I202" s="134">
        <v>276</v>
      </c>
      <c r="J202" s="135" t="s">
        <v>682</v>
      </c>
      <c r="K202" s="136">
        <f t="shared" si="83"/>
        <v>68</v>
      </c>
      <c r="L202" s="137">
        <f>K202/F202</f>
        <v>0.32075471698113206</v>
      </c>
      <c r="M202" s="132" t="s">
        <v>548</v>
      </c>
      <c r="N202" s="138">
        <v>42858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76</v>
      </c>
      <c r="B203" s="130">
        <v>42678</v>
      </c>
      <c r="C203" s="130"/>
      <c r="D203" s="131" t="s">
        <v>440</v>
      </c>
      <c r="E203" s="132" t="s">
        <v>546</v>
      </c>
      <c r="F203" s="133">
        <v>155</v>
      </c>
      <c r="G203" s="132"/>
      <c r="H203" s="132">
        <v>210</v>
      </c>
      <c r="I203" s="134">
        <v>210</v>
      </c>
      <c r="J203" s="135" t="s">
        <v>683</v>
      </c>
      <c r="K203" s="136">
        <f t="shared" si="83"/>
        <v>55</v>
      </c>
      <c r="L203" s="137">
        <f>K203/F203</f>
        <v>0.35483870967741937</v>
      </c>
      <c r="M203" s="132" t="s">
        <v>548</v>
      </c>
      <c r="N203" s="138">
        <v>42944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39">
        <v>77</v>
      </c>
      <c r="B204" s="140">
        <v>42710</v>
      </c>
      <c r="C204" s="140"/>
      <c r="D204" s="141" t="s">
        <v>684</v>
      </c>
      <c r="E204" s="142" t="s">
        <v>546</v>
      </c>
      <c r="F204" s="143">
        <v>150.5</v>
      </c>
      <c r="G204" s="143"/>
      <c r="H204" s="144">
        <v>72.5</v>
      </c>
      <c r="I204" s="144">
        <v>174</v>
      </c>
      <c r="J204" s="145" t="s">
        <v>685</v>
      </c>
      <c r="K204" s="146">
        <v>-78</v>
      </c>
      <c r="L204" s="147">
        <v>-0.51827242524916906</v>
      </c>
      <c r="M204" s="143" t="s">
        <v>558</v>
      </c>
      <c r="N204" s="140">
        <v>43333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78</v>
      </c>
      <c r="B205" s="130">
        <v>42712</v>
      </c>
      <c r="C205" s="130"/>
      <c r="D205" s="131" t="s">
        <v>686</v>
      </c>
      <c r="E205" s="132" t="s">
        <v>546</v>
      </c>
      <c r="F205" s="133">
        <v>380</v>
      </c>
      <c r="G205" s="132"/>
      <c r="H205" s="132">
        <v>478</v>
      </c>
      <c r="I205" s="134">
        <v>468</v>
      </c>
      <c r="J205" s="135" t="s">
        <v>632</v>
      </c>
      <c r="K205" s="136">
        <f>H205-F205</f>
        <v>98</v>
      </c>
      <c r="L205" s="137">
        <f>K205/F205</f>
        <v>0.25789473684210529</v>
      </c>
      <c r="M205" s="132" t="s">
        <v>548</v>
      </c>
      <c r="N205" s="138">
        <v>43025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79</v>
      </c>
      <c r="B206" s="130">
        <v>42734</v>
      </c>
      <c r="C206" s="130"/>
      <c r="D206" s="131" t="s">
        <v>118</v>
      </c>
      <c r="E206" s="132" t="s">
        <v>546</v>
      </c>
      <c r="F206" s="133">
        <v>305</v>
      </c>
      <c r="G206" s="132"/>
      <c r="H206" s="132">
        <v>375</v>
      </c>
      <c r="I206" s="134">
        <v>375</v>
      </c>
      <c r="J206" s="135" t="s">
        <v>632</v>
      </c>
      <c r="K206" s="136">
        <f>H206-F206</f>
        <v>70</v>
      </c>
      <c r="L206" s="137">
        <f>K206/F206</f>
        <v>0.22950819672131148</v>
      </c>
      <c r="M206" s="132" t="s">
        <v>548</v>
      </c>
      <c r="N206" s="138">
        <v>42768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80</v>
      </c>
      <c r="B207" s="130">
        <v>42739</v>
      </c>
      <c r="C207" s="130"/>
      <c r="D207" s="131" t="s">
        <v>102</v>
      </c>
      <c r="E207" s="132" t="s">
        <v>546</v>
      </c>
      <c r="F207" s="133">
        <v>99.5</v>
      </c>
      <c r="G207" s="132"/>
      <c r="H207" s="132">
        <v>158</v>
      </c>
      <c r="I207" s="134">
        <v>158</v>
      </c>
      <c r="J207" s="135" t="s">
        <v>632</v>
      </c>
      <c r="K207" s="136">
        <f>H207-F207</f>
        <v>58.5</v>
      </c>
      <c r="L207" s="137">
        <f>K207/F207</f>
        <v>0.5879396984924623</v>
      </c>
      <c r="M207" s="132" t="s">
        <v>548</v>
      </c>
      <c r="N207" s="138">
        <v>42898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81</v>
      </c>
      <c r="B208" s="130">
        <v>42739</v>
      </c>
      <c r="C208" s="130"/>
      <c r="D208" s="131" t="s">
        <v>102</v>
      </c>
      <c r="E208" s="132" t="s">
        <v>546</v>
      </c>
      <c r="F208" s="133">
        <v>99.5</v>
      </c>
      <c r="G208" s="132"/>
      <c r="H208" s="132">
        <v>158</v>
      </c>
      <c r="I208" s="134">
        <v>158</v>
      </c>
      <c r="J208" s="135" t="s">
        <v>632</v>
      </c>
      <c r="K208" s="136">
        <v>58.5</v>
      </c>
      <c r="L208" s="137">
        <v>0.58793969849246197</v>
      </c>
      <c r="M208" s="132" t="s">
        <v>548</v>
      </c>
      <c r="N208" s="138">
        <v>42898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82</v>
      </c>
      <c r="B209" s="130">
        <v>42786</v>
      </c>
      <c r="C209" s="130"/>
      <c r="D209" s="131" t="s">
        <v>205</v>
      </c>
      <c r="E209" s="132" t="s">
        <v>546</v>
      </c>
      <c r="F209" s="133">
        <v>140.5</v>
      </c>
      <c r="G209" s="132"/>
      <c r="H209" s="132">
        <v>220</v>
      </c>
      <c r="I209" s="134">
        <v>220</v>
      </c>
      <c r="J209" s="135" t="s">
        <v>632</v>
      </c>
      <c r="K209" s="136">
        <f>H209-F209</f>
        <v>79.5</v>
      </c>
      <c r="L209" s="137">
        <f>K209/F209</f>
        <v>0.5658362989323843</v>
      </c>
      <c r="M209" s="132" t="s">
        <v>548</v>
      </c>
      <c r="N209" s="138">
        <v>42864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83</v>
      </c>
      <c r="B210" s="130">
        <v>42786</v>
      </c>
      <c r="C210" s="130"/>
      <c r="D210" s="131" t="s">
        <v>687</v>
      </c>
      <c r="E210" s="132" t="s">
        <v>546</v>
      </c>
      <c r="F210" s="133">
        <v>202.5</v>
      </c>
      <c r="G210" s="132"/>
      <c r="H210" s="132">
        <v>234</v>
      </c>
      <c r="I210" s="134">
        <v>234</v>
      </c>
      <c r="J210" s="135" t="s">
        <v>632</v>
      </c>
      <c r="K210" s="136">
        <v>31.5</v>
      </c>
      <c r="L210" s="137">
        <v>0.155555555555556</v>
      </c>
      <c r="M210" s="132" t="s">
        <v>548</v>
      </c>
      <c r="N210" s="138">
        <v>42836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84</v>
      </c>
      <c r="B211" s="130">
        <v>42818</v>
      </c>
      <c r="C211" s="130"/>
      <c r="D211" s="131" t="s">
        <v>688</v>
      </c>
      <c r="E211" s="132" t="s">
        <v>546</v>
      </c>
      <c r="F211" s="133">
        <v>300.5</v>
      </c>
      <c r="G211" s="132"/>
      <c r="H211" s="132">
        <v>417.5</v>
      </c>
      <c r="I211" s="134">
        <v>420</v>
      </c>
      <c r="J211" s="135" t="s">
        <v>689</v>
      </c>
      <c r="K211" s="136">
        <f>H211-F211</f>
        <v>117</v>
      </c>
      <c r="L211" s="137">
        <f>K211/F211</f>
        <v>0.38935108153078202</v>
      </c>
      <c r="M211" s="132" t="s">
        <v>548</v>
      </c>
      <c r="N211" s="138">
        <v>43070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85</v>
      </c>
      <c r="B212" s="130">
        <v>42818</v>
      </c>
      <c r="C212" s="130"/>
      <c r="D212" s="131" t="s">
        <v>662</v>
      </c>
      <c r="E212" s="132" t="s">
        <v>546</v>
      </c>
      <c r="F212" s="133">
        <v>850</v>
      </c>
      <c r="G212" s="132"/>
      <c r="H212" s="132">
        <v>1042.5</v>
      </c>
      <c r="I212" s="134">
        <v>1023</v>
      </c>
      <c r="J212" s="135" t="s">
        <v>690</v>
      </c>
      <c r="K212" s="136">
        <v>192.5</v>
      </c>
      <c r="L212" s="137">
        <v>0.22647058823529401</v>
      </c>
      <c r="M212" s="132" t="s">
        <v>548</v>
      </c>
      <c r="N212" s="138">
        <v>42830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86</v>
      </c>
      <c r="B213" s="130">
        <v>42830</v>
      </c>
      <c r="C213" s="130"/>
      <c r="D213" s="131" t="s">
        <v>466</v>
      </c>
      <c r="E213" s="132" t="s">
        <v>546</v>
      </c>
      <c r="F213" s="133">
        <v>785</v>
      </c>
      <c r="G213" s="132"/>
      <c r="H213" s="132">
        <v>930</v>
      </c>
      <c r="I213" s="134">
        <v>920</v>
      </c>
      <c r="J213" s="135" t="s">
        <v>691</v>
      </c>
      <c r="K213" s="136">
        <f>H213-F213</f>
        <v>145</v>
      </c>
      <c r="L213" s="137">
        <f>K213/F213</f>
        <v>0.18471337579617833</v>
      </c>
      <c r="M213" s="132" t="s">
        <v>548</v>
      </c>
      <c r="N213" s="138">
        <v>42976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39">
        <v>87</v>
      </c>
      <c r="B214" s="140">
        <v>42831</v>
      </c>
      <c r="C214" s="140"/>
      <c r="D214" s="141" t="s">
        <v>692</v>
      </c>
      <c r="E214" s="142" t="s">
        <v>546</v>
      </c>
      <c r="F214" s="143">
        <v>40</v>
      </c>
      <c r="G214" s="143"/>
      <c r="H214" s="144">
        <v>13.1</v>
      </c>
      <c r="I214" s="144">
        <v>60</v>
      </c>
      <c r="J214" s="145" t="s">
        <v>693</v>
      </c>
      <c r="K214" s="146">
        <v>-26.9</v>
      </c>
      <c r="L214" s="147">
        <v>-0.67249999999999999</v>
      </c>
      <c r="M214" s="143" t="s">
        <v>558</v>
      </c>
      <c r="N214" s="140">
        <v>43138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88</v>
      </c>
      <c r="B215" s="130">
        <v>42837</v>
      </c>
      <c r="C215" s="130"/>
      <c r="D215" s="131" t="s">
        <v>100</v>
      </c>
      <c r="E215" s="132" t="s">
        <v>546</v>
      </c>
      <c r="F215" s="133">
        <v>289.5</v>
      </c>
      <c r="G215" s="132"/>
      <c r="H215" s="132">
        <v>354</v>
      </c>
      <c r="I215" s="134">
        <v>360</v>
      </c>
      <c r="J215" s="135" t="s">
        <v>694</v>
      </c>
      <c r="K215" s="136">
        <f t="shared" ref="K215:K223" si="84">H215-F215</f>
        <v>64.5</v>
      </c>
      <c r="L215" s="137">
        <f t="shared" ref="L215:L223" si="85">K215/F215</f>
        <v>0.22279792746113988</v>
      </c>
      <c r="M215" s="132" t="s">
        <v>548</v>
      </c>
      <c r="N215" s="138">
        <v>43040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89</v>
      </c>
      <c r="B216" s="130">
        <v>42845</v>
      </c>
      <c r="C216" s="130"/>
      <c r="D216" s="131" t="s">
        <v>414</v>
      </c>
      <c r="E216" s="132" t="s">
        <v>546</v>
      </c>
      <c r="F216" s="133">
        <v>700</v>
      </c>
      <c r="G216" s="132"/>
      <c r="H216" s="132">
        <v>840</v>
      </c>
      <c r="I216" s="134">
        <v>840</v>
      </c>
      <c r="J216" s="135" t="s">
        <v>695</v>
      </c>
      <c r="K216" s="136">
        <f t="shared" si="84"/>
        <v>140</v>
      </c>
      <c r="L216" s="137">
        <f t="shared" si="85"/>
        <v>0.2</v>
      </c>
      <c r="M216" s="132" t="s">
        <v>548</v>
      </c>
      <c r="N216" s="138">
        <v>42893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90</v>
      </c>
      <c r="B217" s="130">
        <v>42887</v>
      </c>
      <c r="C217" s="130"/>
      <c r="D217" s="131" t="s">
        <v>696</v>
      </c>
      <c r="E217" s="132" t="s">
        <v>546</v>
      </c>
      <c r="F217" s="133">
        <v>130</v>
      </c>
      <c r="G217" s="132"/>
      <c r="H217" s="132">
        <v>144.25</v>
      </c>
      <c r="I217" s="134">
        <v>170</v>
      </c>
      <c r="J217" s="135" t="s">
        <v>697</v>
      </c>
      <c r="K217" s="136">
        <f t="shared" si="84"/>
        <v>14.25</v>
      </c>
      <c r="L217" s="137">
        <f t="shared" si="85"/>
        <v>0.10961538461538461</v>
      </c>
      <c r="M217" s="132" t="s">
        <v>548</v>
      </c>
      <c r="N217" s="138">
        <v>43675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91</v>
      </c>
      <c r="B218" s="130">
        <v>42901</v>
      </c>
      <c r="C218" s="130"/>
      <c r="D218" s="131" t="s">
        <v>698</v>
      </c>
      <c r="E218" s="132" t="s">
        <v>546</v>
      </c>
      <c r="F218" s="133">
        <v>214.5</v>
      </c>
      <c r="G218" s="132"/>
      <c r="H218" s="132">
        <v>262</v>
      </c>
      <c r="I218" s="134">
        <v>262</v>
      </c>
      <c r="J218" s="135" t="s">
        <v>567</v>
      </c>
      <c r="K218" s="136">
        <f t="shared" si="84"/>
        <v>47.5</v>
      </c>
      <c r="L218" s="137">
        <f t="shared" si="85"/>
        <v>0.22144522144522144</v>
      </c>
      <c r="M218" s="132" t="s">
        <v>548</v>
      </c>
      <c r="N218" s="138">
        <v>42977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92</v>
      </c>
      <c r="B219" s="161">
        <v>42933</v>
      </c>
      <c r="C219" s="161"/>
      <c r="D219" s="162" t="s">
        <v>699</v>
      </c>
      <c r="E219" s="163" t="s">
        <v>546</v>
      </c>
      <c r="F219" s="164">
        <v>370</v>
      </c>
      <c r="G219" s="163"/>
      <c r="H219" s="163">
        <v>447.5</v>
      </c>
      <c r="I219" s="165">
        <v>450</v>
      </c>
      <c r="J219" s="166" t="s">
        <v>632</v>
      </c>
      <c r="K219" s="136">
        <f t="shared" si="84"/>
        <v>77.5</v>
      </c>
      <c r="L219" s="167">
        <f t="shared" si="85"/>
        <v>0.20945945945945946</v>
      </c>
      <c r="M219" s="163" t="s">
        <v>548</v>
      </c>
      <c r="N219" s="168">
        <v>43035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93</v>
      </c>
      <c r="B220" s="161">
        <v>42943</v>
      </c>
      <c r="C220" s="161"/>
      <c r="D220" s="162" t="s">
        <v>203</v>
      </c>
      <c r="E220" s="163" t="s">
        <v>546</v>
      </c>
      <c r="F220" s="164">
        <v>657.5</v>
      </c>
      <c r="G220" s="163"/>
      <c r="H220" s="163">
        <v>825</v>
      </c>
      <c r="I220" s="165">
        <v>820</v>
      </c>
      <c r="J220" s="166" t="s">
        <v>632</v>
      </c>
      <c r="K220" s="136">
        <f t="shared" si="84"/>
        <v>167.5</v>
      </c>
      <c r="L220" s="167">
        <f t="shared" si="85"/>
        <v>0.25475285171102663</v>
      </c>
      <c r="M220" s="163" t="s">
        <v>548</v>
      </c>
      <c r="N220" s="168">
        <v>43090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94</v>
      </c>
      <c r="B221" s="130">
        <v>42964</v>
      </c>
      <c r="C221" s="130"/>
      <c r="D221" s="131" t="s">
        <v>375</v>
      </c>
      <c r="E221" s="132" t="s">
        <v>546</v>
      </c>
      <c r="F221" s="133">
        <v>605</v>
      </c>
      <c r="G221" s="132"/>
      <c r="H221" s="132">
        <v>750</v>
      </c>
      <c r="I221" s="134">
        <v>750</v>
      </c>
      <c r="J221" s="135" t="s">
        <v>691</v>
      </c>
      <c r="K221" s="136">
        <f t="shared" si="84"/>
        <v>145</v>
      </c>
      <c r="L221" s="137">
        <f t="shared" si="85"/>
        <v>0.23966942148760331</v>
      </c>
      <c r="M221" s="132" t="s">
        <v>548</v>
      </c>
      <c r="N221" s="138">
        <v>43027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95</v>
      </c>
      <c r="B222" s="140">
        <v>42979</v>
      </c>
      <c r="C222" s="140"/>
      <c r="D222" s="148" t="s">
        <v>700</v>
      </c>
      <c r="E222" s="143" t="s">
        <v>546</v>
      </c>
      <c r="F222" s="143">
        <v>255</v>
      </c>
      <c r="G222" s="144"/>
      <c r="H222" s="144">
        <v>217.25</v>
      </c>
      <c r="I222" s="144">
        <v>320</v>
      </c>
      <c r="J222" s="145" t="s">
        <v>701</v>
      </c>
      <c r="K222" s="146">
        <f t="shared" si="84"/>
        <v>-37.75</v>
      </c>
      <c r="L222" s="149">
        <f t="shared" si="85"/>
        <v>-0.14803921568627451</v>
      </c>
      <c r="M222" s="143" t="s">
        <v>558</v>
      </c>
      <c r="N222" s="140">
        <v>43661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96</v>
      </c>
      <c r="B223" s="130">
        <v>42997</v>
      </c>
      <c r="C223" s="130"/>
      <c r="D223" s="131" t="s">
        <v>702</v>
      </c>
      <c r="E223" s="132" t="s">
        <v>546</v>
      </c>
      <c r="F223" s="133">
        <v>215</v>
      </c>
      <c r="G223" s="132"/>
      <c r="H223" s="132">
        <v>258</v>
      </c>
      <c r="I223" s="134">
        <v>258</v>
      </c>
      <c r="J223" s="135" t="s">
        <v>632</v>
      </c>
      <c r="K223" s="136">
        <f t="shared" si="84"/>
        <v>43</v>
      </c>
      <c r="L223" s="137">
        <f t="shared" si="85"/>
        <v>0.2</v>
      </c>
      <c r="M223" s="132" t="s">
        <v>548</v>
      </c>
      <c r="N223" s="138">
        <v>43040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97</v>
      </c>
      <c r="B224" s="130">
        <v>42997</v>
      </c>
      <c r="C224" s="130"/>
      <c r="D224" s="131" t="s">
        <v>702</v>
      </c>
      <c r="E224" s="132" t="s">
        <v>546</v>
      </c>
      <c r="F224" s="133">
        <v>215</v>
      </c>
      <c r="G224" s="132"/>
      <c r="H224" s="132">
        <v>258</v>
      </c>
      <c r="I224" s="134">
        <v>258</v>
      </c>
      <c r="J224" s="166" t="s">
        <v>632</v>
      </c>
      <c r="K224" s="136">
        <v>43</v>
      </c>
      <c r="L224" s="137">
        <v>0.2</v>
      </c>
      <c r="M224" s="132" t="s">
        <v>548</v>
      </c>
      <c r="N224" s="138">
        <v>43040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98</v>
      </c>
      <c r="B225" s="161">
        <v>42998</v>
      </c>
      <c r="C225" s="161"/>
      <c r="D225" s="162" t="s">
        <v>703</v>
      </c>
      <c r="E225" s="163" t="s">
        <v>546</v>
      </c>
      <c r="F225" s="133">
        <v>75</v>
      </c>
      <c r="G225" s="163"/>
      <c r="H225" s="163">
        <v>90</v>
      </c>
      <c r="I225" s="165">
        <v>90</v>
      </c>
      <c r="J225" s="135" t="s">
        <v>704</v>
      </c>
      <c r="K225" s="136">
        <f t="shared" ref="K225:K230" si="86">H225-F225</f>
        <v>15</v>
      </c>
      <c r="L225" s="137">
        <f t="shared" ref="L225:L230" si="87">K225/F225</f>
        <v>0.2</v>
      </c>
      <c r="M225" s="132" t="s">
        <v>548</v>
      </c>
      <c r="N225" s="138">
        <v>43019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99</v>
      </c>
      <c r="B226" s="161">
        <v>43011</v>
      </c>
      <c r="C226" s="161"/>
      <c r="D226" s="162" t="s">
        <v>705</v>
      </c>
      <c r="E226" s="163" t="s">
        <v>546</v>
      </c>
      <c r="F226" s="164">
        <v>315</v>
      </c>
      <c r="G226" s="163"/>
      <c r="H226" s="163">
        <v>392</v>
      </c>
      <c r="I226" s="165">
        <v>384</v>
      </c>
      <c r="J226" s="166" t="s">
        <v>706</v>
      </c>
      <c r="K226" s="136">
        <f t="shared" si="86"/>
        <v>77</v>
      </c>
      <c r="L226" s="167">
        <f t="shared" si="87"/>
        <v>0.24444444444444444</v>
      </c>
      <c r="M226" s="163" t="s">
        <v>548</v>
      </c>
      <c r="N226" s="168">
        <v>43017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100</v>
      </c>
      <c r="B227" s="161">
        <v>43013</v>
      </c>
      <c r="C227" s="161"/>
      <c r="D227" s="162" t="s">
        <v>444</v>
      </c>
      <c r="E227" s="163" t="s">
        <v>546</v>
      </c>
      <c r="F227" s="164">
        <v>145</v>
      </c>
      <c r="G227" s="163"/>
      <c r="H227" s="163">
        <v>179</v>
      </c>
      <c r="I227" s="165">
        <v>180</v>
      </c>
      <c r="J227" s="166" t="s">
        <v>707</v>
      </c>
      <c r="K227" s="136">
        <f t="shared" si="86"/>
        <v>34</v>
      </c>
      <c r="L227" s="167">
        <f t="shared" si="87"/>
        <v>0.23448275862068965</v>
      </c>
      <c r="M227" s="163" t="s">
        <v>548</v>
      </c>
      <c r="N227" s="168">
        <v>43025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101</v>
      </c>
      <c r="B228" s="161">
        <v>43014</v>
      </c>
      <c r="C228" s="161"/>
      <c r="D228" s="162" t="s">
        <v>350</v>
      </c>
      <c r="E228" s="163" t="s">
        <v>546</v>
      </c>
      <c r="F228" s="164">
        <v>256</v>
      </c>
      <c r="G228" s="163"/>
      <c r="H228" s="163">
        <v>323</v>
      </c>
      <c r="I228" s="165">
        <v>320</v>
      </c>
      <c r="J228" s="166" t="s">
        <v>632</v>
      </c>
      <c r="K228" s="136">
        <f t="shared" si="86"/>
        <v>67</v>
      </c>
      <c r="L228" s="167">
        <f t="shared" si="87"/>
        <v>0.26171875</v>
      </c>
      <c r="M228" s="163" t="s">
        <v>548</v>
      </c>
      <c r="N228" s="168">
        <v>43067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102</v>
      </c>
      <c r="B229" s="161">
        <v>43017</v>
      </c>
      <c r="C229" s="161"/>
      <c r="D229" s="162" t="s">
        <v>364</v>
      </c>
      <c r="E229" s="163" t="s">
        <v>546</v>
      </c>
      <c r="F229" s="164">
        <v>137.5</v>
      </c>
      <c r="G229" s="163"/>
      <c r="H229" s="163">
        <v>184</v>
      </c>
      <c r="I229" s="165">
        <v>183</v>
      </c>
      <c r="J229" s="166" t="s">
        <v>708</v>
      </c>
      <c r="K229" s="136">
        <f t="shared" si="86"/>
        <v>46.5</v>
      </c>
      <c r="L229" s="167">
        <f t="shared" si="87"/>
        <v>0.33818181818181819</v>
      </c>
      <c r="M229" s="163" t="s">
        <v>548</v>
      </c>
      <c r="N229" s="168">
        <v>43108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103</v>
      </c>
      <c r="B230" s="161">
        <v>43018</v>
      </c>
      <c r="C230" s="161"/>
      <c r="D230" s="162" t="s">
        <v>709</v>
      </c>
      <c r="E230" s="163" t="s">
        <v>546</v>
      </c>
      <c r="F230" s="164">
        <v>125.5</v>
      </c>
      <c r="G230" s="163"/>
      <c r="H230" s="163">
        <v>158</v>
      </c>
      <c r="I230" s="165">
        <v>155</v>
      </c>
      <c r="J230" s="166" t="s">
        <v>710</v>
      </c>
      <c r="K230" s="136">
        <f t="shared" si="86"/>
        <v>32.5</v>
      </c>
      <c r="L230" s="167">
        <f t="shared" si="87"/>
        <v>0.25896414342629481</v>
      </c>
      <c r="M230" s="163" t="s">
        <v>548</v>
      </c>
      <c r="N230" s="168">
        <v>43067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104</v>
      </c>
      <c r="B231" s="161">
        <v>43018</v>
      </c>
      <c r="C231" s="161"/>
      <c r="D231" s="162" t="s">
        <v>711</v>
      </c>
      <c r="E231" s="163" t="s">
        <v>546</v>
      </c>
      <c r="F231" s="164">
        <v>895</v>
      </c>
      <c r="G231" s="163"/>
      <c r="H231" s="163">
        <v>1122.5</v>
      </c>
      <c r="I231" s="165">
        <v>1078</v>
      </c>
      <c r="J231" s="166" t="s">
        <v>712</v>
      </c>
      <c r="K231" s="136">
        <v>227.5</v>
      </c>
      <c r="L231" s="167">
        <v>0.25418994413407803</v>
      </c>
      <c r="M231" s="163" t="s">
        <v>548</v>
      </c>
      <c r="N231" s="168">
        <v>43117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105</v>
      </c>
      <c r="B232" s="161">
        <v>43020</v>
      </c>
      <c r="C232" s="161"/>
      <c r="D232" s="162" t="s">
        <v>359</v>
      </c>
      <c r="E232" s="163" t="s">
        <v>546</v>
      </c>
      <c r="F232" s="164">
        <v>525</v>
      </c>
      <c r="G232" s="163"/>
      <c r="H232" s="163">
        <v>629</v>
      </c>
      <c r="I232" s="165">
        <v>629</v>
      </c>
      <c r="J232" s="166" t="s">
        <v>632</v>
      </c>
      <c r="K232" s="136">
        <v>104</v>
      </c>
      <c r="L232" s="167">
        <v>0.19809523809523799</v>
      </c>
      <c r="M232" s="163" t="s">
        <v>548</v>
      </c>
      <c r="N232" s="168">
        <v>43119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106</v>
      </c>
      <c r="B233" s="161">
        <v>43046</v>
      </c>
      <c r="C233" s="161"/>
      <c r="D233" s="162" t="s">
        <v>392</v>
      </c>
      <c r="E233" s="163" t="s">
        <v>546</v>
      </c>
      <c r="F233" s="164">
        <v>740</v>
      </c>
      <c r="G233" s="163"/>
      <c r="H233" s="163">
        <v>892.5</v>
      </c>
      <c r="I233" s="165">
        <v>900</v>
      </c>
      <c r="J233" s="166" t="s">
        <v>713</v>
      </c>
      <c r="K233" s="136">
        <f>H233-F233</f>
        <v>152.5</v>
      </c>
      <c r="L233" s="167">
        <f>K233/F233</f>
        <v>0.20608108108108109</v>
      </c>
      <c r="M233" s="163" t="s">
        <v>548</v>
      </c>
      <c r="N233" s="168">
        <v>43052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107</v>
      </c>
      <c r="B234" s="130">
        <v>43073</v>
      </c>
      <c r="C234" s="130"/>
      <c r="D234" s="131" t="s">
        <v>714</v>
      </c>
      <c r="E234" s="132" t="s">
        <v>546</v>
      </c>
      <c r="F234" s="133">
        <v>118.5</v>
      </c>
      <c r="G234" s="132"/>
      <c r="H234" s="132">
        <v>143.5</v>
      </c>
      <c r="I234" s="134">
        <v>145</v>
      </c>
      <c r="J234" s="135" t="s">
        <v>715</v>
      </c>
      <c r="K234" s="136">
        <f>H234-F234</f>
        <v>25</v>
      </c>
      <c r="L234" s="137">
        <f>K234/F234</f>
        <v>0.2109704641350211</v>
      </c>
      <c r="M234" s="132" t="s">
        <v>548</v>
      </c>
      <c r="N234" s="138">
        <v>43097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108</v>
      </c>
      <c r="B235" s="140">
        <v>43090</v>
      </c>
      <c r="C235" s="140"/>
      <c r="D235" s="141" t="s">
        <v>419</v>
      </c>
      <c r="E235" s="142" t="s">
        <v>546</v>
      </c>
      <c r="F235" s="143">
        <v>715</v>
      </c>
      <c r="G235" s="143"/>
      <c r="H235" s="144">
        <v>500</v>
      </c>
      <c r="I235" s="144">
        <v>872</v>
      </c>
      <c r="J235" s="145" t="s">
        <v>716</v>
      </c>
      <c r="K235" s="146">
        <f>H235-F235</f>
        <v>-215</v>
      </c>
      <c r="L235" s="147">
        <f>K235/F235</f>
        <v>-0.30069930069930068</v>
      </c>
      <c r="M235" s="143" t="s">
        <v>558</v>
      </c>
      <c r="N235" s="140">
        <v>43670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109</v>
      </c>
      <c r="B236" s="130">
        <v>43098</v>
      </c>
      <c r="C236" s="130"/>
      <c r="D236" s="131" t="s">
        <v>705</v>
      </c>
      <c r="E236" s="132" t="s">
        <v>546</v>
      </c>
      <c r="F236" s="133">
        <v>435</v>
      </c>
      <c r="G236" s="132"/>
      <c r="H236" s="132">
        <v>542.5</v>
      </c>
      <c r="I236" s="134">
        <v>539</v>
      </c>
      <c r="J236" s="135" t="s">
        <v>632</v>
      </c>
      <c r="K236" s="136">
        <v>107.5</v>
      </c>
      <c r="L236" s="137">
        <v>0.247126436781609</v>
      </c>
      <c r="M236" s="132" t="s">
        <v>548</v>
      </c>
      <c r="N236" s="138">
        <v>43206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110</v>
      </c>
      <c r="B237" s="130">
        <v>43098</v>
      </c>
      <c r="C237" s="130"/>
      <c r="D237" s="131" t="s">
        <v>518</v>
      </c>
      <c r="E237" s="132" t="s">
        <v>546</v>
      </c>
      <c r="F237" s="133">
        <v>885</v>
      </c>
      <c r="G237" s="132"/>
      <c r="H237" s="132">
        <v>1090</v>
      </c>
      <c r="I237" s="134">
        <v>1084</v>
      </c>
      <c r="J237" s="135" t="s">
        <v>632</v>
      </c>
      <c r="K237" s="136">
        <v>205</v>
      </c>
      <c r="L237" s="137">
        <v>0.23163841807909599</v>
      </c>
      <c r="M237" s="132" t="s">
        <v>548</v>
      </c>
      <c r="N237" s="138">
        <v>43213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9">
        <v>111</v>
      </c>
      <c r="B238" s="170">
        <v>43192</v>
      </c>
      <c r="C238" s="170"/>
      <c r="D238" s="148" t="s">
        <v>717</v>
      </c>
      <c r="E238" s="143" t="s">
        <v>546</v>
      </c>
      <c r="F238" s="171">
        <v>478.5</v>
      </c>
      <c r="G238" s="143"/>
      <c r="H238" s="143">
        <v>442</v>
      </c>
      <c r="I238" s="144">
        <v>613</v>
      </c>
      <c r="J238" s="145" t="s">
        <v>718</v>
      </c>
      <c r="K238" s="146">
        <f>H238-F238</f>
        <v>-36.5</v>
      </c>
      <c r="L238" s="147">
        <f>K238/F238</f>
        <v>-7.6280041797283177E-2</v>
      </c>
      <c r="M238" s="143" t="s">
        <v>558</v>
      </c>
      <c r="N238" s="140">
        <v>43762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39">
        <v>112</v>
      </c>
      <c r="B239" s="140">
        <v>43194</v>
      </c>
      <c r="C239" s="140"/>
      <c r="D239" s="141" t="s">
        <v>719</v>
      </c>
      <c r="E239" s="142" t="s">
        <v>546</v>
      </c>
      <c r="F239" s="143">
        <f>141.5-7.3</f>
        <v>134.19999999999999</v>
      </c>
      <c r="G239" s="143"/>
      <c r="H239" s="144">
        <v>77</v>
      </c>
      <c r="I239" s="144">
        <v>180</v>
      </c>
      <c r="J239" s="145" t="s">
        <v>720</v>
      </c>
      <c r="K239" s="146">
        <f>H239-F239</f>
        <v>-57.199999999999989</v>
      </c>
      <c r="L239" s="147">
        <f>K239/F239</f>
        <v>-0.42622950819672129</v>
      </c>
      <c r="M239" s="143" t="s">
        <v>558</v>
      </c>
      <c r="N239" s="140">
        <v>43522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39">
        <v>113</v>
      </c>
      <c r="B240" s="140">
        <v>43209</v>
      </c>
      <c r="C240" s="140"/>
      <c r="D240" s="141" t="s">
        <v>721</v>
      </c>
      <c r="E240" s="142" t="s">
        <v>546</v>
      </c>
      <c r="F240" s="143">
        <v>430</v>
      </c>
      <c r="G240" s="143"/>
      <c r="H240" s="144">
        <v>220</v>
      </c>
      <c r="I240" s="144">
        <v>537</v>
      </c>
      <c r="J240" s="145" t="s">
        <v>722</v>
      </c>
      <c r="K240" s="146">
        <f>H240-F240</f>
        <v>-210</v>
      </c>
      <c r="L240" s="147">
        <f>K240/F240</f>
        <v>-0.48837209302325579</v>
      </c>
      <c r="M240" s="143" t="s">
        <v>558</v>
      </c>
      <c r="N240" s="140">
        <v>43252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114</v>
      </c>
      <c r="B241" s="161">
        <v>43220</v>
      </c>
      <c r="C241" s="161"/>
      <c r="D241" s="162" t="s">
        <v>723</v>
      </c>
      <c r="E241" s="163" t="s">
        <v>546</v>
      </c>
      <c r="F241" s="163">
        <v>153.5</v>
      </c>
      <c r="G241" s="163"/>
      <c r="H241" s="163">
        <v>196</v>
      </c>
      <c r="I241" s="165">
        <v>196</v>
      </c>
      <c r="J241" s="135" t="s">
        <v>724</v>
      </c>
      <c r="K241" s="136">
        <f>H241-F241</f>
        <v>42.5</v>
      </c>
      <c r="L241" s="137">
        <f>K241/F241</f>
        <v>0.27687296416938112</v>
      </c>
      <c r="M241" s="132" t="s">
        <v>548</v>
      </c>
      <c r="N241" s="138">
        <v>43605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39">
        <v>115</v>
      </c>
      <c r="B242" s="140">
        <v>43306</v>
      </c>
      <c r="C242" s="140"/>
      <c r="D242" s="141" t="s">
        <v>692</v>
      </c>
      <c r="E242" s="142" t="s">
        <v>546</v>
      </c>
      <c r="F242" s="143">
        <v>27.5</v>
      </c>
      <c r="G242" s="143"/>
      <c r="H242" s="144">
        <v>13.1</v>
      </c>
      <c r="I242" s="144">
        <v>60</v>
      </c>
      <c r="J242" s="145" t="s">
        <v>725</v>
      </c>
      <c r="K242" s="146">
        <v>-14.4</v>
      </c>
      <c r="L242" s="147">
        <v>-0.52363636363636401</v>
      </c>
      <c r="M242" s="143" t="s">
        <v>558</v>
      </c>
      <c r="N242" s="140">
        <v>43138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9">
        <v>116</v>
      </c>
      <c r="B243" s="170">
        <v>43318</v>
      </c>
      <c r="C243" s="170"/>
      <c r="D243" s="148" t="s">
        <v>726</v>
      </c>
      <c r="E243" s="143" t="s">
        <v>546</v>
      </c>
      <c r="F243" s="143">
        <v>148.5</v>
      </c>
      <c r="G243" s="143"/>
      <c r="H243" s="143">
        <v>102</v>
      </c>
      <c r="I243" s="144">
        <v>182</v>
      </c>
      <c r="J243" s="145" t="s">
        <v>727</v>
      </c>
      <c r="K243" s="146">
        <f>H243-F243</f>
        <v>-46.5</v>
      </c>
      <c r="L243" s="147">
        <f>K243/F243</f>
        <v>-0.31313131313131315</v>
      </c>
      <c r="M243" s="143" t="s">
        <v>558</v>
      </c>
      <c r="N243" s="140">
        <v>43661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117</v>
      </c>
      <c r="B244" s="130">
        <v>43335</v>
      </c>
      <c r="C244" s="130"/>
      <c r="D244" s="131" t="s">
        <v>728</v>
      </c>
      <c r="E244" s="132" t="s">
        <v>546</v>
      </c>
      <c r="F244" s="163">
        <v>285</v>
      </c>
      <c r="G244" s="132"/>
      <c r="H244" s="132">
        <v>355</v>
      </c>
      <c r="I244" s="134">
        <v>364</v>
      </c>
      <c r="J244" s="135" t="s">
        <v>729</v>
      </c>
      <c r="K244" s="136">
        <v>70</v>
      </c>
      <c r="L244" s="137">
        <v>0.24561403508771901</v>
      </c>
      <c r="M244" s="132" t="s">
        <v>548</v>
      </c>
      <c r="N244" s="138">
        <v>43455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118</v>
      </c>
      <c r="B245" s="130">
        <v>43341</v>
      </c>
      <c r="C245" s="130"/>
      <c r="D245" s="131" t="s">
        <v>384</v>
      </c>
      <c r="E245" s="132" t="s">
        <v>546</v>
      </c>
      <c r="F245" s="163">
        <v>525</v>
      </c>
      <c r="G245" s="132"/>
      <c r="H245" s="132">
        <v>585</v>
      </c>
      <c r="I245" s="134">
        <v>635</v>
      </c>
      <c r="J245" s="135" t="s">
        <v>730</v>
      </c>
      <c r="K245" s="136">
        <f t="shared" ref="K245:K276" si="88">H245-F245</f>
        <v>60</v>
      </c>
      <c r="L245" s="137">
        <f t="shared" ref="L245:L276" si="89">K245/F245</f>
        <v>0.11428571428571428</v>
      </c>
      <c r="M245" s="132" t="s">
        <v>548</v>
      </c>
      <c r="N245" s="138">
        <v>43662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119</v>
      </c>
      <c r="B246" s="130">
        <v>43395</v>
      </c>
      <c r="C246" s="130"/>
      <c r="D246" s="131" t="s">
        <v>375</v>
      </c>
      <c r="E246" s="132" t="s">
        <v>546</v>
      </c>
      <c r="F246" s="163">
        <v>475</v>
      </c>
      <c r="G246" s="132"/>
      <c r="H246" s="132">
        <v>574</v>
      </c>
      <c r="I246" s="134">
        <v>570</v>
      </c>
      <c r="J246" s="135" t="s">
        <v>632</v>
      </c>
      <c r="K246" s="136">
        <f t="shared" si="88"/>
        <v>99</v>
      </c>
      <c r="L246" s="137">
        <f t="shared" si="89"/>
        <v>0.20842105263157895</v>
      </c>
      <c r="M246" s="132" t="s">
        <v>548</v>
      </c>
      <c r="N246" s="138">
        <v>43403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120</v>
      </c>
      <c r="B247" s="161">
        <v>43397</v>
      </c>
      <c r="C247" s="161"/>
      <c r="D247" s="162" t="s">
        <v>731</v>
      </c>
      <c r="E247" s="163" t="s">
        <v>546</v>
      </c>
      <c r="F247" s="163">
        <v>707.5</v>
      </c>
      <c r="G247" s="163"/>
      <c r="H247" s="163">
        <v>872</v>
      </c>
      <c r="I247" s="165">
        <v>872</v>
      </c>
      <c r="J247" s="166" t="s">
        <v>632</v>
      </c>
      <c r="K247" s="136">
        <f t="shared" si="88"/>
        <v>164.5</v>
      </c>
      <c r="L247" s="167">
        <f t="shared" si="89"/>
        <v>0.23250883392226149</v>
      </c>
      <c r="M247" s="163" t="s">
        <v>548</v>
      </c>
      <c r="N247" s="168">
        <v>43482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121</v>
      </c>
      <c r="B248" s="161">
        <v>43398</v>
      </c>
      <c r="C248" s="161"/>
      <c r="D248" s="162" t="s">
        <v>732</v>
      </c>
      <c r="E248" s="163" t="s">
        <v>546</v>
      </c>
      <c r="F248" s="163">
        <v>162</v>
      </c>
      <c r="G248" s="163"/>
      <c r="H248" s="163">
        <v>204</v>
      </c>
      <c r="I248" s="165">
        <v>209</v>
      </c>
      <c r="J248" s="166" t="s">
        <v>733</v>
      </c>
      <c r="K248" s="136">
        <f t="shared" si="88"/>
        <v>42</v>
      </c>
      <c r="L248" s="167">
        <f t="shared" si="89"/>
        <v>0.25925925925925924</v>
      </c>
      <c r="M248" s="163" t="s">
        <v>548</v>
      </c>
      <c r="N248" s="168">
        <v>43539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122</v>
      </c>
      <c r="B249" s="161">
        <v>43399</v>
      </c>
      <c r="C249" s="161"/>
      <c r="D249" s="162" t="s">
        <v>460</v>
      </c>
      <c r="E249" s="163" t="s">
        <v>546</v>
      </c>
      <c r="F249" s="163">
        <v>240</v>
      </c>
      <c r="G249" s="163"/>
      <c r="H249" s="163">
        <v>297</v>
      </c>
      <c r="I249" s="165">
        <v>297</v>
      </c>
      <c r="J249" s="166" t="s">
        <v>632</v>
      </c>
      <c r="K249" s="172">
        <f t="shared" si="88"/>
        <v>57</v>
      </c>
      <c r="L249" s="167">
        <f t="shared" si="89"/>
        <v>0.23749999999999999</v>
      </c>
      <c r="M249" s="163" t="s">
        <v>548</v>
      </c>
      <c r="N249" s="168">
        <v>43417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123</v>
      </c>
      <c r="B250" s="130">
        <v>43439</v>
      </c>
      <c r="C250" s="130"/>
      <c r="D250" s="131" t="s">
        <v>734</v>
      </c>
      <c r="E250" s="132" t="s">
        <v>546</v>
      </c>
      <c r="F250" s="132">
        <v>202.5</v>
      </c>
      <c r="G250" s="132"/>
      <c r="H250" s="132">
        <v>255</v>
      </c>
      <c r="I250" s="134">
        <v>252</v>
      </c>
      <c r="J250" s="135" t="s">
        <v>632</v>
      </c>
      <c r="K250" s="136">
        <f t="shared" si="88"/>
        <v>52.5</v>
      </c>
      <c r="L250" s="137">
        <f t="shared" si="89"/>
        <v>0.25925925925925924</v>
      </c>
      <c r="M250" s="132" t="s">
        <v>548</v>
      </c>
      <c r="N250" s="138">
        <v>43542</v>
      </c>
      <c r="O250" s="54"/>
      <c r="P250" s="54"/>
      <c r="Q250" s="198"/>
      <c r="R250" s="37" t="s">
        <v>1064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124</v>
      </c>
      <c r="B251" s="161">
        <v>43465</v>
      </c>
      <c r="C251" s="130"/>
      <c r="D251" s="162" t="s">
        <v>156</v>
      </c>
      <c r="E251" s="163" t="s">
        <v>546</v>
      </c>
      <c r="F251" s="163">
        <v>710</v>
      </c>
      <c r="G251" s="163"/>
      <c r="H251" s="163">
        <v>866</v>
      </c>
      <c r="I251" s="165">
        <v>866</v>
      </c>
      <c r="J251" s="166" t="s">
        <v>632</v>
      </c>
      <c r="K251" s="136">
        <f t="shared" si="88"/>
        <v>156</v>
      </c>
      <c r="L251" s="137">
        <f t="shared" si="89"/>
        <v>0.21971830985915494</v>
      </c>
      <c r="M251" s="132" t="s">
        <v>548</v>
      </c>
      <c r="N251" s="138">
        <v>43553</v>
      </c>
      <c r="O251" s="54"/>
      <c r="P251" s="54"/>
      <c r="Q251" s="198"/>
      <c r="R251" s="37" t="s">
        <v>1064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125</v>
      </c>
      <c r="B252" s="161">
        <v>43522</v>
      </c>
      <c r="C252" s="161"/>
      <c r="D252" s="162" t="s">
        <v>170</v>
      </c>
      <c r="E252" s="163" t="s">
        <v>546</v>
      </c>
      <c r="F252" s="163">
        <v>337.25</v>
      </c>
      <c r="G252" s="163"/>
      <c r="H252" s="163">
        <v>398.5</v>
      </c>
      <c r="I252" s="165">
        <v>411</v>
      </c>
      <c r="J252" s="135" t="s">
        <v>735</v>
      </c>
      <c r="K252" s="136">
        <f t="shared" si="88"/>
        <v>61.25</v>
      </c>
      <c r="L252" s="137">
        <f t="shared" si="89"/>
        <v>0.1816160118606375</v>
      </c>
      <c r="M252" s="132" t="s">
        <v>548</v>
      </c>
      <c r="N252" s="138">
        <v>43760</v>
      </c>
      <c r="O252" s="54"/>
      <c r="P252" s="54"/>
      <c r="Q252" s="198"/>
      <c r="R252" s="37" t="s">
        <v>1064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73">
        <v>126</v>
      </c>
      <c r="B253" s="174">
        <v>43559</v>
      </c>
      <c r="C253" s="174"/>
      <c r="D253" s="175" t="s">
        <v>736</v>
      </c>
      <c r="E253" s="176" t="s">
        <v>546</v>
      </c>
      <c r="F253" s="176">
        <v>130</v>
      </c>
      <c r="G253" s="176"/>
      <c r="H253" s="176">
        <v>65</v>
      </c>
      <c r="I253" s="177">
        <v>158</v>
      </c>
      <c r="J253" s="145" t="s">
        <v>737</v>
      </c>
      <c r="K253" s="146">
        <f t="shared" si="88"/>
        <v>-65</v>
      </c>
      <c r="L253" s="147">
        <f t="shared" si="89"/>
        <v>-0.5</v>
      </c>
      <c r="M253" s="143" t="s">
        <v>558</v>
      </c>
      <c r="N253" s="140">
        <v>43726</v>
      </c>
      <c r="O253" s="54"/>
      <c r="P253" s="54"/>
      <c r="Q253" s="198"/>
      <c r="R253" s="37" t="s">
        <v>1062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127</v>
      </c>
      <c r="B254" s="161">
        <v>43017</v>
      </c>
      <c r="C254" s="161"/>
      <c r="D254" s="162" t="s">
        <v>205</v>
      </c>
      <c r="E254" s="163" t="s">
        <v>546</v>
      </c>
      <c r="F254" s="163">
        <v>141.5</v>
      </c>
      <c r="G254" s="163"/>
      <c r="H254" s="163">
        <v>183.5</v>
      </c>
      <c r="I254" s="165">
        <v>210</v>
      </c>
      <c r="J254" s="135" t="s">
        <v>733</v>
      </c>
      <c r="K254" s="136">
        <f t="shared" si="88"/>
        <v>42</v>
      </c>
      <c r="L254" s="137">
        <f t="shared" si="89"/>
        <v>0.29681978798586572</v>
      </c>
      <c r="M254" s="132" t="s">
        <v>548</v>
      </c>
      <c r="N254" s="138">
        <v>43042</v>
      </c>
      <c r="O254" s="54"/>
      <c r="P254" s="54"/>
      <c r="Q254" s="198"/>
      <c r="R254" s="37" t="s">
        <v>1062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73">
        <v>128</v>
      </c>
      <c r="B255" s="174">
        <v>43074</v>
      </c>
      <c r="C255" s="174"/>
      <c r="D255" s="175" t="s">
        <v>738</v>
      </c>
      <c r="E255" s="176" t="s">
        <v>546</v>
      </c>
      <c r="F255" s="171">
        <v>172</v>
      </c>
      <c r="G255" s="176"/>
      <c r="H255" s="176">
        <v>155.25</v>
      </c>
      <c r="I255" s="177">
        <v>230</v>
      </c>
      <c r="J255" s="145" t="s">
        <v>739</v>
      </c>
      <c r="K255" s="146">
        <f t="shared" si="88"/>
        <v>-16.75</v>
      </c>
      <c r="L255" s="147">
        <f t="shared" si="89"/>
        <v>-9.7383720930232565E-2</v>
      </c>
      <c r="M255" s="143" t="s">
        <v>558</v>
      </c>
      <c r="N255" s="140">
        <v>43787</v>
      </c>
      <c r="O255" s="54"/>
      <c r="P255" s="54"/>
      <c r="Q255" s="198"/>
      <c r="R255" s="37" t="s">
        <v>1062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129</v>
      </c>
      <c r="B256" s="161">
        <v>43398</v>
      </c>
      <c r="C256" s="161"/>
      <c r="D256" s="162" t="s">
        <v>117</v>
      </c>
      <c r="E256" s="163" t="s">
        <v>546</v>
      </c>
      <c r="F256" s="163">
        <v>698.5</v>
      </c>
      <c r="G256" s="163"/>
      <c r="H256" s="163">
        <v>890</v>
      </c>
      <c r="I256" s="165">
        <v>890</v>
      </c>
      <c r="J256" s="135" t="s">
        <v>740</v>
      </c>
      <c r="K256" s="136">
        <f t="shared" si="88"/>
        <v>191.5</v>
      </c>
      <c r="L256" s="137">
        <f t="shared" si="89"/>
        <v>0.27415891195418757</v>
      </c>
      <c r="M256" s="132" t="s">
        <v>548</v>
      </c>
      <c r="N256" s="138">
        <v>44328</v>
      </c>
      <c r="O256" s="54"/>
      <c r="P256" s="54"/>
      <c r="Q256" s="198"/>
      <c r="R256" s="37" t="s">
        <v>1064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130</v>
      </c>
      <c r="B257" s="161">
        <v>42877</v>
      </c>
      <c r="C257" s="161"/>
      <c r="D257" s="162" t="s">
        <v>741</v>
      </c>
      <c r="E257" s="163" t="s">
        <v>546</v>
      </c>
      <c r="F257" s="163">
        <v>127.6</v>
      </c>
      <c r="G257" s="163"/>
      <c r="H257" s="163">
        <v>138</v>
      </c>
      <c r="I257" s="165">
        <v>190</v>
      </c>
      <c r="J257" s="135" t="s">
        <v>742</v>
      </c>
      <c r="K257" s="136">
        <f t="shared" si="88"/>
        <v>10.400000000000006</v>
      </c>
      <c r="L257" s="137">
        <f t="shared" si="89"/>
        <v>8.1504702194357417E-2</v>
      </c>
      <c r="M257" s="132" t="s">
        <v>548</v>
      </c>
      <c r="N257" s="138">
        <v>43774</v>
      </c>
      <c r="O257" s="54"/>
      <c r="P257" s="54"/>
      <c r="Q257" s="198"/>
      <c r="R257" s="37" t="s">
        <v>1062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131</v>
      </c>
      <c r="B258" s="161">
        <v>43158</v>
      </c>
      <c r="C258" s="161"/>
      <c r="D258" s="162" t="s">
        <v>743</v>
      </c>
      <c r="E258" s="163" t="s">
        <v>546</v>
      </c>
      <c r="F258" s="163">
        <v>317</v>
      </c>
      <c r="G258" s="163"/>
      <c r="H258" s="163">
        <v>382.5</v>
      </c>
      <c r="I258" s="165">
        <v>398</v>
      </c>
      <c r="J258" s="135" t="s">
        <v>744</v>
      </c>
      <c r="K258" s="136">
        <f t="shared" si="88"/>
        <v>65.5</v>
      </c>
      <c r="L258" s="137">
        <f t="shared" si="89"/>
        <v>0.20662460567823343</v>
      </c>
      <c r="M258" s="132" t="s">
        <v>548</v>
      </c>
      <c r="N258" s="138">
        <v>44238</v>
      </c>
      <c r="O258" s="54"/>
      <c r="P258" s="54"/>
      <c r="Q258" s="198"/>
      <c r="R258" s="37" t="s">
        <v>1062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132</v>
      </c>
      <c r="B259" s="174">
        <v>43164</v>
      </c>
      <c r="C259" s="174"/>
      <c r="D259" s="175" t="s">
        <v>162</v>
      </c>
      <c r="E259" s="176" t="s">
        <v>546</v>
      </c>
      <c r="F259" s="171">
        <f>510-14.4</f>
        <v>495.6</v>
      </c>
      <c r="G259" s="176"/>
      <c r="H259" s="176">
        <v>350</v>
      </c>
      <c r="I259" s="177">
        <v>672</v>
      </c>
      <c r="J259" s="145" t="s">
        <v>745</v>
      </c>
      <c r="K259" s="146">
        <f t="shared" si="88"/>
        <v>-145.60000000000002</v>
      </c>
      <c r="L259" s="147">
        <f t="shared" si="89"/>
        <v>-0.29378531073446329</v>
      </c>
      <c r="M259" s="143" t="s">
        <v>558</v>
      </c>
      <c r="N259" s="140">
        <v>43887</v>
      </c>
      <c r="O259" s="54"/>
      <c r="P259" s="54"/>
      <c r="Q259" s="198"/>
      <c r="R259" s="37" t="s">
        <v>1064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133</v>
      </c>
      <c r="B260" s="174">
        <v>43237</v>
      </c>
      <c r="C260" s="174"/>
      <c r="D260" s="175" t="s">
        <v>746</v>
      </c>
      <c r="E260" s="176" t="s">
        <v>546</v>
      </c>
      <c r="F260" s="171">
        <v>230.3</v>
      </c>
      <c r="G260" s="176"/>
      <c r="H260" s="176">
        <v>102.5</v>
      </c>
      <c r="I260" s="177">
        <v>348</v>
      </c>
      <c r="J260" s="145" t="s">
        <v>747</v>
      </c>
      <c r="K260" s="146">
        <f t="shared" si="88"/>
        <v>-127.80000000000001</v>
      </c>
      <c r="L260" s="147">
        <f t="shared" si="89"/>
        <v>-0.55492835432045162</v>
      </c>
      <c r="M260" s="143" t="s">
        <v>558</v>
      </c>
      <c r="N260" s="140">
        <v>43896</v>
      </c>
      <c r="O260" s="54"/>
      <c r="P260" s="54"/>
      <c r="Q260" s="198"/>
      <c r="R260" s="37" t="s">
        <v>1064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134</v>
      </c>
      <c r="B261" s="161">
        <v>43258</v>
      </c>
      <c r="C261" s="161"/>
      <c r="D261" s="162" t="s">
        <v>423</v>
      </c>
      <c r="E261" s="163" t="s">
        <v>546</v>
      </c>
      <c r="F261" s="163">
        <f>342.5-5.1</f>
        <v>337.4</v>
      </c>
      <c r="G261" s="163"/>
      <c r="H261" s="163">
        <v>412.5</v>
      </c>
      <c r="I261" s="165">
        <v>439</v>
      </c>
      <c r="J261" s="135" t="s">
        <v>748</v>
      </c>
      <c r="K261" s="136">
        <f t="shared" si="88"/>
        <v>75.100000000000023</v>
      </c>
      <c r="L261" s="137">
        <f t="shared" si="89"/>
        <v>0.22258446947243635</v>
      </c>
      <c r="M261" s="132" t="s">
        <v>548</v>
      </c>
      <c r="N261" s="138">
        <v>44230</v>
      </c>
      <c r="O261" s="54"/>
      <c r="P261" s="54"/>
      <c r="Q261" s="198"/>
      <c r="R261" s="37" t="s">
        <v>1062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54">
        <v>135</v>
      </c>
      <c r="B262" s="153">
        <v>43285</v>
      </c>
      <c r="C262" s="153"/>
      <c r="D262" s="154" t="s">
        <v>56</v>
      </c>
      <c r="E262" s="155" t="s">
        <v>546</v>
      </c>
      <c r="F262" s="155">
        <f>127.5-5.53</f>
        <v>121.97</v>
      </c>
      <c r="G262" s="156"/>
      <c r="H262" s="156">
        <v>122.5</v>
      </c>
      <c r="I262" s="156">
        <v>170</v>
      </c>
      <c r="J262" s="157" t="s">
        <v>749</v>
      </c>
      <c r="K262" s="158">
        <f t="shared" si="88"/>
        <v>0.53000000000000114</v>
      </c>
      <c r="L262" s="159">
        <f t="shared" si="89"/>
        <v>4.3453308190538747E-3</v>
      </c>
      <c r="M262" s="155" t="s">
        <v>565</v>
      </c>
      <c r="N262" s="153">
        <v>44431</v>
      </c>
      <c r="O262" s="54"/>
      <c r="P262" s="54"/>
      <c r="Q262" s="198"/>
      <c r="R262" s="37" t="s">
        <v>1064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73">
        <v>136</v>
      </c>
      <c r="B263" s="174">
        <v>43294</v>
      </c>
      <c r="C263" s="174"/>
      <c r="D263" s="175" t="s">
        <v>750</v>
      </c>
      <c r="E263" s="176" t="s">
        <v>546</v>
      </c>
      <c r="F263" s="171">
        <v>46.5</v>
      </c>
      <c r="G263" s="176"/>
      <c r="H263" s="176">
        <v>17</v>
      </c>
      <c r="I263" s="177">
        <v>59</v>
      </c>
      <c r="J263" s="145" t="s">
        <v>751</v>
      </c>
      <c r="K263" s="146">
        <f t="shared" si="88"/>
        <v>-29.5</v>
      </c>
      <c r="L263" s="147">
        <f t="shared" si="89"/>
        <v>-0.63440860215053763</v>
      </c>
      <c r="M263" s="143" t="s">
        <v>558</v>
      </c>
      <c r="N263" s="140">
        <v>43887</v>
      </c>
      <c r="O263" s="54"/>
      <c r="P263" s="54"/>
      <c r="Q263" s="198"/>
      <c r="R263" s="37" t="s">
        <v>1064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137</v>
      </c>
      <c r="B264" s="161">
        <v>43396</v>
      </c>
      <c r="C264" s="161"/>
      <c r="D264" s="162" t="s">
        <v>407</v>
      </c>
      <c r="E264" s="163" t="s">
        <v>546</v>
      </c>
      <c r="F264" s="163">
        <v>156.5</v>
      </c>
      <c r="G264" s="163"/>
      <c r="H264" s="163">
        <v>207.5</v>
      </c>
      <c r="I264" s="165">
        <v>191</v>
      </c>
      <c r="J264" s="135" t="s">
        <v>632</v>
      </c>
      <c r="K264" s="136">
        <f t="shared" si="88"/>
        <v>51</v>
      </c>
      <c r="L264" s="137">
        <f t="shared" si="89"/>
        <v>0.32587859424920129</v>
      </c>
      <c r="M264" s="132" t="s">
        <v>548</v>
      </c>
      <c r="N264" s="138">
        <v>44369</v>
      </c>
      <c r="O264" s="54"/>
      <c r="P264" s="54"/>
      <c r="Q264" s="198"/>
      <c r="R264" s="37" t="s">
        <v>1064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138</v>
      </c>
      <c r="B265" s="161">
        <v>43439</v>
      </c>
      <c r="C265" s="161"/>
      <c r="D265" s="162" t="s">
        <v>338</v>
      </c>
      <c r="E265" s="163" t="s">
        <v>546</v>
      </c>
      <c r="F265" s="163">
        <v>259.5</v>
      </c>
      <c r="G265" s="163"/>
      <c r="H265" s="163">
        <v>320</v>
      </c>
      <c r="I265" s="165">
        <v>320</v>
      </c>
      <c r="J265" s="135" t="s">
        <v>632</v>
      </c>
      <c r="K265" s="136">
        <f t="shared" si="88"/>
        <v>60.5</v>
      </c>
      <c r="L265" s="137">
        <f t="shared" si="89"/>
        <v>0.23314065510597304</v>
      </c>
      <c r="M265" s="132" t="s">
        <v>548</v>
      </c>
      <c r="N265" s="138">
        <v>44323</v>
      </c>
      <c r="O265" s="54"/>
      <c r="P265" s="54"/>
      <c r="Q265" s="198"/>
      <c r="R265" s="37" t="s">
        <v>1064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73">
        <v>139</v>
      </c>
      <c r="B266" s="174">
        <v>43439</v>
      </c>
      <c r="C266" s="174"/>
      <c r="D266" s="175" t="s">
        <v>752</v>
      </c>
      <c r="E266" s="176" t="s">
        <v>546</v>
      </c>
      <c r="F266" s="176">
        <v>715</v>
      </c>
      <c r="G266" s="176"/>
      <c r="H266" s="176">
        <v>445</v>
      </c>
      <c r="I266" s="177">
        <v>840</v>
      </c>
      <c r="J266" s="145" t="s">
        <v>753</v>
      </c>
      <c r="K266" s="146">
        <f t="shared" si="88"/>
        <v>-270</v>
      </c>
      <c r="L266" s="147">
        <f t="shared" si="89"/>
        <v>-0.3776223776223776</v>
      </c>
      <c r="M266" s="143" t="s">
        <v>558</v>
      </c>
      <c r="N266" s="140">
        <v>43800</v>
      </c>
      <c r="O266" s="54"/>
      <c r="P266" s="54"/>
      <c r="Q266" s="198"/>
      <c r="R266" s="37" t="s">
        <v>1064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140</v>
      </c>
      <c r="B267" s="161">
        <v>43469</v>
      </c>
      <c r="C267" s="161"/>
      <c r="D267" s="162" t="s">
        <v>176</v>
      </c>
      <c r="E267" s="163" t="s">
        <v>546</v>
      </c>
      <c r="F267" s="163">
        <v>875</v>
      </c>
      <c r="G267" s="163"/>
      <c r="H267" s="163">
        <v>1165</v>
      </c>
      <c r="I267" s="165">
        <v>1185</v>
      </c>
      <c r="J267" s="135" t="s">
        <v>754</v>
      </c>
      <c r="K267" s="136">
        <f t="shared" si="88"/>
        <v>290</v>
      </c>
      <c r="L267" s="137">
        <f t="shared" si="89"/>
        <v>0.33142857142857141</v>
      </c>
      <c r="M267" s="132" t="s">
        <v>548</v>
      </c>
      <c r="N267" s="138">
        <v>43847</v>
      </c>
      <c r="O267" s="54"/>
      <c r="P267" s="54"/>
      <c r="Q267" s="198"/>
      <c r="R267" s="37" t="s">
        <v>1064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141</v>
      </c>
      <c r="B268" s="161">
        <v>43559</v>
      </c>
      <c r="C268" s="161"/>
      <c r="D268" s="162" t="s">
        <v>356</v>
      </c>
      <c r="E268" s="163" t="s">
        <v>546</v>
      </c>
      <c r="F268" s="163">
        <f>387-14.63</f>
        <v>372.37</v>
      </c>
      <c r="G268" s="163"/>
      <c r="H268" s="163">
        <v>490</v>
      </c>
      <c r="I268" s="165">
        <v>490</v>
      </c>
      <c r="J268" s="135" t="s">
        <v>632</v>
      </c>
      <c r="K268" s="136">
        <f t="shared" si="88"/>
        <v>117.63</v>
      </c>
      <c r="L268" s="137">
        <f t="shared" si="89"/>
        <v>0.31589548030185027</v>
      </c>
      <c r="M268" s="132" t="s">
        <v>548</v>
      </c>
      <c r="N268" s="138">
        <v>43850</v>
      </c>
      <c r="O268" s="54"/>
      <c r="P268" s="54"/>
      <c r="Q268" s="198"/>
      <c r="R268" s="37" t="s">
        <v>1064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73">
        <v>142</v>
      </c>
      <c r="B269" s="174">
        <v>43578</v>
      </c>
      <c r="C269" s="174"/>
      <c r="D269" s="175" t="s">
        <v>755</v>
      </c>
      <c r="E269" s="176" t="s">
        <v>557</v>
      </c>
      <c r="F269" s="176">
        <v>220</v>
      </c>
      <c r="G269" s="176"/>
      <c r="H269" s="176">
        <v>127.5</v>
      </c>
      <c r="I269" s="177">
        <v>284</v>
      </c>
      <c r="J269" s="145" t="s">
        <v>756</v>
      </c>
      <c r="K269" s="146">
        <f t="shared" si="88"/>
        <v>-92.5</v>
      </c>
      <c r="L269" s="147">
        <f t="shared" si="89"/>
        <v>-0.42045454545454547</v>
      </c>
      <c r="M269" s="143" t="s">
        <v>558</v>
      </c>
      <c r="N269" s="140">
        <v>43896</v>
      </c>
      <c r="O269" s="54"/>
      <c r="P269" s="54"/>
      <c r="Q269" s="198"/>
      <c r="R269" s="37" t="s">
        <v>1064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143</v>
      </c>
      <c r="B270" s="161">
        <v>43622</v>
      </c>
      <c r="C270" s="161"/>
      <c r="D270" s="162" t="s">
        <v>461</v>
      </c>
      <c r="E270" s="163" t="s">
        <v>557</v>
      </c>
      <c r="F270" s="163">
        <v>332.8</v>
      </c>
      <c r="G270" s="163"/>
      <c r="H270" s="163">
        <v>405</v>
      </c>
      <c r="I270" s="165">
        <v>419</v>
      </c>
      <c r="J270" s="135" t="s">
        <v>757</v>
      </c>
      <c r="K270" s="136">
        <f t="shared" si="88"/>
        <v>72.199999999999989</v>
      </c>
      <c r="L270" s="137">
        <f t="shared" si="89"/>
        <v>0.21694711538461534</v>
      </c>
      <c r="M270" s="132" t="s">
        <v>548</v>
      </c>
      <c r="N270" s="138">
        <v>43860</v>
      </c>
      <c r="O270" s="54"/>
      <c r="P270" s="54"/>
      <c r="Q270" s="198"/>
      <c r="R270" s="37" t="s">
        <v>1062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54">
        <v>144</v>
      </c>
      <c r="B271" s="153">
        <v>43641</v>
      </c>
      <c r="C271" s="153"/>
      <c r="D271" s="154" t="s">
        <v>168</v>
      </c>
      <c r="E271" s="155" t="s">
        <v>546</v>
      </c>
      <c r="F271" s="155">
        <v>386</v>
      </c>
      <c r="G271" s="156"/>
      <c r="H271" s="156">
        <v>395</v>
      </c>
      <c r="I271" s="156">
        <v>452</v>
      </c>
      <c r="J271" s="157" t="s">
        <v>758</v>
      </c>
      <c r="K271" s="158">
        <f t="shared" si="88"/>
        <v>9</v>
      </c>
      <c r="L271" s="159">
        <f t="shared" si="89"/>
        <v>2.3316062176165803E-2</v>
      </c>
      <c r="M271" s="155" t="s">
        <v>565</v>
      </c>
      <c r="N271" s="153">
        <v>43868</v>
      </c>
      <c r="O271" s="54"/>
      <c r="P271" s="54"/>
      <c r="Q271" s="198"/>
      <c r="R271" s="37" t="s">
        <v>1062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54">
        <v>145</v>
      </c>
      <c r="B272" s="153">
        <v>43707</v>
      </c>
      <c r="C272" s="153"/>
      <c r="D272" s="154" t="s">
        <v>143</v>
      </c>
      <c r="E272" s="155" t="s">
        <v>546</v>
      </c>
      <c r="F272" s="155">
        <v>137.5</v>
      </c>
      <c r="G272" s="156"/>
      <c r="H272" s="156">
        <v>138.5</v>
      </c>
      <c r="I272" s="156">
        <v>190</v>
      </c>
      <c r="J272" s="157" t="s">
        <v>759</v>
      </c>
      <c r="K272" s="158">
        <f t="shared" si="88"/>
        <v>1</v>
      </c>
      <c r="L272" s="159">
        <f t="shared" si="89"/>
        <v>7.2727272727272727E-3</v>
      </c>
      <c r="M272" s="155" t="s">
        <v>565</v>
      </c>
      <c r="N272" s="153">
        <v>44432</v>
      </c>
      <c r="O272" s="54"/>
      <c r="P272" s="54"/>
      <c r="Q272" s="198"/>
      <c r="R272" s="37" t="s">
        <v>1064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146</v>
      </c>
      <c r="B273" s="161">
        <v>43731</v>
      </c>
      <c r="C273" s="161"/>
      <c r="D273" s="162" t="s">
        <v>416</v>
      </c>
      <c r="E273" s="163" t="s">
        <v>546</v>
      </c>
      <c r="F273" s="163">
        <v>235</v>
      </c>
      <c r="G273" s="163"/>
      <c r="H273" s="163">
        <v>295</v>
      </c>
      <c r="I273" s="165">
        <v>296</v>
      </c>
      <c r="J273" s="135" t="s">
        <v>760</v>
      </c>
      <c r="K273" s="136">
        <f t="shared" si="88"/>
        <v>60</v>
      </c>
      <c r="L273" s="137">
        <f t="shared" si="89"/>
        <v>0.25531914893617019</v>
      </c>
      <c r="M273" s="132" t="s">
        <v>548</v>
      </c>
      <c r="N273" s="138">
        <v>43844</v>
      </c>
      <c r="O273" s="54"/>
      <c r="P273" s="54"/>
      <c r="Q273" s="198"/>
      <c r="R273" s="37" t="s">
        <v>1062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147</v>
      </c>
      <c r="B274" s="161">
        <v>43752</v>
      </c>
      <c r="C274" s="161"/>
      <c r="D274" s="162" t="s">
        <v>761</v>
      </c>
      <c r="E274" s="163" t="s">
        <v>546</v>
      </c>
      <c r="F274" s="163">
        <v>277.5</v>
      </c>
      <c r="G274" s="163"/>
      <c r="H274" s="163">
        <v>333</v>
      </c>
      <c r="I274" s="165">
        <v>333</v>
      </c>
      <c r="J274" s="135" t="s">
        <v>762</v>
      </c>
      <c r="K274" s="136">
        <f t="shared" si="88"/>
        <v>55.5</v>
      </c>
      <c r="L274" s="137">
        <f t="shared" si="89"/>
        <v>0.2</v>
      </c>
      <c r="M274" s="132" t="s">
        <v>548</v>
      </c>
      <c r="N274" s="138">
        <v>43846</v>
      </c>
      <c r="O274" s="54"/>
      <c r="P274" s="54"/>
      <c r="Q274" s="198"/>
      <c r="R274" s="37" t="s">
        <v>1064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148</v>
      </c>
      <c r="B275" s="161">
        <v>43752</v>
      </c>
      <c r="C275" s="161"/>
      <c r="D275" s="162" t="s">
        <v>763</v>
      </c>
      <c r="E275" s="163" t="s">
        <v>546</v>
      </c>
      <c r="F275" s="163">
        <v>930</v>
      </c>
      <c r="G275" s="163"/>
      <c r="H275" s="163">
        <v>1165</v>
      </c>
      <c r="I275" s="165">
        <v>1200</v>
      </c>
      <c r="J275" s="135" t="s">
        <v>764</v>
      </c>
      <c r="K275" s="136">
        <f t="shared" si="88"/>
        <v>235</v>
      </c>
      <c r="L275" s="137">
        <f t="shared" si="89"/>
        <v>0.25268817204301075</v>
      </c>
      <c r="M275" s="132" t="s">
        <v>548</v>
      </c>
      <c r="N275" s="138">
        <v>43847</v>
      </c>
      <c r="O275" s="54"/>
      <c r="P275" s="54"/>
      <c r="Q275" s="198"/>
      <c r="R275" s="37" t="s">
        <v>1062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149</v>
      </c>
      <c r="B276" s="161">
        <v>43753</v>
      </c>
      <c r="C276" s="161"/>
      <c r="D276" s="162" t="s">
        <v>765</v>
      </c>
      <c r="E276" s="163" t="s">
        <v>546</v>
      </c>
      <c r="F276" s="133">
        <v>111</v>
      </c>
      <c r="G276" s="163"/>
      <c r="H276" s="163">
        <v>141</v>
      </c>
      <c r="I276" s="165">
        <v>141</v>
      </c>
      <c r="J276" s="135" t="s">
        <v>766</v>
      </c>
      <c r="K276" s="136">
        <f t="shared" si="88"/>
        <v>30</v>
      </c>
      <c r="L276" s="137">
        <f t="shared" si="89"/>
        <v>0.27027027027027029</v>
      </c>
      <c r="M276" s="132" t="s">
        <v>548</v>
      </c>
      <c r="N276" s="138">
        <v>44328</v>
      </c>
      <c r="O276" s="54"/>
      <c r="P276" s="54"/>
      <c r="Q276" s="198"/>
      <c r="R276" s="37" t="s">
        <v>1062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150</v>
      </c>
      <c r="B277" s="161">
        <v>43753</v>
      </c>
      <c r="C277" s="161"/>
      <c r="D277" s="162" t="s">
        <v>767</v>
      </c>
      <c r="E277" s="163" t="s">
        <v>546</v>
      </c>
      <c r="F277" s="133">
        <v>296</v>
      </c>
      <c r="G277" s="163"/>
      <c r="H277" s="163">
        <v>370</v>
      </c>
      <c r="I277" s="165">
        <v>370</v>
      </c>
      <c r="J277" s="135" t="s">
        <v>632</v>
      </c>
      <c r="K277" s="136">
        <f t="shared" ref="K277:K302" si="90">H277-F277</f>
        <v>74</v>
      </c>
      <c r="L277" s="137">
        <f t="shared" ref="L277:L302" si="91">K277/F277</f>
        <v>0.25</v>
      </c>
      <c r="M277" s="132" t="s">
        <v>548</v>
      </c>
      <c r="N277" s="138">
        <v>43853</v>
      </c>
      <c r="O277" s="54"/>
      <c r="P277" s="54"/>
      <c r="Q277" s="198"/>
      <c r="R277" s="37" t="s">
        <v>1062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151</v>
      </c>
      <c r="B278" s="161">
        <v>43754</v>
      </c>
      <c r="C278" s="161"/>
      <c r="D278" s="162" t="s">
        <v>768</v>
      </c>
      <c r="E278" s="163" t="s">
        <v>546</v>
      </c>
      <c r="F278" s="133">
        <v>300</v>
      </c>
      <c r="G278" s="163"/>
      <c r="H278" s="163">
        <v>382.5</v>
      </c>
      <c r="I278" s="165">
        <v>344</v>
      </c>
      <c r="J278" s="135" t="s">
        <v>769</v>
      </c>
      <c r="K278" s="136">
        <f t="shared" si="90"/>
        <v>82.5</v>
      </c>
      <c r="L278" s="137">
        <f t="shared" si="91"/>
        <v>0.27500000000000002</v>
      </c>
      <c r="M278" s="132" t="s">
        <v>548</v>
      </c>
      <c r="N278" s="138">
        <v>44238</v>
      </c>
      <c r="O278" s="54"/>
      <c r="P278" s="54"/>
      <c r="Q278" s="198"/>
      <c r="R278" s="37" t="s">
        <v>1062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152</v>
      </c>
      <c r="B279" s="161">
        <v>43832</v>
      </c>
      <c r="C279" s="161"/>
      <c r="D279" s="162" t="s">
        <v>770</v>
      </c>
      <c r="E279" s="163" t="s">
        <v>546</v>
      </c>
      <c r="F279" s="133">
        <v>495</v>
      </c>
      <c r="G279" s="163"/>
      <c r="H279" s="163">
        <v>595</v>
      </c>
      <c r="I279" s="165">
        <v>590</v>
      </c>
      <c r="J279" s="135" t="s">
        <v>568</v>
      </c>
      <c r="K279" s="136">
        <f t="shared" si="90"/>
        <v>100</v>
      </c>
      <c r="L279" s="137">
        <f t="shared" si="91"/>
        <v>0.20202020202020202</v>
      </c>
      <c r="M279" s="132" t="s">
        <v>548</v>
      </c>
      <c r="N279" s="138">
        <v>44589</v>
      </c>
      <c r="O279" s="54"/>
      <c r="P279" s="54"/>
      <c r="Q279" s="198"/>
      <c r="R279" s="37" t="s">
        <v>1062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153</v>
      </c>
      <c r="B280" s="161">
        <v>43966</v>
      </c>
      <c r="C280" s="161"/>
      <c r="D280" s="162" t="s">
        <v>74</v>
      </c>
      <c r="E280" s="163" t="s">
        <v>546</v>
      </c>
      <c r="F280" s="133">
        <v>67.5</v>
      </c>
      <c r="G280" s="163"/>
      <c r="H280" s="163">
        <v>86</v>
      </c>
      <c r="I280" s="165">
        <v>86</v>
      </c>
      <c r="J280" s="135" t="s">
        <v>771</v>
      </c>
      <c r="K280" s="136">
        <f t="shared" si="90"/>
        <v>18.5</v>
      </c>
      <c r="L280" s="137">
        <f t="shared" si="91"/>
        <v>0.27407407407407408</v>
      </c>
      <c r="M280" s="132" t="s">
        <v>548</v>
      </c>
      <c r="N280" s="138">
        <v>44008</v>
      </c>
      <c r="O280" s="54"/>
      <c r="P280" s="54"/>
      <c r="Q280" s="198"/>
      <c r="R280" s="37" t="s">
        <v>1062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154</v>
      </c>
      <c r="B281" s="161">
        <v>44035</v>
      </c>
      <c r="C281" s="161"/>
      <c r="D281" s="162" t="s">
        <v>460</v>
      </c>
      <c r="E281" s="163" t="s">
        <v>546</v>
      </c>
      <c r="F281" s="133">
        <v>231</v>
      </c>
      <c r="G281" s="163"/>
      <c r="H281" s="163">
        <v>281</v>
      </c>
      <c r="I281" s="165">
        <v>281</v>
      </c>
      <c r="J281" s="135" t="s">
        <v>632</v>
      </c>
      <c r="K281" s="136">
        <f t="shared" si="90"/>
        <v>50</v>
      </c>
      <c r="L281" s="137">
        <f t="shared" si="91"/>
        <v>0.21645021645021645</v>
      </c>
      <c r="M281" s="132" t="s">
        <v>548</v>
      </c>
      <c r="N281" s="138">
        <v>44358</v>
      </c>
      <c r="O281" s="54"/>
      <c r="P281" s="54"/>
      <c r="Q281" s="198"/>
      <c r="R281" s="37" t="s">
        <v>1062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155</v>
      </c>
      <c r="B282" s="161">
        <v>44092</v>
      </c>
      <c r="C282" s="161"/>
      <c r="D282" s="162" t="s">
        <v>141</v>
      </c>
      <c r="E282" s="163" t="s">
        <v>546</v>
      </c>
      <c r="F282" s="163">
        <v>206</v>
      </c>
      <c r="G282" s="163"/>
      <c r="H282" s="163">
        <v>248</v>
      </c>
      <c r="I282" s="165">
        <v>248</v>
      </c>
      <c r="J282" s="135" t="s">
        <v>632</v>
      </c>
      <c r="K282" s="136">
        <f t="shared" si="90"/>
        <v>42</v>
      </c>
      <c r="L282" s="137">
        <f t="shared" si="91"/>
        <v>0.20388349514563106</v>
      </c>
      <c r="M282" s="132" t="s">
        <v>548</v>
      </c>
      <c r="N282" s="138">
        <v>44214</v>
      </c>
      <c r="O282" s="54"/>
      <c r="P282" s="54"/>
      <c r="Q282" s="198"/>
      <c r="R282" s="37" t="s">
        <v>1062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156</v>
      </c>
      <c r="B283" s="161">
        <v>44140</v>
      </c>
      <c r="C283" s="161"/>
      <c r="D283" s="162" t="s">
        <v>141</v>
      </c>
      <c r="E283" s="163" t="s">
        <v>546</v>
      </c>
      <c r="F283" s="163">
        <v>182.5</v>
      </c>
      <c r="G283" s="163"/>
      <c r="H283" s="163">
        <v>248</v>
      </c>
      <c r="I283" s="165">
        <v>248</v>
      </c>
      <c r="J283" s="135" t="s">
        <v>632</v>
      </c>
      <c r="K283" s="136">
        <f t="shared" si="90"/>
        <v>65.5</v>
      </c>
      <c r="L283" s="137">
        <f t="shared" si="91"/>
        <v>0.35890410958904112</v>
      </c>
      <c r="M283" s="132" t="s">
        <v>548</v>
      </c>
      <c r="N283" s="138">
        <v>44214</v>
      </c>
      <c r="O283" s="54"/>
      <c r="P283" s="54"/>
      <c r="Q283" s="198"/>
      <c r="R283" s="37" t="s">
        <v>1062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157</v>
      </c>
      <c r="B284" s="161">
        <v>44140</v>
      </c>
      <c r="C284" s="161"/>
      <c r="D284" s="162" t="s">
        <v>338</v>
      </c>
      <c r="E284" s="163" t="s">
        <v>546</v>
      </c>
      <c r="F284" s="163">
        <v>247.5</v>
      </c>
      <c r="G284" s="163"/>
      <c r="H284" s="163">
        <v>320</v>
      </c>
      <c r="I284" s="165">
        <v>320</v>
      </c>
      <c r="J284" s="135" t="s">
        <v>632</v>
      </c>
      <c r="K284" s="136">
        <f t="shared" si="90"/>
        <v>72.5</v>
      </c>
      <c r="L284" s="137">
        <f t="shared" si="91"/>
        <v>0.29292929292929293</v>
      </c>
      <c r="M284" s="132" t="s">
        <v>548</v>
      </c>
      <c r="N284" s="138">
        <v>44323</v>
      </c>
      <c r="O284" s="54"/>
      <c r="P284" s="54"/>
      <c r="Q284" s="198"/>
      <c r="R284" s="37" t="s">
        <v>1062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158</v>
      </c>
      <c r="B285" s="161">
        <v>44140</v>
      </c>
      <c r="C285" s="161"/>
      <c r="D285" s="162" t="s">
        <v>199</v>
      </c>
      <c r="E285" s="163" t="s">
        <v>546</v>
      </c>
      <c r="F285" s="133">
        <v>925</v>
      </c>
      <c r="G285" s="163"/>
      <c r="H285" s="163">
        <v>1095</v>
      </c>
      <c r="I285" s="165">
        <v>1093</v>
      </c>
      <c r="J285" s="135" t="s">
        <v>772</v>
      </c>
      <c r="K285" s="136">
        <f t="shared" si="90"/>
        <v>170</v>
      </c>
      <c r="L285" s="137">
        <f t="shared" si="91"/>
        <v>0.18378378378378379</v>
      </c>
      <c r="M285" s="132" t="s">
        <v>548</v>
      </c>
      <c r="N285" s="138">
        <v>44201</v>
      </c>
      <c r="O285" s="54"/>
      <c r="P285" s="54"/>
      <c r="Q285" s="198"/>
      <c r="R285" s="37" t="s">
        <v>1062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159</v>
      </c>
      <c r="B286" s="161">
        <v>44140</v>
      </c>
      <c r="C286" s="161"/>
      <c r="D286" s="162" t="s">
        <v>356</v>
      </c>
      <c r="E286" s="163" t="s">
        <v>546</v>
      </c>
      <c r="F286" s="133">
        <v>332.5</v>
      </c>
      <c r="G286" s="163"/>
      <c r="H286" s="163">
        <v>393</v>
      </c>
      <c r="I286" s="165">
        <v>406</v>
      </c>
      <c r="J286" s="135" t="s">
        <v>773</v>
      </c>
      <c r="K286" s="136">
        <f t="shared" si="90"/>
        <v>60.5</v>
      </c>
      <c r="L286" s="137">
        <f t="shared" si="91"/>
        <v>0.18195488721804512</v>
      </c>
      <c r="M286" s="132" t="s">
        <v>548</v>
      </c>
      <c r="N286" s="138">
        <v>44256</v>
      </c>
      <c r="O286" s="54"/>
      <c r="P286" s="54"/>
      <c r="Q286" s="198"/>
      <c r="R286" s="37" t="s">
        <v>1062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160</v>
      </c>
      <c r="B287" s="161">
        <v>44141</v>
      </c>
      <c r="C287" s="161"/>
      <c r="D287" s="162" t="s">
        <v>460</v>
      </c>
      <c r="E287" s="163" t="s">
        <v>546</v>
      </c>
      <c r="F287" s="133">
        <v>231</v>
      </c>
      <c r="G287" s="163"/>
      <c r="H287" s="163">
        <v>281</v>
      </c>
      <c r="I287" s="165">
        <v>281</v>
      </c>
      <c r="J287" s="135" t="s">
        <v>632</v>
      </c>
      <c r="K287" s="136">
        <f t="shared" si="90"/>
        <v>50</v>
      </c>
      <c r="L287" s="137">
        <f t="shared" si="91"/>
        <v>0.21645021645021645</v>
      </c>
      <c r="M287" s="132" t="s">
        <v>548</v>
      </c>
      <c r="N287" s="138">
        <v>44358</v>
      </c>
      <c r="O287" s="54"/>
      <c r="P287" s="54"/>
      <c r="Q287" s="198"/>
      <c r="R287" s="37" t="s">
        <v>1062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161</v>
      </c>
      <c r="B288" s="161">
        <v>44187</v>
      </c>
      <c r="C288" s="161"/>
      <c r="D288" s="162" t="s">
        <v>774</v>
      </c>
      <c r="E288" s="163" t="s">
        <v>546</v>
      </c>
      <c r="F288" s="133">
        <v>190</v>
      </c>
      <c r="G288" s="163"/>
      <c r="H288" s="163">
        <v>239</v>
      </c>
      <c r="I288" s="165">
        <v>239</v>
      </c>
      <c r="J288" s="135" t="s">
        <v>775</v>
      </c>
      <c r="K288" s="136">
        <f t="shared" si="90"/>
        <v>49</v>
      </c>
      <c r="L288" s="137">
        <f t="shared" si="91"/>
        <v>0.25789473684210529</v>
      </c>
      <c r="M288" s="132" t="s">
        <v>548</v>
      </c>
      <c r="N288" s="138">
        <v>44844</v>
      </c>
      <c r="O288" s="54"/>
      <c r="P288" s="54"/>
      <c r="Q288" s="198"/>
      <c r="R288" s="37" t="s">
        <v>1062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162</v>
      </c>
      <c r="B289" s="161">
        <v>44258</v>
      </c>
      <c r="C289" s="161"/>
      <c r="D289" s="162" t="s">
        <v>770</v>
      </c>
      <c r="E289" s="163" t="s">
        <v>546</v>
      </c>
      <c r="F289" s="133">
        <v>495</v>
      </c>
      <c r="G289" s="163"/>
      <c r="H289" s="163">
        <v>595</v>
      </c>
      <c r="I289" s="165">
        <v>590</v>
      </c>
      <c r="J289" s="135" t="s">
        <v>568</v>
      </c>
      <c r="K289" s="136">
        <f t="shared" si="90"/>
        <v>100</v>
      </c>
      <c r="L289" s="137">
        <f t="shared" si="91"/>
        <v>0.20202020202020202</v>
      </c>
      <c r="M289" s="132" t="s">
        <v>548</v>
      </c>
      <c r="N289" s="138">
        <v>44589</v>
      </c>
      <c r="O289" s="54"/>
      <c r="P289" s="54"/>
      <c r="Q289" s="198"/>
      <c r="R289" s="37" t="s">
        <v>1062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163</v>
      </c>
      <c r="B290" s="161">
        <v>44274</v>
      </c>
      <c r="C290" s="161"/>
      <c r="D290" s="162" t="s">
        <v>356</v>
      </c>
      <c r="E290" s="163" t="s">
        <v>546</v>
      </c>
      <c r="F290" s="133">
        <v>355</v>
      </c>
      <c r="G290" s="163"/>
      <c r="H290" s="163">
        <v>422.5</v>
      </c>
      <c r="I290" s="165">
        <v>420</v>
      </c>
      <c r="J290" s="135" t="s">
        <v>776</v>
      </c>
      <c r="K290" s="136">
        <f t="shared" si="90"/>
        <v>67.5</v>
      </c>
      <c r="L290" s="137">
        <f t="shared" si="91"/>
        <v>0.19014084507042253</v>
      </c>
      <c r="M290" s="132" t="s">
        <v>548</v>
      </c>
      <c r="N290" s="138">
        <v>44361</v>
      </c>
      <c r="O290" s="54"/>
      <c r="P290" s="54"/>
      <c r="R290" s="37" t="s">
        <v>1062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164</v>
      </c>
      <c r="B291" s="161">
        <v>44295</v>
      </c>
      <c r="C291" s="161"/>
      <c r="D291" s="162" t="s">
        <v>320</v>
      </c>
      <c r="E291" s="163" t="s">
        <v>546</v>
      </c>
      <c r="F291" s="133">
        <v>555</v>
      </c>
      <c r="G291" s="163"/>
      <c r="H291" s="163">
        <v>663</v>
      </c>
      <c r="I291" s="165">
        <v>663</v>
      </c>
      <c r="J291" s="135" t="s">
        <v>777</v>
      </c>
      <c r="K291" s="136">
        <f t="shared" si="90"/>
        <v>108</v>
      </c>
      <c r="L291" s="137">
        <f t="shared" si="91"/>
        <v>0.19459459459459461</v>
      </c>
      <c r="M291" s="132" t="s">
        <v>548</v>
      </c>
      <c r="N291" s="138">
        <v>44321</v>
      </c>
      <c r="O291" s="54"/>
      <c r="P291" s="54"/>
      <c r="Q291" s="198"/>
      <c r="R291" s="37" t="s">
        <v>1062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165</v>
      </c>
      <c r="B292" s="161">
        <v>44308</v>
      </c>
      <c r="C292" s="161"/>
      <c r="D292" s="162" t="s">
        <v>741</v>
      </c>
      <c r="E292" s="163" t="s">
        <v>546</v>
      </c>
      <c r="F292" s="133">
        <v>126.5</v>
      </c>
      <c r="G292" s="163"/>
      <c r="H292" s="163">
        <v>155</v>
      </c>
      <c r="I292" s="165">
        <v>155</v>
      </c>
      <c r="J292" s="135" t="s">
        <v>632</v>
      </c>
      <c r="K292" s="136">
        <f t="shared" si="90"/>
        <v>28.5</v>
      </c>
      <c r="L292" s="137">
        <f t="shared" si="91"/>
        <v>0.22529644268774704</v>
      </c>
      <c r="M292" s="132" t="s">
        <v>548</v>
      </c>
      <c r="N292" s="138">
        <v>44362</v>
      </c>
      <c r="O292" s="54"/>
      <c r="P292" s="54"/>
      <c r="R292" s="37" t="s">
        <v>1062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39">
        <v>166</v>
      </c>
      <c r="B293" s="170">
        <v>44368</v>
      </c>
      <c r="C293" s="170"/>
      <c r="D293" s="141" t="s">
        <v>778</v>
      </c>
      <c r="E293" s="143" t="s">
        <v>546</v>
      </c>
      <c r="F293" s="171">
        <v>287.5</v>
      </c>
      <c r="G293" s="143"/>
      <c r="H293" s="143">
        <v>245</v>
      </c>
      <c r="I293" s="144">
        <v>344</v>
      </c>
      <c r="J293" s="145" t="s">
        <v>779</v>
      </c>
      <c r="K293" s="146">
        <f t="shared" si="90"/>
        <v>-42.5</v>
      </c>
      <c r="L293" s="147">
        <f t="shared" si="91"/>
        <v>-0.14782608695652175</v>
      </c>
      <c r="M293" s="143" t="s">
        <v>558</v>
      </c>
      <c r="N293" s="140">
        <v>44508</v>
      </c>
      <c r="O293" s="54"/>
      <c r="P293" s="54"/>
      <c r="R293" s="37" t="s">
        <v>1062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167</v>
      </c>
      <c r="B294" s="161">
        <v>44368</v>
      </c>
      <c r="C294" s="161"/>
      <c r="D294" s="162" t="s">
        <v>460</v>
      </c>
      <c r="E294" s="163" t="s">
        <v>546</v>
      </c>
      <c r="F294" s="133">
        <v>241</v>
      </c>
      <c r="G294" s="163"/>
      <c r="H294" s="163">
        <v>298</v>
      </c>
      <c r="I294" s="165">
        <v>320</v>
      </c>
      <c r="J294" s="135" t="s">
        <v>632</v>
      </c>
      <c r="K294" s="136">
        <f t="shared" si="90"/>
        <v>57</v>
      </c>
      <c r="L294" s="137">
        <f t="shared" si="91"/>
        <v>0.23651452282157676</v>
      </c>
      <c r="M294" s="132" t="s">
        <v>548</v>
      </c>
      <c r="N294" s="138">
        <v>44802</v>
      </c>
      <c r="O294" s="54"/>
      <c r="P294" s="54"/>
      <c r="R294" s="37" t="s">
        <v>1062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168</v>
      </c>
      <c r="B295" s="161">
        <v>44406</v>
      </c>
      <c r="C295" s="161"/>
      <c r="D295" s="162" t="s">
        <v>741</v>
      </c>
      <c r="E295" s="163" t="s">
        <v>546</v>
      </c>
      <c r="F295" s="133">
        <v>162.5</v>
      </c>
      <c r="G295" s="163"/>
      <c r="H295" s="163">
        <v>200</v>
      </c>
      <c r="I295" s="165">
        <v>200</v>
      </c>
      <c r="J295" s="135" t="s">
        <v>632</v>
      </c>
      <c r="K295" s="136">
        <f t="shared" si="90"/>
        <v>37.5</v>
      </c>
      <c r="L295" s="137">
        <f t="shared" si="91"/>
        <v>0.23076923076923078</v>
      </c>
      <c r="M295" s="132" t="s">
        <v>548</v>
      </c>
      <c r="N295" s="138">
        <v>44802</v>
      </c>
      <c r="O295" s="54"/>
      <c r="P295" s="54"/>
      <c r="R295" s="37" t="s">
        <v>1062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169</v>
      </c>
      <c r="B296" s="161">
        <v>44462</v>
      </c>
      <c r="C296" s="161"/>
      <c r="D296" s="162" t="s">
        <v>424</v>
      </c>
      <c r="E296" s="163" t="s">
        <v>546</v>
      </c>
      <c r="F296" s="133">
        <v>1235</v>
      </c>
      <c r="G296" s="163"/>
      <c r="H296" s="163">
        <v>1505</v>
      </c>
      <c r="I296" s="165">
        <v>1500</v>
      </c>
      <c r="J296" s="135" t="s">
        <v>632</v>
      </c>
      <c r="K296" s="136">
        <f t="shared" si="90"/>
        <v>270</v>
      </c>
      <c r="L296" s="137">
        <f t="shared" si="91"/>
        <v>0.21862348178137653</v>
      </c>
      <c r="M296" s="132" t="s">
        <v>548</v>
      </c>
      <c r="N296" s="138">
        <v>44564</v>
      </c>
      <c r="O296" s="54"/>
      <c r="P296" s="54"/>
      <c r="R296" s="37" t="s">
        <v>1062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170</v>
      </c>
      <c r="B297" s="161">
        <v>44480</v>
      </c>
      <c r="C297" s="161"/>
      <c r="D297" s="162" t="s">
        <v>780</v>
      </c>
      <c r="E297" s="163" t="s">
        <v>546</v>
      </c>
      <c r="F297" s="133">
        <v>58.75</v>
      </c>
      <c r="G297" s="163"/>
      <c r="H297" s="163">
        <v>64.25</v>
      </c>
      <c r="I297" s="165"/>
      <c r="J297" s="135" t="s">
        <v>632</v>
      </c>
      <c r="K297" s="136">
        <f t="shared" si="90"/>
        <v>5.5</v>
      </c>
      <c r="L297" s="137">
        <f t="shared" si="91"/>
        <v>9.3617021276595741E-2</v>
      </c>
      <c r="M297" s="132" t="s">
        <v>548</v>
      </c>
      <c r="N297" s="138">
        <v>45322</v>
      </c>
      <c r="O297" s="54"/>
      <c r="P297" s="54"/>
      <c r="R297" s="37" t="s">
        <v>1062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29">
        <v>171</v>
      </c>
      <c r="B298" s="130">
        <v>44481</v>
      </c>
      <c r="C298" s="130"/>
      <c r="D298" s="131" t="s">
        <v>273</v>
      </c>
      <c r="E298" s="132" t="s">
        <v>546</v>
      </c>
      <c r="F298" s="133">
        <v>315</v>
      </c>
      <c r="G298" s="132"/>
      <c r="H298" s="132">
        <v>335</v>
      </c>
      <c r="I298" s="134">
        <v>380</v>
      </c>
      <c r="J298" s="135" t="s">
        <v>824</v>
      </c>
      <c r="K298" s="136">
        <f t="shared" si="90"/>
        <v>20</v>
      </c>
      <c r="L298" s="137">
        <f t="shared" si="91"/>
        <v>6.3492063492063489E-2</v>
      </c>
      <c r="M298" s="132" t="s">
        <v>548</v>
      </c>
      <c r="N298" s="138">
        <v>45297</v>
      </c>
      <c r="O298" s="54"/>
      <c r="P298" s="54"/>
      <c r="R298" s="37" t="s">
        <v>1062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29">
        <v>172</v>
      </c>
      <c r="B299" s="130">
        <v>44481</v>
      </c>
      <c r="C299" s="130"/>
      <c r="D299" s="131" t="s">
        <v>781</v>
      </c>
      <c r="E299" s="132" t="s">
        <v>546</v>
      </c>
      <c r="F299" s="133">
        <v>45.5</v>
      </c>
      <c r="G299" s="132"/>
      <c r="H299" s="132">
        <v>56.5</v>
      </c>
      <c r="I299" s="134">
        <v>56</v>
      </c>
      <c r="J299" s="135" t="s">
        <v>632</v>
      </c>
      <c r="K299" s="136">
        <f t="shared" si="90"/>
        <v>11</v>
      </c>
      <c r="L299" s="137">
        <f t="shared" si="91"/>
        <v>0.24175824175824176</v>
      </c>
      <c r="M299" s="132" t="s">
        <v>548</v>
      </c>
      <c r="N299" s="138">
        <v>44881</v>
      </c>
      <c r="O299" s="54"/>
      <c r="P299" s="54"/>
      <c r="R299" s="37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29">
        <v>173</v>
      </c>
      <c r="B300" s="130">
        <v>44551</v>
      </c>
      <c r="C300" s="130"/>
      <c r="D300" s="131" t="s">
        <v>128</v>
      </c>
      <c r="E300" s="132" t="s">
        <v>546</v>
      </c>
      <c r="F300" s="133">
        <v>2300</v>
      </c>
      <c r="G300" s="132"/>
      <c r="H300" s="132">
        <f>(2820+2200)/2</f>
        <v>2510</v>
      </c>
      <c r="I300" s="134">
        <v>3000</v>
      </c>
      <c r="J300" s="135" t="s">
        <v>782</v>
      </c>
      <c r="K300" s="136">
        <f t="shared" si="90"/>
        <v>210</v>
      </c>
      <c r="L300" s="137">
        <f t="shared" si="91"/>
        <v>9.1304347826086957E-2</v>
      </c>
      <c r="M300" s="132" t="s">
        <v>548</v>
      </c>
      <c r="N300" s="138">
        <v>44649</v>
      </c>
      <c r="O300" s="54"/>
      <c r="P300" s="54"/>
      <c r="R300" s="37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29">
        <v>174</v>
      </c>
      <c r="B301" s="130">
        <v>44606</v>
      </c>
      <c r="C301" s="130"/>
      <c r="D301" s="131" t="s">
        <v>414</v>
      </c>
      <c r="E301" s="132" t="s">
        <v>546</v>
      </c>
      <c r="F301" s="133">
        <v>635</v>
      </c>
      <c r="G301" s="132"/>
      <c r="H301" s="132">
        <v>700</v>
      </c>
      <c r="I301" s="134">
        <v>764</v>
      </c>
      <c r="J301" s="135" t="s">
        <v>808</v>
      </c>
      <c r="K301" s="136">
        <f t="shared" si="90"/>
        <v>65</v>
      </c>
      <c r="L301" s="137">
        <f t="shared" si="91"/>
        <v>0.10236220472440945</v>
      </c>
      <c r="M301" s="132" t="s">
        <v>548</v>
      </c>
      <c r="N301" s="138">
        <v>45159</v>
      </c>
      <c r="O301" s="54"/>
      <c r="P301" s="54"/>
      <c r="R301" s="37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29">
        <v>175</v>
      </c>
      <c r="B302" s="130">
        <v>44613</v>
      </c>
      <c r="C302" s="130"/>
      <c r="D302" s="131" t="s">
        <v>424</v>
      </c>
      <c r="E302" s="132" t="s">
        <v>546</v>
      </c>
      <c r="F302" s="133">
        <v>1255</v>
      </c>
      <c r="G302" s="132"/>
      <c r="H302" s="132">
        <v>1515</v>
      </c>
      <c r="I302" s="134">
        <v>1510</v>
      </c>
      <c r="J302" s="135" t="s">
        <v>632</v>
      </c>
      <c r="K302" s="136">
        <f t="shared" si="90"/>
        <v>260</v>
      </c>
      <c r="L302" s="137">
        <f t="shared" si="91"/>
        <v>0.20717131474103587</v>
      </c>
      <c r="M302" s="132" t="s">
        <v>548</v>
      </c>
      <c r="N302" s="138">
        <v>44834</v>
      </c>
      <c r="O302" s="54"/>
      <c r="P302" s="54"/>
      <c r="R302" s="37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271">
        <v>176</v>
      </c>
      <c r="B303" s="262">
        <v>44670</v>
      </c>
      <c r="C303" s="262"/>
      <c r="D303" s="263" t="s">
        <v>511</v>
      </c>
      <c r="E303" s="264" t="s">
        <v>546</v>
      </c>
      <c r="F303" s="265">
        <v>445</v>
      </c>
      <c r="G303" s="265"/>
      <c r="H303" s="265">
        <v>460</v>
      </c>
      <c r="I303" s="265">
        <v>553</v>
      </c>
      <c r="J303" s="266" t="s">
        <v>857</v>
      </c>
      <c r="K303" s="267">
        <f t="shared" ref="K303" si="92">H303-F303</f>
        <v>15</v>
      </c>
      <c r="L303" s="268">
        <f t="shared" ref="L303" si="93">K303/F303</f>
        <v>3.3707865168539325E-2</v>
      </c>
      <c r="M303" s="269" t="s">
        <v>565</v>
      </c>
      <c r="N303" s="270">
        <v>45397</v>
      </c>
      <c r="O303" s="54"/>
      <c r="P303" s="54"/>
      <c r="R303" s="37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177</v>
      </c>
      <c r="B304" s="161">
        <v>44746</v>
      </c>
      <c r="C304" s="161"/>
      <c r="D304" s="162" t="s">
        <v>783</v>
      </c>
      <c r="E304" s="163" t="s">
        <v>546</v>
      </c>
      <c r="F304" s="163">
        <v>207.5</v>
      </c>
      <c r="G304" s="163"/>
      <c r="H304" s="163">
        <v>254</v>
      </c>
      <c r="I304" s="165">
        <v>254</v>
      </c>
      <c r="J304" s="135" t="s">
        <v>632</v>
      </c>
      <c r="K304" s="136">
        <f t="shared" ref="K304:K314" si="94">H304-F304</f>
        <v>46.5</v>
      </c>
      <c r="L304" s="137">
        <f t="shared" ref="L304:L314" si="95">K304/F304</f>
        <v>0.22409638554216868</v>
      </c>
      <c r="M304" s="132" t="s">
        <v>548</v>
      </c>
      <c r="N304" s="138">
        <v>44792</v>
      </c>
      <c r="O304" s="54"/>
      <c r="P304" s="54"/>
      <c r="R304" s="37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178</v>
      </c>
      <c r="B305" s="161">
        <v>44775</v>
      </c>
      <c r="C305" s="161"/>
      <c r="D305" s="162" t="s">
        <v>462</v>
      </c>
      <c r="E305" s="163" t="s">
        <v>546</v>
      </c>
      <c r="F305" s="163">
        <v>31.25</v>
      </c>
      <c r="G305" s="163"/>
      <c r="H305" s="163">
        <v>38.75</v>
      </c>
      <c r="I305" s="165">
        <v>38</v>
      </c>
      <c r="J305" s="135" t="s">
        <v>632</v>
      </c>
      <c r="K305" s="136">
        <f t="shared" si="94"/>
        <v>7.5</v>
      </c>
      <c r="L305" s="137">
        <f t="shared" si="95"/>
        <v>0.24</v>
      </c>
      <c r="M305" s="132" t="s">
        <v>548</v>
      </c>
      <c r="N305" s="138">
        <v>44844</v>
      </c>
      <c r="O305" s="54"/>
      <c r="P305" s="54"/>
      <c r="R305" s="37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179</v>
      </c>
      <c r="B306" s="161">
        <v>44841</v>
      </c>
      <c r="C306" s="161"/>
      <c r="D306" s="162" t="s">
        <v>784</v>
      </c>
      <c r="E306" s="163" t="s">
        <v>546</v>
      </c>
      <c r="F306" s="133">
        <v>665</v>
      </c>
      <c r="G306" s="163"/>
      <c r="H306" s="163">
        <v>807.5</v>
      </c>
      <c r="I306" s="165">
        <v>840</v>
      </c>
      <c r="J306" s="135" t="s">
        <v>782</v>
      </c>
      <c r="K306" s="136">
        <f t="shared" si="94"/>
        <v>142.5</v>
      </c>
      <c r="L306" s="137">
        <f t="shared" si="95"/>
        <v>0.21428571428571427</v>
      </c>
      <c r="M306" s="132" t="s">
        <v>548</v>
      </c>
      <c r="N306" s="138">
        <v>45097</v>
      </c>
      <c r="O306" s="54"/>
      <c r="P306" s="54"/>
      <c r="R306" s="37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180</v>
      </c>
      <c r="B307" s="161">
        <v>44844</v>
      </c>
      <c r="C307" s="161"/>
      <c r="D307" s="162" t="s">
        <v>416</v>
      </c>
      <c r="E307" s="163" t="s">
        <v>546</v>
      </c>
      <c r="F307" s="133">
        <v>227.5</v>
      </c>
      <c r="G307" s="163"/>
      <c r="H307" s="163">
        <v>270</v>
      </c>
      <c r="I307" s="165">
        <v>291</v>
      </c>
      <c r="J307" s="135" t="s">
        <v>810</v>
      </c>
      <c r="K307" s="136">
        <f t="shared" si="94"/>
        <v>42.5</v>
      </c>
      <c r="L307" s="137">
        <f t="shared" si="95"/>
        <v>0.18681318681318682</v>
      </c>
      <c r="M307" s="132" t="s">
        <v>548</v>
      </c>
      <c r="N307" s="138">
        <v>45160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181</v>
      </c>
      <c r="B308" s="161">
        <v>44845</v>
      </c>
      <c r="C308" s="161"/>
      <c r="D308" s="162" t="s">
        <v>414</v>
      </c>
      <c r="E308" s="163" t="s">
        <v>546</v>
      </c>
      <c r="F308" s="133">
        <v>555</v>
      </c>
      <c r="G308" s="163"/>
      <c r="H308" s="163">
        <v>700</v>
      </c>
      <c r="I308" s="165">
        <v>765</v>
      </c>
      <c r="J308" s="135" t="s">
        <v>809</v>
      </c>
      <c r="K308" s="136">
        <f t="shared" si="94"/>
        <v>145</v>
      </c>
      <c r="L308" s="137">
        <f t="shared" si="95"/>
        <v>0.26126126126126126</v>
      </c>
      <c r="M308" s="132" t="s">
        <v>548</v>
      </c>
      <c r="N308" s="138">
        <v>45159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160">
        <v>182</v>
      </c>
      <c r="B309" s="161">
        <v>44981</v>
      </c>
      <c r="C309" s="161"/>
      <c r="D309" s="162" t="s">
        <v>429</v>
      </c>
      <c r="E309" s="163" t="s">
        <v>546</v>
      </c>
      <c r="F309" s="133">
        <v>1675</v>
      </c>
      <c r="G309" s="163"/>
      <c r="H309" s="163">
        <v>2080</v>
      </c>
      <c r="I309" s="165">
        <v>2080</v>
      </c>
      <c r="J309" s="135" t="s">
        <v>632</v>
      </c>
      <c r="K309" s="136">
        <f t="shared" si="94"/>
        <v>405</v>
      </c>
      <c r="L309" s="137">
        <f t="shared" si="95"/>
        <v>0.2417910447761194</v>
      </c>
      <c r="M309" s="132" t="s">
        <v>548</v>
      </c>
      <c r="N309" s="138">
        <v>45119</v>
      </c>
      <c r="O309" s="54"/>
      <c r="P309" s="54"/>
      <c r="R309" s="37" t="s">
        <v>1065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183</v>
      </c>
      <c r="B310" s="161">
        <v>44986</v>
      </c>
      <c r="C310" s="161"/>
      <c r="D310" s="162" t="s">
        <v>462</v>
      </c>
      <c r="E310" s="163" t="s">
        <v>546</v>
      </c>
      <c r="F310" s="133">
        <v>57.5</v>
      </c>
      <c r="G310" s="163"/>
      <c r="H310" s="163">
        <v>120</v>
      </c>
      <c r="I310" s="165">
        <v>120</v>
      </c>
      <c r="J310" s="135" t="s">
        <v>632</v>
      </c>
      <c r="K310" s="136">
        <f t="shared" si="94"/>
        <v>62.5</v>
      </c>
      <c r="L310" s="137">
        <f t="shared" si="95"/>
        <v>1.0869565217391304</v>
      </c>
      <c r="M310" s="132" t="s">
        <v>548</v>
      </c>
      <c r="N310" s="138">
        <v>45049</v>
      </c>
      <c r="O310" s="54"/>
      <c r="P310" s="54"/>
      <c r="R310" s="37" t="s">
        <v>1065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8" ht="12.75" customHeight="1">
      <c r="A311" s="160">
        <v>184</v>
      </c>
      <c r="B311" s="161">
        <v>45008</v>
      </c>
      <c r="C311" s="161"/>
      <c r="D311" s="162" t="s">
        <v>476</v>
      </c>
      <c r="E311" s="163" t="s">
        <v>546</v>
      </c>
      <c r="F311" s="133">
        <v>2765</v>
      </c>
      <c r="G311" s="163"/>
      <c r="H311" s="163">
        <v>3547.5</v>
      </c>
      <c r="I311" s="165">
        <v>3523</v>
      </c>
      <c r="J311" s="135" t="s">
        <v>632</v>
      </c>
      <c r="K311" s="136">
        <f t="shared" si="94"/>
        <v>782.5</v>
      </c>
      <c r="L311" s="137">
        <f t="shared" si="95"/>
        <v>0.28300180831826399</v>
      </c>
      <c r="M311" s="132" t="s">
        <v>548</v>
      </c>
      <c r="N311" s="138">
        <v>45177</v>
      </c>
      <c r="O311" s="54"/>
      <c r="P311" s="54"/>
      <c r="R311" s="37" t="s">
        <v>1065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8" ht="12.75" customHeight="1">
      <c r="A312" s="160">
        <v>185</v>
      </c>
      <c r="B312" s="161">
        <v>45027</v>
      </c>
      <c r="C312" s="161"/>
      <c r="D312" s="162" t="s">
        <v>785</v>
      </c>
      <c r="E312" s="163" t="s">
        <v>546</v>
      </c>
      <c r="F312" s="163">
        <v>460</v>
      </c>
      <c r="G312" s="163"/>
      <c r="H312" s="163">
        <v>825</v>
      </c>
      <c r="I312" s="165">
        <v>810</v>
      </c>
      <c r="J312" s="135" t="s">
        <v>632</v>
      </c>
      <c r="K312" s="136">
        <f t="shared" si="94"/>
        <v>365</v>
      </c>
      <c r="L312" s="137">
        <f t="shared" si="95"/>
        <v>0.79347826086956519</v>
      </c>
      <c r="M312" s="132" t="s">
        <v>548</v>
      </c>
      <c r="N312" s="138">
        <v>45155</v>
      </c>
      <c r="O312" s="54"/>
      <c r="P312" s="54"/>
      <c r="R312" s="37" t="s">
        <v>1065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A313" s="160">
        <v>186</v>
      </c>
      <c r="B313" s="161">
        <v>45050</v>
      </c>
      <c r="C313" s="161"/>
      <c r="D313" s="162" t="s">
        <v>41</v>
      </c>
      <c r="E313" s="163" t="s">
        <v>546</v>
      </c>
      <c r="F313" s="163">
        <v>3630</v>
      </c>
      <c r="G313" s="163"/>
      <c r="H313" s="163">
        <v>5150</v>
      </c>
      <c r="I313" s="165">
        <v>5040</v>
      </c>
      <c r="J313" s="135" t="s">
        <v>632</v>
      </c>
      <c r="K313" s="136">
        <f t="shared" si="94"/>
        <v>1520</v>
      </c>
      <c r="L313" s="137">
        <f t="shared" si="95"/>
        <v>0.41873278236914602</v>
      </c>
      <c r="M313" s="132" t="s">
        <v>548</v>
      </c>
      <c r="N313" s="138">
        <v>45344</v>
      </c>
      <c r="O313" s="54"/>
      <c r="P313" s="54"/>
      <c r="R313" s="37" t="s">
        <v>1065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A314" s="160">
        <v>187</v>
      </c>
      <c r="B314" s="161">
        <v>45075</v>
      </c>
      <c r="C314" s="161"/>
      <c r="D314" s="162" t="s">
        <v>786</v>
      </c>
      <c r="E314" s="163" t="s">
        <v>546</v>
      </c>
      <c r="F314" s="133">
        <v>585</v>
      </c>
      <c r="G314" s="163"/>
      <c r="H314" s="163">
        <v>732</v>
      </c>
      <c r="I314" s="165">
        <v>732</v>
      </c>
      <c r="J314" s="135" t="s">
        <v>632</v>
      </c>
      <c r="K314" s="136">
        <f t="shared" si="94"/>
        <v>147</v>
      </c>
      <c r="L314" s="137">
        <f t="shared" si="95"/>
        <v>0.25128205128205128</v>
      </c>
      <c r="M314" s="132" t="s">
        <v>548</v>
      </c>
      <c r="N314" s="138">
        <v>45152</v>
      </c>
      <c r="O314" s="54"/>
      <c r="P314" s="54"/>
      <c r="R314" s="37" t="s">
        <v>1065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F314" s="37"/>
      <c r="AG314" s="54"/>
      <c r="AI314" s="37"/>
      <c r="AK314" s="37"/>
      <c r="AL314" s="54"/>
    </row>
    <row r="315" spans="1:38" ht="12.75" customHeight="1">
      <c r="A315" s="178">
        <v>188</v>
      </c>
      <c r="B315" s="179">
        <v>45078</v>
      </c>
      <c r="C315" s="53"/>
      <c r="D315" s="53" t="s">
        <v>501</v>
      </c>
      <c r="E315" s="180" t="s">
        <v>546</v>
      </c>
      <c r="F315" s="51" t="s">
        <v>787</v>
      </c>
      <c r="G315" s="51"/>
      <c r="H315" s="51"/>
      <c r="I315" s="51">
        <v>4300</v>
      </c>
      <c r="J315" s="51" t="s">
        <v>547</v>
      </c>
      <c r="K315" s="51"/>
      <c r="L315" s="51"/>
      <c r="M315" s="51"/>
      <c r="N315" s="51"/>
      <c r="O315" s="54"/>
      <c r="P315" s="54"/>
      <c r="R315" s="37" t="s">
        <v>1065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F315" s="37"/>
      <c r="AG315" s="54"/>
      <c r="AI315" s="37"/>
      <c r="AK315" s="37"/>
      <c r="AL315" s="54"/>
    </row>
    <row r="316" spans="1:38" ht="12.75" customHeight="1">
      <c r="A316" s="160">
        <v>189</v>
      </c>
      <c r="B316" s="161">
        <v>45103</v>
      </c>
      <c r="C316" s="161"/>
      <c r="D316" s="162" t="s">
        <v>805</v>
      </c>
      <c r="E316" s="163" t="s">
        <v>546</v>
      </c>
      <c r="F316" s="133">
        <v>282.5</v>
      </c>
      <c r="G316" s="163"/>
      <c r="H316" s="163">
        <v>383</v>
      </c>
      <c r="I316" s="165">
        <v>383</v>
      </c>
      <c r="J316" s="135" t="s">
        <v>632</v>
      </c>
      <c r="K316" s="136">
        <f>H316-F316</f>
        <v>100.5</v>
      </c>
      <c r="L316" s="137">
        <f>K316/F316</f>
        <v>0.35575221238938054</v>
      </c>
      <c r="M316" s="132" t="s">
        <v>548</v>
      </c>
      <c r="N316" s="138">
        <v>45265</v>
      </c>
      <c r="O316" s="54"/>
      <c r="P316" s="54"/>
      <c r="R316" s="37" t="s">
        <v>1065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F316" s="37"/>
      <c r="AG316" s="54"/>
      <c r="AI316" s="37"/>
      <c r="AK316" s="37"/>
      <c r="AL316" s="54"/>
    </row>
    <row r="317" spans="1:38" ht="12.75" customHeight="1">
      <c r="A317" s="160">
        <v>190</v>
      </c>
      <c r="B317" s="161">
        <v>45120</v>
      </c>
      <c r="C317" s="161"/>
      <c r="D317" s="162" t="s">
        <v>500</v>
      </c>
      <c r="E317" s="163" t="s">
        <v>546</v>
      </c>
      <c r="F317" s="133">
        <v>2312.5</v>
      </c>
      <c r="G317" s="163"/>
      <c r="H317" s="163">
        <v>2935</v>
      </c>
      <c r="I317" s="165">
        <v>2935</v>
      </c>
      <c r="J317" s="135" t="s">
        <v>632</v>
      </c>
      <c r="K317" s="136">
        <f>H317-F317</f>
        <v>622.5</v>
      </c>
      <c r="L317" s="137">
        <f>K317/F317</f>
        <v>0.26918918918918922</v>
      </c>
      <c r="M317" s="132" t="s">
        <v>548</v>
      </c>
      <c r="N317" s="138">
        <v>45177</v>
      </c>
      <c r="O317" s="54"/>
      <c r="P317" s="54"/>
      <c r="R317" s="37" t="s">
        <v>1065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F317" s="37"/>
      <c r="AG317" s="54"/>
      <c r="AI317" s="37"/>
      <c r="AK317" s="37"/>
      <c r="AL317" s="54"/>
    </row>
    <row r="318" spans="1:38" ht="12.75" customHeight="1">
      <c r="A318" s="160">
        <v>191</v>
      </c>
      <c r="B318" s="161">
        <v>45125</v>
      </c>
      <c r="C318" s="161"/>
      <c r="D318" s="162" t="s">
        <v>199</v>
      </c>
      <c r="E318" s="163" t="s">
        <v>546</v>
      </c>
      <c r="F318" s="133">
        <v>3980</v>
      </c>
      <c r="G318" s="163"/>
      <c r="H318" s="163">
        <v>4895</v>
      </c>
      <c r="I318" s="165">
        <v>4895</v>
      </c>
      <c r="J318" s="135" t="s">
        <v>632</v>
      </c>
      <c r="K318" s="136">
        <f>H318-F318</f>
        <v>915</v>
      </c>
      <c r="L318" s="137">
        <f>K318/F318</f>
        <v>0.22989949748743718</v>
      </c>
      <c r="M318" s="132" t="s">
        <v>548</v>
      </c>
      <c r="N318" s="138">
        <v>45155</v>
      </c>
      <c r="O318" s="54"/>
      <c r="P318" s="54"/>
      <c r="R318" s="37" t="s">
        <v>1065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60">
        <v>192</v>
      </c>
      <c r="B319" s="161">
        <v>45145</v>
      </c>
      <c r="C319" s="161"/>
      <c r="D319" s="162" t="s">
        <v>807</v>
      </c>
      <c r="E319" s="163" t="s">
        <v>546</v>
      </c>
      <c r="F319" s="133">
        <v>565</v>
      </c>
      <c r="G319" s="163"/>
      <c r="H319" s="163">
        <v>725</v>
      </c>
      <c r="I319" s="165">
        <v>725</v>
      </c>
      <c r="J319" s="135" t="s">
        <v>632</v>
      </c>
      <c r="K319" s="136">
        <f>H319-F319</f>
        <v>160</v>
      </c>
      <c r="L319" s="137">
        <f>K319/F319</f>
        <v>0.2831858407079646</v>
      </c>
      <c r="M319" s="132" t="s">
        <v>548</v>
      </c>
      <c r="N319" s="138">
        <v>45169</v>
      </c>
      <c r="O319" s="54"/>
      <c r="P319" s="54"/>
      <c r="R319" s="37" t="s">
        <v>1065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193</v>
      </c>
      <c r="B320" s="233">
        <v>45167</v>
      </c>
      <c r="C320" s="233"/>
      <c r="D320" s="234" t="s">
        <v>811</v>
      </c>
      <c r="E320" s="235" t="s">
        <v>546</v>
      </c>
      <c r="F320" s="133">
        <v>700</v>
      </c>
      <c r="G320" s="235"/>
      <c r="H320" s="235">
        <v>950</v>
      </c>
      <c r="I320" s="236">
        <v>950</v>
      </c>
      <c r="J320" s="237" t="s">
        <v>632</v>
      </c>
      <c r="K320" s="136">
        <f>H320-F320</f>
        <v>250</v>
      </c>
      <c r="L320" s="137">
        <f>K320/F320</f>
        <v>0.35714285714285715</v>
      </c>
      <c r="M320" s="132" t="s">
        <v>548</v>
      </c>
      <c r="N320" s="138">
        <v>45261</v>
      </c>
      <c r="O320" s="54"/>
      <c r="P320" s="54"/>
      <c r="R320" s="37" t="s">
        <v>1065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194</v>
      </c>
      <c r="B321" s="179">
        <v>45184</v>
      </c>
      <c r="C321" s="53"/>
      <c r="D321" s="53" t="s">
        <v>503</v>
      </c>
      <c r="E321" s="180" t="s">
        <v>546</v>
      </c>
      <c r="F321" s="51" t="s">
        <v>812</v>
      </c>
      <c r="G321" s="51"/>
      <c r="H321" s="51"/>
      <c r="I321" s="51">
        <v>480</v>
      </c>
      <c r="J321" s="51" t="s">
        <v>547</v>
      </c>
      <c r="K321" s="51"/>
      <c r="L321" s="51"/>
      <c r="M321" s="51"/>
      <c r="N321" s="51"/>
      <c r="O321" s="54"/>
      <c r="P321" s="54"/>
      <c r="R321" s="37" t="s">
        <v>1065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195</v>
      </c>
      <c r="B322" s="233">
        <v>45203</v>
      </c>
      <c r="C322" s="233"/>
      <c r="D322" s="234" t="s">
        <v>172</v>
      </c>
      <c r="E322" s="235" t="s">
        <v>546</v>
      </c>
      <c r="F322" s="133">
        <v>992.5</v>
      </c>
      <c r="G322" s="235"/>
      <c r="H322" s="235">
        <v>1198</v>
      </c>
      <c r="I322" s="236">
        <v>1198</v>
      </c>
      <c r="J322" s="237" t="s">
        <v>632</v>
      </c>
      <c r="K322" s="136">
        <f>H322-F322</f>
        <v>205.5</v>
      </c>
      <c r="L322" s="137">
        <f>K322/F322</f>
        <v>0.2070528967254408</v>
      </c>
      <c r="M322" s="132" t="s">
        <v>548</v>
      </c>
      <c r="N322" s="138">
        <v>45392</v>
      </c>
      <c r="O322" s="54"/>
      <c r="P322" s="54"/>
      <c r="R322" s="37" t="s">
        <v>1066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196</v>
      </c>
      <c r="B323" s="233">
        <v>45216</v>
      </c>
      <c r="C323" s="233"/>
      <c r="D323" s="234" t="s">
        <v>104</v>
      </c>
      <c r="E323" s="235" t="s">
        <v>546</v>
      </c>
      <c r="F323" s="133">
        <v>5425</v>
      </c>
      <c r="G323" s="235"/>
      <c r="H323" s="235">
        <v>6880</v>
      </c>
      <c r="I323" s="236">
        <v>6870</v>
      </c>
      <c r="J323" s="237" t="s">
        <v>632</v>
      </c>
      <c r="K323" s="136">
        <f>H323-F323</f>
        <v>1455</v>
      </c>
      <c r="L323" s="137">
        <f>K323/F323</f>
        <v>0.26820276497695855</v>
      </c>
      <c r="M323" s="132" t="s">
        <v>548</v>
      </c>
      <c r="N323" s="138">
        <v>45342</v>
      </c>
      <c r="O323" s="54"/>
      <c r="P323" s="54"/>
      <c r="R323" s="37" t="s">
        <v>1066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197</v>
      </c>
      <c r="B324" s="233">
        <v>45216</v>
      </c>
      <c r="C324" s="233"/>
      <c r="D324" s="234" t="s">
        <v>813</v>
      </c>
      <c r="E324" s="235" t="s">
        <v>546</v>
      </c>
      <c r="F324" s="133">
        <v>1090</v>
      </c>
      <c r="G324" s="235"/>
      <c r="H324" s="235">
        <v>1415</v>
      </c>
      <c r="I324" s="236">
        <v>1415</v>
      </c>
      <c r="J324" s="237" t="s">
        <v>632</v>
      </c>
      <c r="K324" s="136">
        <f>H324-F324</f>
        <v>325</v>
      </c>
      <c r="L324" s="137">
        <f>K324/F324</f>
        <v>0.29816513761467889</v>
      </c>
      <c r="M324" s="132" t="s">
        <v>548</v>
      </c>
      <c r="N324" s="138">
        <v>45282</v>
      </c>
      <c r="O324" s="54"/>
      <c r="P324" s="54"/>
      <c r="R324" s="37" t="s">
        <v>1065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198</v>
      </c>
      <c r="B325" s="233">
        <v>45236</v>
      </c>
      <c r="C325" s="233"/>
      <c r="D325" s="234" t="s">
        <v>816</v>
      </c>
      <c r="E325" s="235" t="s">
        <v>546</v>
      </c>
      <c r="F325" s="133">
        <v>1270</v>
      </c>
      <c r="G325" s="235"/>
      <c r="H325" s="235">
        <v>1613</v>
      </c>
      <c r="I325" s="236">
        <v>1613</v>
      </c>
      <c r="J325" s="237" t="s">
        <v>632</v>
      </c>
      <c r="K325" s="136">
        <f>H325-F325</f>
        <v>343</v>
      </c>
      <c r="L325" s="137">
        <f>K325/F325</f>
        <v>0.27007874015748029</v>
      </c>
      <c r="M325" s="132" t="s">
        <v>548</v>
      </c>
      <c r="N325" s="138">
        <v>45246</v>
      </c>
      <c r="O325" s="54"/>
      <c r="P325" s="54"/>
      <c r="R325" s="37" t="s">
        <v>1066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199</v>
      </c>
      <c r="B326" s="179">
        <v>45251</v>
      </c>
      <c r="C326" s="53"/>
      <c r="D326" s="53" t="s">
        <v>817</v>
      </c>
      <c r="E326" s="180" t="s">
        <v>546</v>
      </c>
      <c r="F326" s="51" t="s">
        <v>818</v>
      </c>
      <c r="G326" s="51"/>
      <c r="H326" s="51"/>
      <c r="I326" s="51">
        <v>1490</v>
      </c>
      <c r="J326" s="51" t="s">
        <v>547</v>
      </c>
      <c r="K326" s="51"/>
      <c r="L326" s="51"/>
      <c r="M326" s="51"/>
      <c r="N326" s="51"/>
      <c r="O326" s="54"/>
      <c r="P326" s="54"/>
      <c r="R326" s="37" t="s">
        <v>1065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200</v>
      </c>
      <c r="B327" s="179">
        <v>45254</v>
      </c>
      <c r="C327" s="53"/>
      <c r="D327" s="53" t="s">
        <v>816</v>
      </c>
      <c r="E327" s="180" t="s">
        <v>546</v>
      </c>
      <c r="F327" s="51" t="s">
        <v>819</v>
      </c>
      <c r="G327" s="51"/>
      <c r="H327" s="51"/>
      <c r="I327" s="51">
        <v>1806</v>
      </c>
      <c r="J327" s="51" t="s">
        <v>547</v>
      </c>
      <c r="K327" s="51"/>
      <c r="L327" s="51"/>
      <c r="M327" s="51"/>
      <c r="N327" s="51"/>
      <c r="O327" s="54"/>
      <c r="P327" s="54"/>
      <c r="R327" s="37" t="s">
        <v>1066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201</v>
      </c>
      <c r="B328" s="233">
        <v>45265</v>
      </c>
      <c r="C328" s="233"/>
      <c r="D328" s="234" t="s">
        <v>504</v>
      </c>
      <c r="E328" s="235" t="s">
        <v>546</v>
      </c>
      <c r="F328" s="133">
        <v>435</v>
      </c>
      <c r="G328" s="235"/>
      <c r="H328" s="235">
        <v>558</v>
      </c>
      <c r="I328" s="236">
        <v>558</v>
      </c>
      <c r="J328" s="237" t="s">
        <v>632</v>
      </c>
      <c r="K328" s="136">
        <f>H328-F328</f>
        <v>123</v>
      </c>
      <c r="L328" s="137">
        <f>K328/F328</f>
        <v>0.28275862068965518</v>
      </c>
      <c r="M328" s="132" t="s">
        <v>548</v>
      </c>
      <c r="N328" s="138">
        <v>45378</v>
      </c>
      <c r="O328" s="54"/>
      <c r="P328" s="54"/>
      <c r="R328" s="37" t="s">
        <v>1065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202</v>
      </c>
      <c r="B329" s="233">
        <v>45272</v>
      </c>
      <c r="C329" s="233"/>
      <c r="D329" s="234" t="s">
        <v>821</v>
      </c>
      <c r="E329" s="235" t="s">
        <v>546</v>
      </c>
      <c r="F329" s="133">
        <v>4225</v>
      </c>
      <c r="G329" s="235"/>
      <c r="H329" s="235">
        <v>5512</v>
      </c>
      <c r="I329" s="236">
        <v>5512</v>
      </c>
      <c r="J329" s="237" t="s">
        <v>632</v>
      </c>
      <c r="K329" s="136">
        <f>H329-F329</f>
        <v>1287</v>
      </c>
      <c r="L329" s="137">
        <f>K329/F329</f>
        <v>0.30461538461538462</v>
      </c>
      <c r="M329" s="132" t="s">
        <v>548</v>
      </c>
      <c r="N329" s="138">
        <v>45329</v>
      </c>
      <c r="O329" s="54"/>
      <c r="P329" s="54"/>
      <c r="R329" s="37" t="s">
        <v>1066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>
        <v>203</v>
      </c>
      <c r="B330" s="179">
        <v>45292</v>
      </c>
      <c r="C330" s="53"/>
      <c r="D330" s="53" t="s">
        <v>309</v>
      </c>
      <c r="E330" s="180" t="s">
        <v>546</v>
      </c>
      <c r="F330" s="51" t="s">
        <v>822</v>
      </c>
      <c r="G330" s="51"/>
      <c r="H330" s="51"/>
      <c r="I330" s="51">
        <v>4909</v>
      </c>
      <c r="J330" s="51" t="s">
        <v>547</v>
      </c>
      <c r="K330" s="51"/>
      <c r="L330" s="51"/>
      <c r="M330" s="51"/>
      <c r="N330" s="51"/>
      <c r="O330" s="54"/>
      <c r="P330" s="54"/>
      <c r="R330" s="37" t="s">
        <v>1066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204</v>
      </c>
      <c r="B331" s="179">
        <v>45294</v>
      </c>
      <c r="C331" s="53"/>
      <c r="D331" s="53" t="s">
        <v>502</v>
      </c>
      <c r="E331" s="180" t="s">
        <v>546</v>
      </c>
      <c r="F331" s="51" t="s">
        <v>823</v>
      </c>
      <c r="G331" s="51"/>
      <c r="H331" s="51"/>
      <c r="I331" s="51">
        <v>1080</v>
      </c>
      <c r="J331" s="51" t="s">
        <v>547</v>
      </c>
      <c r="K331" s="51"/>
      <c r="L331" s="51"/>
      <c r="M331" s="51"/>
      <c r="N331" s="51"/>
      <c r="O331" s="54"/>
      <c r="P331" s="54"/>
      <c r="R331" s="37" t="s">
        <v>1065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205</v>
      </c>
      <c r="B332" s="179">
        <v>45315</v>
      </c>
      <c r="C332" s="53"/>
      <c r="D332" s="53" t="s">
        <v>310</v>
      </c>
      <c r="E332" s="180" t="s">
        <v>546</v>
      </c>
      <c r="F332" s="51" t="s">
        <v>825</v>
      </c>
      <c r="G332" s="51"/>
      <c r="H332" s="51"/>
      <c r="I332" s="51">
        <v>2077</v>
      </c>
      <c r="J332" s="51" t="s">
        <v>547</v>
      </c>
      <c r="K332" s="51"/>
      <c r="L332" s="51"/>
      <c r="M332" s="51"/>
      <c r="N332" s="51"/>
      <c r="O332" s="54"/>
      <c r="P332" s="54"/>
      <c r="R332" s="37" t="s">
        <v>1066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>
        <v>206</v>
      </c>
      <c r="B333" s="179">
        <v>45320</v>
      </c>
      <c r="C333" s="53"/>
      <c r="D333" s="53" t="s">
        <v>826</v>
      </c>
      <c r="E333" s="180" t="s">
        <v>546</v>
      </c>
      <c r="F333" s="51" t="s">
        <v>827</v>
      </c>
      <c r="G333" s="51"/>
      <c r="H333" s="51"/>
      <c r="I333" s="51">
        <v>2906</v>
      </c>
      <c r="J333" s="51" t="s">
        <v>547</v>
      </c>
      <c r="K333" s="51"/>
      <c r="L333" s="51"/>
      <c r="M333" s="51"/>
      <c r="N333" s="51"/>
      <c r="O333" s="54"/>
      <c r="P333" s="54"/>
      <c r="R333" s="37" t="s">
        <v>1065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207</v>
      </c>
      <c r="B334" s="233">
        <v>45331</v>
      </c>
      <c r="C334" s="233"/>
      <c r="D334" s="234" t="s">
        <v>500</v>
      </c>
      <c r="E334" s="235" t="s">
        <v>546</v>
      </c>
      <c r="F334" s="133">
        <v>3270</v>
      </c>
      <c r="G334" s="235"/>
      <c r="H334" s="235">
        <v>4096</v>
      </c>
      <c r="I334" s="236">
        <v>4096</v>
      </c>
      <c r="J334" s="237" t="s">
        <v>632</v>
      </c>
      <c r="K334" s="136">
        <f>H334-F334</f>
        <v>826</v>
      </c>
      <c r="L334" s="137">
        <f>K334/F334</f>
        <v>0.25259938837920487</v>
      </c>
      <c r="M334" s="132" t="s">
        <v>548</v>
      </c>
      <c r="N334" s="138">
        <v>45377</v>
      </c>
      <c r="O334" s="54"/>
      <c r="P334" s="54"/>
      <c r="R334" s="37" t="s">
        <v>1065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208</v>
      </c>
      <c r="B335" s="179">
        <v>45345</v>
      </c>
      <c r="C335" s="53"/>
      <c r="D335" s="53" t="s">
        <v>59</v>
      </c>
      <c r="E335" s="180" t="s">
        <v>546</v>
      </c>
      <c r="F335" s="51" t="s">
        <v>842</v>
      </c>
      <c r="G335" s="51"/>
      <c r="H335" s="51"/>
      <c r="I335" s="51">
        <v>2627</v>
      </c>
      <c r="J335" s="51" t="s">
        <v>547</v>
      </c>
      <c r="K335" s="51"/>
      <c r="L335" s="51"/>
      <c r="M335" s="51"/>
      <c r="N335" s="53"/>
      <c r="O335" s="54"/>
      <c r="P335" s="54"/>
      <c r="R335" s="37" t="s">
        <v>1066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209</v>
      </c>
      <c r="B336" s="179">
        <v>45356</v>
      </c>
      <c r="C336" s="53"/>
      <c r="D336" s="53" t="s">
        <v>811</v>
      </c>
      <c r="E336" s="180" t="s">
        <v>546</v>
      </c>
      <c r="F336" s="51" t="s">
        <v>844</v>
      </c>
      <c r="G336" s="51"/>
      <c r="H336" s="51"/>
      <c r="I336" s="51">
        <v>1170</v>
      </c>
      <c r="J336" s="51" t="s">
        <v>547</v>
      </c>
      <c r="K336" s="51"/>
      <c r="L336" s="51"/>
      <c r="M336" s="51"/>
      <c r="N336" s="53"/>
      <c r="O336" s="54"/>
      <c r="P336" s="54"/>
      <c r="R336" s="37" t="s">
        <v>1067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232">
        <v>210</v>
      </c>
      <c r="B337" s="233">
        <v>45372</v>
      </c>
      <c r="C337" s="233"/>
      <c r="D337" s="234" t="s">
        <v>476</v>
      </c>
      <c r="E337" s="235" t="s">
        <v>546</v>
      </c>
      <c r="F337" s="133">
        <v>2910</v>
      </c>
      <c r="G337" s="235"/>
      <c r="H337" s="235">
        <v>3696</v>
      </c>
      <c r="I337" s="236">
        <v>3696</v>
      </c>
      <c r="J337" s="237" t="s">
        <v>632</v>
      </c>
      <c r="K337" s="136">
        <f>H337-F337</f>
        <v>786</v>
      </c>
      <c r="L337" s="137">
        <f>K337/F337</f>
        <v>0.27010309278350514</v>
      </c>
      <c r="M337" s="132" t="s">
        <v>548</v>
      </c>
      <c r="N337" s="138">
        <v>45412</v>
      </c>
      <c r="O337" s="54"/>
      <c r="P337" s="54"/>
      <c r="R337" s="37" t="s">
        <v>1067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>
        <v>211</v>
      </c>
      <c r="B338" s="179">
        <v>45387</v>
      </c>
      <c r="C338" s="53"/>
      <c r="D338" s="53" t="s">
        <v>506</v>
      </c>
      <c r="E338" s="180" t="s">
        <v>546</v>
      </c>
      <c r="F338" s="51" t="s">
        <v>853</v>
      </c>
      <c r="G338" s="51"/>
      <c r="H338" s="51"/>
      <c r="I338" s="51">
        <v>938</v>
      </c>
      <c r="J338" s="51" t="s">
        <v>547</v>
      </c>
      <c r="K338" s="51"/>
      <c r="L338" s="51"/>
      <c r="M338" s="51"/>
      <c r="N338" s="53"/>
      <c r="O338" s="54"/>
      <c r="P338" s="54"/>
      <c r="R338" s="43" t="s">
        <v>1066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212</v>
      </c>
      <c r="B339" s="179">
        <v>45407</v>
      </c>
      <c r="C339" s="53"/>
      <c r="D339" s="53" t="s">
        <v>813</v>
      </c>
      <c r="E339" s="180" t="s">
        <v>546</v>
      </c>
      <c r="F339" s="51" t="s">
        <v>860</v>
      </c>
      <c r="G339" s="51"/>
      <c r="H339" s="51"/>
      <c r="I339" s="51">
        <v>1675</v>
      </c>
      <c r="J339" s="51" t="s">
        <v>547</v>
      </c>
      <c r="K339" s="51"/>
      <c r="L339" s="51"/>
      <c r="M339" s="51"/>
      <c r="N339" s="53"/>
      <c r="O339" s="54"/>
      <c r="P339" s="54"/>
      <c r="R339" s="43" t="s">
        <v>1066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>
        <v>213</v>
      </c>
      <c r="B340" s="179">
        <v>45426</v>
      </c>
      <c r="C340" s="53"/>
      <c r="D340" s="53" t="s">
        <v>790</v>
      </c>
      <c r="E340" s="180" t="s">
        <v>546</v>
      </c>
      <c r="F340" s="51" t="s">
        <v>997</v>
      </c>
      <c r="G340" s="51"/>
      <c r="H340" s="51"/>
      <c r="I340" s="51">
        <v>617</v>
      </c>
      <c r="J340" s="51" t="s">
        <v>547</v>
      </c>
      <c r="K340" s="51"/>
      <c r="L340" s="51"/>
      <c r="M340" s="51"/>
      <c r="N340" s="53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/>
      <c r="B341" s="179"/>
      <c r="C341" s="53"/>
      <c r="D341" s="53"/>
      <c r="E341" s="180"/>
      <c r="F341" s="51"/>
      <c r="G341" s="51"/>
      <c r="H341" s="51"/>
      <c r="I341" s="51"/>
      <c r="J341" s="51"/>
      <c r="K341" s="51"/>
      <c r="L341" s="51"/>
      <c r="M341" s="51"/>
      <c r="N341" s="53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5" customHeight="1">
      <c r="A342" s="178"/>
      <c r="B342" s="179"/>
      <c r="C342" s="53"/>
      <c r="D342" s="53"/>
      <c r="E342" s="180"/>
      <c r="F342" s="51"/>
      <c r="G342" s="51"/>
      <c r="H342" s="51"/>
      <c r="I342" s="51"/>
      <c r="J342" s="51"/>
      <c r="K342" s="51"/>
      <c r="L342" s="51"/>
      <c r="M342" s="51"/>
      <c r="N342" s="53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B343" s="181" t="s">
        <v>788</v>
      </c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82"/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82"/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A346" s="51"/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5" customHeight="1">
      <c r="F519" s="54"/>
      <c r="G519" s="54"/>
      <c r="H519" s="54"/>
      <c r="I519" s="54"/>
      <c r="J519" s="37"/>
      <c r="K519" s="54"/>
      <c r="L519" s="54"/>
      <c r="M519" s="54"/>
      <c r="O519" s="37"/>
    </row>
  </sheetData>
  <mergeCells count="77">
    <mergeCell ref="O90:O91"/>
    <mergeCell ref="M90:M91"/>
    <mergeCell ref="M99:M100"/>
    <mergeCell ref="M101:M102"/>
    <mergeCell ref="M87:M88"/>
    <mergeCell ref="P101:P102"/>
    <mergeCell ref="A54:A55"/>
    <mergeCell ref="B54:B55"/>
    <mergeCell ref="J54:J55"/>
    <mergeCell ref="O54:O55"/>
    <mergeCell ref="P54:P55"/>
    <mergeCell ref="B101:B102"/>
    <mergeCell ref="A101:A102"/>
    <mergeCell ref="J101:J102"/>
    <mergeCell ref="O99:O100"/>
    <mergeCell ref="O101:O102"/>
    <mergeCell ref="A90:A91"/>
    <mergeCell ref="B90:B91"/>
    <mergeCell ref="J90:J91"/>
    <mergeCell ref="P90:P91"/>
    <mergeCell ref="A87:A88"/>
    <mergeCell ref="B87:B88"/>
    <mergeCell ref="J87:J88"/>
    <mergeCell ref="P87:P88"/>
    <mergeCell ref="O87:O88"/>
    <mergeCell ref="O66:O67"/>
    <mergeCell ref="J66:J67"/>
    <mergeCell ref="O81:O82"/>
    <mergeCell ref="P81:P82"/>
    <mergeCell ref="O85:O86"/>
    <mergeCell ref="O72:O73"/>
    <mergeCell ref="M72:M73"/>
    <mergeCell ref="J72:J73"/>
    <mergeCell ref="P85:P86"/>
    <mergeCell ref="A64:A65"/>
    <mergeCell ref="B64:B65"/>
    <mergeCell ref="A66:A67"/>
    <mergeCell ref="B66:B67"/>
    <mergeCell ref="M64:M65"/>
    <mergeCell ref="O64:O65"/>
    <mergeCell ref="A85:A86"/>
    <mergeCell ref="B85:B86"/>
    <mergeCell ref="J85:J86"/>
    <mergeCell ref="M66:M67"/>
    <mergeCell ref="A70:A71"/>
    <mergeCell ref="B70:B71"/>
    <mergeCell ref="A72:A73"/>
    <mergeCell ref="B72:B73"/>
    <mergeCell ref="A74:A75"/>
    <mergeCell ref="B74:B75"/>
    <mergeCell ref="M81:M82"/>
    <mergeCell ref="J81:J82"/>
    <mergeCell ref="A81:A82"/>
    <mergeCell ref="B81:B82"/>
    <mergeCell ref="M85:M86"/>
    <mergeCell ref="A99:A100"/>
    <mergeCell ref="B99:B100"/>
    <mergeCell ref="J99:J100"/>
    <mergeCell ref="P99:P100"/>
    <mergeCell ref="P64:P65"/>
    <mergeCell ref="J64:J65"/>
    <mergeCell ref="M70:M71"/>
    <mergeCell ref="O70:O71"/>
    <mergeCell ref="J74:J75"/>
    <mergeCell ref="M74:M75"/>
    <mergeCell ref="O74:O75"/>
    <mergeCell ref="P74:P75"/>
    <mergeCell ref="P66:P67"/>
    <mergeCell ref="J70:J71"/>
    <mergeCell ref="P70:P71"/>
    <mergeCell ref="P72:P73"/>
    <mergeCell ref="P105:P106"/>
    <mergeCell ref="A105:A106"/>
    <mergeCell ref="B105:B106"/>
    <mergeCell ref="J105:J106"/>
    <mergeCell ref="M105:M106"/>
    <mergeCell ref="O105:O10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6:K67 K71 K75 K82 K41 K55 M5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2024-05-17T03:00:41Z</dcterms:modified>
</cp:coreProperties>
</file>