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0DAC371C-60F3-40E7-BF15-643985E8FF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F&amp;O)'!$A$116:$B$327</definedName>
  </definedNames>
  <calcPr calcId="191029"/>
</workbook>
</file>

<file path=xl/calcChain.xml><?xml version="1.0" encoding="utf-8"?>
<calcChain xmlns="http://schemas.openxmlformats.org/spreadsheetml/2006/main">
  <c r="K94" i="6" l="1"/>
  <c r="K93" i="6"/>
  <c r="L54" i="6"/>
  <c r="K54" i="6"/>
  <c r="L53" i="6"/>
  <c r="K53" i="6"/>
  <c r="L52" i="6"/>
  <c r="K52" i="6"/>
  <c r="M52" i="6" s="1"/>
  <c r="K89" i="6"/>
  <c r="K88" i="6"/>
  <c r="P25" i="6"/>
  <c r="L51" i="6"/>
  <c r="M51" i="6" s="1"/>
  <c r="K51" i="6"/>
  <c r="M54" i="6" l="1"/>
  <c r="M53" i="6"/>
  <c r="K312" i="6"/>
  <c r="L312" i="6" s="1"/>
  <c r="K50" i="6"/>
  <c r="K49" i="6"/>
  <c r="L50" i="6"/>
  <c r="L15" i="6"/>
  <c r="K15" i="6"/>
  <c r="M15" i="6" s="1"/>
  <c r="K92" i="6"/>
  <c r="M92" i="6" s="1"/>
  <c r="L49" i="6"/>
  <c r="M49" i="6" l="1"/>
  <c r="M50" i="6"/>
  <c r="K87" i="6"/>
  <c r="M87" i="6" s="1"/>
  <c r="K86" i="6"/>
  <c r="M86" i="6" s="1"/>
  <c r="L44" i="6"/>
  <c r="K44" i="6"/>
  <c r="L48" i="6"/>
  <c r="K48" i="6"/>
  <c r="L46" i="6"/>
  <c r="K46" i="6"/>
  <c r="K85" i="6"/>
  <c r="K84" i="6"/>
  <c r="M44" i="6" l="1"/>
  <c r="M48" i="6"/>
  <c r="M46" i="6"/>
  <c r="L40" i="6"/>
  <c r="K40" i="6"/>
  <c r="K83" i="6"/>
  <c r="M83" i="6" s="1"/>
  <c r="L47" i="6"/>
  <c r="K47" i="6"/>
  <c r="M47" i="6" s="1"/>
  <c r="P24" i="6"/>
  <c r="K81" i="6"/>
  <c r="K80" i="6"/>
  <c r="L45" i="6"/>
  <c r="K45" i="6"/>
  <c r="K82" i="6"/>
  <c r="M82" i="6" s="1"/>
  <c r="M40" i="6" l="1"/>
  <c r="M45" i="6"/>
  <c r="K79" i="6"/>
  <c r="K78" i="6"/>
  <c r="P23" i="6"/>
  <c r="L38" i="6" l="1"/>
  <c r="K38" i="6"/>
  <c r="K77" i="6"/>
  <c r="M77" i="6" s="1"/>
  <c r="L12" i="6"/>
  <c r="K12" i="6"/>
  <c r="L43" i="6"/>
  <c r="K43" i="6"/>
  <c r="L39" i="6"/>
  <c r="K39" i="6"/>
  <c r="M43" i="6" l="1"/>
  <c r="M39" i="6"/>
  <c r="M12" i="6"/>
  <c r="M38" i="6"/>
  <c r="L41" i="6"/>
  <c r="K41" i="6"/>
  <c r="K76" i="6"/>
  <c r="M76" i="6" s="1"/>
  <c r="K75" i="6"/>
  <c r="K74" i="6"/>
  <c r="L17" i="6"/>
  <c r="K17" i="6"/>
  <c r="P21" i="6"/>
  <c r="L42" i="6"/>
  <c r="K42" i="6"/>
  <c r="M17" i="6" l="1"/>
  <c r="M41" i="6"/>
  <c r="M42" i="6"/>
  <c r="P20" i="6"/>
  <c r="K73" i="6"/>
  <c r="M73" i="6" s="1"/>
  <c r="K72" i="6"/>
  <c r="K71" i="6"/>
  <c r="K70" i="6"/>
  <c r="M70" i="6" s="1"/>
  <c r="K63" i="6"/>
  <c r="K64" i="6"/>
  <c r="L11" i="6"/>
  <c r="K11" i="6"/>
  <c r="M11" i="6" s="1"/>
  <c r="K37" i="6" l="1"/>
  <c r="L37" i="6" l="1"/>
  <c r="M37" i="6" s="1"/>
  <c r="L16" i="6"/>
  <c r="K16" i="6"/>
  <c r="M16" i="6" s="1"/>
  <c r="K69" i="6"/>
  <c r="M69" i="6" s="1"/>
  <c r="K66" i="6"/>
  <c r="K65" i="6"/>
  <c r="K68" i="6"/>
  <c r="K67" i="6"/>
  <c r="P18" i="6" l="1"/>
  <c r="K318" i="6" l="1"/>
  <c r="L318" i="6" s="1"/>
  <c r="K324" i="6" l="1"/>
  <c r="L324" i="6" s="1"/>
  <c r="P14" i="6"/>
  <c r="P13" i="6"/>
  <c r="P103" i="6" l="1"/>
  <c r="P10" i="6" l="1"/>
  <c r="K303" i="6" l="1"/>
  <c r="L303" i="6" s="1"/>
  <c r="K313" i="6" l="1"/>
  <c r="L313" i="6" s="1"/>
  <c r="K319" i="6" l="1"/>
  <c r="L319" i="6" s="1"/>
  <c r="K287" i="6" l="1"/>
  <c r="L287" i="6" s="1"/>
  <c r="K288" i="6" l="1"/>
  <c r="L288" i="6" s="1"/>
  <c r="K314" i="6" l="1"/>
  <c r="L314" i="6" s="1"/>
  <c r="K306" i="6" l="1"/>
  <c r="L306" i="6" s="1"/>
  <c r="K310" i="6" l="1"/>
  <c r="L310" i="6" s="1"/>
  <c r="K315" i="6" l="1"/>
  <c r="L315" i="6" s="1"/>
  <c r="K307" i="6" l="1"/>
  <c r="L307" i="6" s="1"/>
  <c r="K301" i="6"/>
  <c r="L301" i="6" s="1"/>
  <c r="K309" i="6" l="1"/>
  <c r="L309" i="6" s="1"/>
  <c r="K297" i="6" l="1"/>
  <c r="L297" i="6" s="1"/>
  <c r="K298" i="6" l="1"/>
  <c r="L298" i="6" s="1"/>
  <c r="K291" i="6"/>
  <c r="L291" i="6" s="1"/>
  <c r="K308" i="6" l="1"/>
  <c r="L308" i="6" s="1"/>
  <c r="K302" i="6"/>
  <c r="L302" i="6" s="1"/>
  <c r="K304" i="6" l="1"/>
  <c r="L304" i="6" s="1"/>
  <c r="L6" i="2" l="1"/>
  <c r="K6" i="3"/>
  <c r="D7" i="5" l="1"/>
  <c r="M7" i="6"/>
  <c r="K299" i="6" l="1"/>
  <c r="L299" i="6" s="1"/>
  <c r="K296" i="6" l="1"/>
  <c r="L296" i="6" s="1"/>
  <c r="K300" i="6" l="1"/>
  <c r="L300" i="6" s="1"/>
  <c r="K295" i="6"/>
  <c r="L295" i="6" s="1"/>
  <c r="K294" i="6"/>
  <c r="L294" i="6" s="1"/>
  <c r="K292" i="6"/>
  <c r="L292" i="6" s="1"/>
  <c r="H290" i="6"/>
  <c r="K290" i="6" s="1"/>
  <c r="L290" i="6" s="1"/>
  <c r="K289" i="6"/>
  <c r="L289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F258" i="6"/>
  <c r="K258" i="6" s="1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F252" i="6"/>
  <c r="K252" i="6" s="1"/>
  <c r="L252" i="6" s="1"/>
  <c r="F251" i="6"/>
  <c r="K251" i="6" s="1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3" i="6"/>
  <c r="L233" i="6" s="1"/>
  <c r="K231" i="6"/>
  <c r="L231" i="6" s="1"/>
  <c r="K230" i="6"/>
  <c r="L230" i="6" s="1"/>
  <c r="F229" i="6"/>
  <c r="K229" i="6" s="1"/>
  <c r="L229" i="6" s="1"/>
  <c r="K228" i="6"/>
  <c r="L228" i="6" s="1"/>
  <c r="K225" i="6"/>
  <c r="L225" i="6" s="1"/>
  <c r="K224" i="6"/>
  <c r="L224" i="6" s="1"/>
  <c r="K223" i="6"/>
  <c r="L223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3" i="6"/>
  <c r="L203" i="6" s="1"/>
  <c r="K201" i="6"/>
  <c r="L201" i="6" s="1"/>
  <c r="K199" i="6"/>
  <c r="L199" i="6" s="1"/>
  <c r="K197" i="6"/>
  <c r="L197" i="6" s="1"/>
  <c r="K196" i="6"/>
  <c r="L196" i="6" s="1"/>
  <c r="K195" i="6"/>
  <c r="L195" i="6" s="1"/>
  <c r="K193" i="6"/>
  <c r="L193" i="6" s="1"/>
  <c r="K192" i="6"/>
  <c r="L192" i="6" s="1"/>
  <c r="K191" i="6"/>
  <c r="L191" i="6" s="1"/>
  <c r="K190" i="6"/>
  <c r="K189" i="6"/>
  <c r="L189" i="6" s="1"/>
  <c r="K188" i="6"/>
  <c r="L188" i="6" s="1"/>
  <c r="K186" i="6"/>
  <c r="L186" i="6" s="1"/>
  <c r="K185" i="6"/>
  <c r="L185" i="6" s="1"/>
  <c r="K184" i="6"/>
  <c r="L184" i="6" s="1"/>
  <c r="K183" i="6"/>
  <c r="L183" i="6" s="1"/>
  <c r="K182" i="6"/>
  <c r="L182" i="6" s="1"/>
  <c r="F181" i="6"/>
  <c r="K181" i="6" s="1"/>
  <c r="L181" i="6" s="1"/>
  <c r="H180" i="6"/>
  <c r="K180" i="6" s="1"/>
  <c r="L180" i="6" s="1"/>
  <c r="K177" i="6"/>
  <c r="L177" i="6" s="1"/>
  <c r="K176" i="6"/>
  <c r="L176" i="6" s="1"/>
  <c r="K175" i="6"/>
  <c r="L175" i="6" s="1"/>
  <c r="K174" i="6"/>
  <c r="L174" i="6" s="1"/>
  <c r="K173" i="6"/>
  <c r="L173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H146" i="6"/>
  <c r="K146" i="6" s="1"/>
  <c r="L146" i="6" s="1"/>
  <c r="F145" i="6"/>
  <c r="K145" i="6" s="1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6" i="4"/>
</calcChain>
</file>

<file path=xl/sharedStrings.xml><?xml version="1.0" encoding="utf-8"?>
<sst xmlns="http://schemas.openxmlformats.org/spreadsheetml/2006/main" count="3258" uniqueCount="1176">
  <si>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</si>
  <si>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</si>
  <si>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</si>
  <si>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</si>
  <si>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</si>
  <si>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</si>
  <si>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</si>
  <si>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</si>
  <si>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</si>
  <si>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</si>
  <si>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</si>
  <si>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</si>
  <si>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</si>
  <si>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</si>
  <si>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</si>
  <si>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</si>
  <si>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</si>
  <si>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</si>
  <si>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</si>
  <si>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</si>
  <si>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</si>
  <si>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</si>
  <si>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</si>
  <si>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</si>
  <si>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</si>
  <si>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</si>
  <si>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</si>
  <si>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</si>
  <si>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</si>
  <si>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</si>
  <si>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</si>
  <si>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</si>
  <si>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</si>
  <si>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</si>
  <si>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</si>
  <si>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</si>
  <si>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</si>
  <si>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</si>
  <si>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</si>
  <si>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</si>
  <si>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</si>
  <si>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</si>
  <si>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</si>
  <si>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</si>
  <si>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</si>
  <si>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</si>
  <si>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</si>
  <si>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</si>
  <si>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</si>
  <si>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</si>
  <si>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</si>
  <si>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</si>
  <si>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</si>
  <si>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</si>
  <si>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</si>
  <si>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</si>
  <si>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</si>
  <si>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</si>
  <si>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</si>
  <si>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</si>
  <si>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</si>
  <si>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</si>
  <si>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</si>
  <si>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</si>
  <si>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</si>
  <si>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</si>
  <si>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</si>
  <si>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</si>
  <si>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</si>
  <si>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</si>
  <si>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</si>
  <si>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</si>
  <si>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</si>
  <si>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</si>
  <si>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</si>
  <si>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</si>
  <si>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</si>
  <si>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</si>
  <si>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</si>
  <si>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</si>
  <si>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</si>
  <si>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</si>
  <si>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</si>
  <si>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</si>
  <si>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</si>
  <si>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</si>
  <si>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</si>
  <si>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</si>
  <si>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</si>
  <si>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</si>
  <si>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</si>
  <si>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</si>
  <si>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</si>
  <si>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</si>
  <si>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</si>
  <si>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</si>
  <si>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</si>
  <si>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</si>
  <si>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</si>
  <si>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</si>
  <si>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</si>
  <si>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</si>
  <si>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</si>
  <si>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</si>
  <si>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</si>
  <si>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</si>
  <si>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</si>
  <si>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</si>
  <si>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</si>
  <si>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</si>
  <si>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</si>
  <si>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</si>
  <si>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</si>
  <si>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</si>
  <si>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</si>
  <si>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</si>
  <si>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</si>
  <si>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</si>
  <si>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</si>
  <si>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</si>
  <si>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</si>
  <si>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</si>
  <si>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</si>
  <si>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</si>
  <si>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</si>
  <si>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</si>
  <si>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</si>
  <si>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</si>
  <si>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</si>
  <si>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</si>
  <si>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</si>
  <si>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</si>
  <si>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</si>
  <si>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</si>
  <si>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</si>
  <si>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</si>
  <si>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</si>
  <si>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</si>
  <si>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</si>
  <si>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</si>
  <si>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</si>
  <si>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</si>
  <si>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</si>
  <si>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</si>
  <si>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</si>
  <si>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</si>
  <si>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</si>
  <si>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</si>
  <si>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</si>
  <si>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</si>
  <si>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</si>
  <si>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</si>
  <si>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</si>
  <si>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</si>
  <si>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</si>
  <si>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</si>
  <si>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</si>
  <si>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</si>
  <si>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</si>
  <si>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</si>
  <si>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</si>
  <si>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</si>
  <si>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</si>
  <si>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</si>
  <si>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</si>
  <si>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</si>
  <si>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</si>
  <si>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</si>
  <si>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</si>
  <si>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</si>
  <si>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</si>
  <si>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</si>
  <si>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</si>
  <si>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</si>
  <si>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</si>
  <si>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</si>
  <si>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</si>
  <si>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</si>
  <si>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</si>
  <si>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</si>
  <si>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</si>
  <si>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</si>
  <si>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</si>
  <si>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</si>
  <si>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</si>
  <si>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</si>
  <si>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</si>
  <si>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</si>
  <si>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</si>
  <si>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</si>
  <si>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</si>
  <si>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</si>
  <si>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</si>
  <si>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</si>
  <si>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</si>
  <si>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</si>
  <si>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</si>
  <si>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</si>
  <si>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</si>
  <si>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</si>
  <si>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</si>
  <si>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</si>
  <si>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</si>
  <si>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</si>
  <si>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</si>
  <si>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</si>
  <si>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</si>
  <si>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</si>
  <si>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</si>
  <si>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</si>
  <si>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</si>
  <si>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</si>
  <si>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</si>
  <si>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</si>
  <si>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</si>
  <si>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</si>
  <si>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</si>
  <si>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</si>
  <si>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</si>
  <si>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</si>
  <si>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</si>
  <si>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</si>
  <si>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</si>
  <si>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</si>
  <si>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</si>
  <si>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</si>
  <si>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</si>
  <si>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</si>
  <si>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</si>
  <si>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</si>
  <si>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</si>
  <si>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</si>
  <si>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</si>
  <si>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</si>
  <si>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</si>
  <si>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</si>
  <si>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</si>
  <si>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</si>
  <si>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</si>
  <si>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</si>
  <si>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</si>
  <si>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</si>
  <si>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</si>
  <si>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</si>
  <si>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</si>
  <si>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</si>
  <si>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</si>
  <si>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</si>
  <si>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</si>
  <si>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</si>
  <si>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</si>
  <si>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</si>
  <si>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</si>
  <si>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</si>
  <si>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</si>
  <si>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</si>
  <si>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</si>
  <si>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</si>
  <si>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</si>
  <si>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</si>
  <si>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</si>
  <si>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</si>
  <si>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</si>
  <si>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</si>
  <si>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</si>
  <si>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</si>
  <si>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</si>
  <si>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</si>
  <si>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</si>
  <si>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</si>
  <si>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</si>
  <si>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</si>
  <si>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</si>
  <si>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</si>
  <si>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</si>
  <si>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</si>
  <si>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</si>
  <si>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</si>
  <si>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</si>
  <si>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</si>
  <si>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</si>
  <si>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</si>
  <si>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</si>
  <si>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</si>
  <si>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</si>
  <si>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</si>
  <si>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</si>
  <si>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</si>
  <si>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</si>
  <si>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</si>
  <si>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</si>
  <si>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</si>
  <si>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</si>
  <si>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</si>
  <si>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</si>
  <si>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</si>
  <si>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</si>
  <si>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</si>
  <si>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</si>
  <si>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</si>
  <si>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</si>
  <si>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</si>
  <si>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</si>
  <si>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</si>
  <si>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</si>
  <si>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</si>
  <si>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</si>
  <si>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</si>
  <si>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</si>
  <si>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</si>
  <si>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</si>
  <si>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</si>
  <si>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</si>
  <si>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</si>
  <si>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</si>
  <si>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</si>
  <si>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</si>
  <si>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</si>
  <si>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</si>
  <si>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</si>
  <si>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</si>
  <si>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</si>
  <si>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</si>
  <si>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</si>
  <si>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</si>
  <si>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</si>
  <si>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</si>
  <si>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</si>
  <si>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</si>
  <si>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</si>
  <si>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</si>
  <si>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</si>
  <si>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</si>
  <si>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</si>
  <si>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</si>
  <si>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</si>
  <si>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</si>
  <si>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</si>
  <si>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</si>
  <si>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</si>
  <si>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</si>
  <si>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</si>
  <si>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</si>
  <si>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</si>
  <si>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</si>
  <si>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</si>
  <si>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</si>
  <si>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</si>
  <si>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</si>
  <si>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</si>
  <si>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</si>
  <si>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</si>
  <si>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</si>
  <si>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</si>
  <si>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</si>
  <si>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</si>
  <si>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</si>
  <si>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</si>
  <si>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</si>
  <si>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</si>
  <si>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</si>
  <si>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</si>
  <si>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</si>
  <si>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</si>
  <si>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</si>
  <si>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</si>
  <si>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</si>
  <si>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</si>
  <si>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</si>
  <si>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</si>
  <si>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</si>
  <si>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</si>
  <si>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</si>
  <si>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</si>
  <si>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</si>
  <si>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</si>
  <si>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</si>
  <si>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</si>
  <si>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</si>
  <si>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</si>
  <si>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</si>
  <si>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</si>
  <si>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</si>
  <si>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</si>
  <si>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</si>
  <si>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</si>
  <si>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</si>
  <si>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</si>
  <si>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</si>
  <si>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</si>
  <si>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</si>
  <si>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</si>
  <si>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</si>
  <si>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</si>
  <si>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</si>
  <si>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</si>
  <si>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</si>
  <si>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</si>
  <si>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</si>
  <si>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</si>
  <si>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</si>
  <si>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</si>
  <si>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</si>
  <si>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</si>
  <si>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</si>
  <si>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</si>
  <si>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</si>
  <si>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</si>
  <si>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</si>
  <si>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</si>
  <si>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</si>
  <si>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</si>
  <si>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</si>
  <si>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</si>
  <si>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</si>
  <si>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</si>
  <si>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</si>
  <si>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</si>
  <si>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</si>
  <si>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</si>
  <si>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</si>
  <si>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</si>
  <si>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</si>
  <si>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</si>
  <si>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</si>
  <si>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</si>
  <si>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</si>
  <si>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</si>
  <si>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</si>
  <si>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</si>
  <si>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</si>
  <si>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</si>
  <si>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</si>
  <si>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</si>
  <si>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</si>
  <si>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</si>
  <si>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</si>
  <si>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</si>
  <si>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</si>
  <si>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</si>
  <si>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</si>
  <si>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</si>
  <si>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</si>
  <si>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</si>
  <si>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</si>
  <si>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</si>
  <si>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</si>
  <si>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</si>
  <si>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</si>
  <si>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</si>
  <si>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</si>
  <si>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</si>
  <si>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</si>
  <si>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</si>
  <si>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</si>
  <si>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</si>
  <si>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</si>
  <si>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</si>
  <si>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</si>
  <si>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</si>
  <si>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</si>
  <si>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</si>
  <si>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</si>
  <si>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</si>
  <si>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</si>
  <si>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</si>
  <si>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</si>
  <si>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</si>
  <si>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</si>
  <si>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</si>
  <si>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</si>
  <si>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</si>
  <si>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</si>
  <si>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</si>
  <si>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</si>
  <si>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</si>
  <si>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</si>
  <si>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</si>
  <si>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</si>
  <si>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</si>
  <si>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</si>
  <si>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</si>
  <si>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</si>
  <si>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</si>
  <si>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</si>
  <si>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</si>
  <si>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</si>
  <si>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</si>
  <si>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</si>
  <si>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</si>
  <si>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</si>
  <si>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</si>
  <si>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</si>
  <si>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</si>
  <si>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</si>
  <si>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</si>
  <si>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</si>
  <si>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</si>
  <si>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</si>
  <si>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</si>
  <si>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</si>
  <si>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</si>
  <si>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</si>
  <si>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</si>
  <si>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</si>
  <si>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</si>
  <si>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</si>
  <si>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</si>
  <si>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</si>
  <si>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</si>
  <si>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</si>
  <si>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</si>
  <si>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</si>
  <si>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</si>
  <si>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</si>
  <si>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</si>
  <si>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</si>
  <si>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</si>
  <si>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</si>
  <si>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</si>
  <si>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</si>
  <si>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</si>
  <si>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</si>
  <si>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</si>
  <si>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</si>
  <si>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</si>
  <si>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</si>
  <si>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</si>
  <si>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</si>
  <si>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</si>
  <si>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</si>
  <si>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</si>
  <si>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</si>
  <si>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</si>
  <si>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</si>
  <si>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</si>
  <si>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</si>
  <si>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</si>
  <si>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</si>
  <si>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</si>
  <si>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</si>
  <si>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</si>
  <si>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</si>
  <si>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</si>
  <si>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</si>
  <si>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</si>
  <si>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</si>
  <si>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</si>
  <si>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</si>
  <si>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</si>
  <si>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</si>
  <si>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</si>
  <si>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</si>
  <si>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</si>
  <si>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</si>
  <si>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</si>
  <si>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</si>
  <si>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</si>
  <si>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</si>
  <si>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</si>
  <si>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</si>
  <si>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</si>
  <si>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</si>
  <si>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</si>
  <si>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</si>
  <si>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</si>
  <si>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</si>
  <si>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</si>
  <si>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</si>
  <si>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</si>
  <si>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</si>
  <si>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</si>
  <si>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</si>
  <si>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</si>
  <si>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</si>
  <si>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</si>
  <si>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</si>
  <si>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</si>
  <si>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</si>
  <si>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</si>
  <si>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</si>
  <si>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</si>
  <si>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</si>
  <si>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</si>
  <si>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</si>
  <si>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</si>
  <si>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</si>
  <si>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</si>
  <si>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</si>
  <si>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</si>
  <si>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</si>
  <si>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</si>
  <si>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</si>
  <si>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</si>
  <si>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</si>
  <si>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</si>
  <si>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</si>
  <si>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</si>
  <si>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</si>
  <si>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</si>
  <si>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</si>
  <si>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</si>
  <si>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</si>
  <si>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</si>
  <si>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</si>
  <si>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</si>
  <si>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</si>
  <si>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</si>
  <si>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</si>
  <si>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</si>
  <si>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</si>
  <si>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</si>
  <si>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</si>
  <si>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</si>
  <si>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</si>
  <si>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</si>
  <si>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</si>
  <si>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</si>
  <si>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</si>
  <si>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</si>
  <si>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</si>
  <si>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</si>
  <si>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</si>
  <si>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</si>
  <si>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</si>
  <si>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</si>
  <si>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</si>
  <si>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</si>
  <si>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</si>
  <si>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</si>
  <si>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</si>
  <si>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</si>
  <si>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</si>
  <si>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</si>
  <si>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</si>
  <si>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</si>
  <si>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</si>
  <si>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</si>
  <si>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</si>
  <si>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</si>
  <si>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</si>
  <si>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</si>
  <si>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</si>
  <si>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</si>
  <si>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</si>
  <si>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</si>
  <si>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</si>
  <si>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</si>
  <si>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</si>
  <si>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</si>
  <si>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</si>
  <si>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</si>
  <si>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</si>
  <si>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</si>
  <si>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</si>
  <si>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</si>
  <si>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</si>
  <si>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</si>
  <si>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</si>
  <si>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</si>
  <si>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</si>
  <si>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</si>
  <si>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</si>
  <si>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</si>
  <si>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</si>
  <si>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</si>
  <si>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</si>
  <si>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</si>
  <si>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</si>
  <si>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</si>
  <si>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</si>
  <si>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</si>
  <si>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</si>
  <si>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</si>
  <si>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</si>
  <si>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</si>
  <si>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</si>
  <si>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</si>
  <si>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</si>
  <si>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</si>
  <si>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</si>
  <si>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</si>
  <si>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</si>
  <si>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</si>
  <si>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</si>
  <si>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</si>
  <si>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</si>
  <si>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</si>
  <si>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</si>
  <si>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</si>
  <si>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</si>
  <si>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</si>
  <si>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</si>
  <si>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</si>
  <si>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</si>
  <si>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</si>
  <si>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</si>
  <si>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</si>
  <si>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</si>
  <si>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</si>
  <si>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</si>
  <si>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</si>
  <si>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</si>
  <si>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</si>
  <si>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</si>
  <si>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</si>
  <si>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</si>
  <si>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</si>
  <si>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</si>
  <si>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</si>
  <si>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</si>
  <si>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</si>
  <si>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</si>
  <si>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</si>
  <si>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</si>
  <si>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</si>
  <si>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</si>
  <si>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</si>
  <si>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</si>
  <si>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</si>
  <si>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</si>
  <si>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</si>
  <si>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</si>
  <si>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</si>
  <si>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</si>
  <si>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</si>
  <si>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</si>
  <si>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</si>
  <si>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</si>
  <si>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</si>
  <si>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</si>
  <si>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</si>
  <si>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</si>
  <si>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</si>
  <si>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</si>
  <si>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</si>
  <si>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</si>
  <si>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</si>
  <si>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</si>
  <si>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</si>
  <si>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</si>
  <si>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</si>
  <si>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</si>
  <si>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</si>
  <si>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</si>
  <si>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</si>
  <si>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</si>
  <si>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</si>
  <si>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</si>
  <si>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</si>
  <si>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</si>
  <si>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</si>
  <si>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</si>
  <si>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</si>
  <si>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</si>
  <si>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</si>
  <si>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</si>
  <si>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</si>
  <si>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</si>
  <si>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</si>
  <si>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</si>
  <si>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</si>
  <si>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</si>
  <si>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</si>
  <si>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</si>
  <si>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</si>
  <si>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</si>
  <si>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</si>
  <si>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</si>
  <si>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</si>
  <si>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</si>
  <si>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</si>
  <si>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</si>
  <si>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</si>
  <si>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</si>
  <si>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</si>
  <si>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</si>
  <si>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</si>
  <si>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</si>
  <si>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</si>
  <si>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</si>
  <si>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</si>
  <si>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</si>
  <si>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</si>
  <si>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</si>
  <si>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</si>
  <si>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</si>
  <si>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</si>
  <si>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</si>
  <si>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</si>
  <si>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</si>
  <si>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</si>
  <si>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</si>
  <si>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</si>
  <si>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</si>
  <si>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</si>
  <si>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</si>
  <si>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</si>
  <si>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</si>
  <si>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</si>
  <si>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</si>
  <si>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</si>
  <si>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</si>
  <si>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</si>
  <si>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</si>
  <si>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</si>
  <si>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</si>
  <si>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</si>
  <si>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</si>
  <si>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</si>
  <si>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</si>
  <si>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</si>
  <si>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</si>
  <si>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</si>
  <si>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</si>
  <si>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</si>
  <si>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</si>
  <si>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</si>
  <si>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</si>
  <si>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</si>
  <si>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</si>
  <si>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</si>
  <si>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</si>
  <si>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</si>
  <si>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</si>
  <si>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</si>
  <si>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</si>
  <si>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</si>
  <si>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</si>
  <si>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</si>
  <si>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</si>
  <si>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</si>
  <si>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</si>
  <si>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</si>
  <si>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</si>
  <si>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</si>
  <si>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</si>
  <si>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</si>
  <si>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</si>
  <si>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</si>
  <si>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</si>
  <si>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</si>
  <si>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</si>
  <si>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</si>
  <si>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</si>
  <si>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</si>
  <si>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</si>
  <si>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</si>
  <si>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</si>
  <si>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</si>
  <si>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</si>
  <si>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</si>
  <si>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</si>
  <si>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</si>
  <si>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</si>
  <si>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</si>
  <si>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</si>
  <si>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</si>
  <si>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</si>
  <si>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</si>
  <si>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</si>
  <si>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</si>
  <si>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</si>
  <si>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</si>
  <si>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</si>
  <si>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</si>
  <si>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</si>
  <si>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</si>
  <si>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</si>
  <si>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</si>
  <si>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</si>
  <si>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</si>
  <si>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</si>
  <si>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</si>
  <si>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</si>
  <si>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</si>
  <si>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</si>
  <si>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</si>
  <si>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</si>
  <si>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</si>
  <si>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</si>
  <si>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</si>
  <si>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</si>
  <si>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</si>
  <si>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</si>
  <si>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</si>
  <si>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</si>
  <si>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</si>
  <si>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</si>
  <si>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</si>
  <si>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</si>
  <si>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</si>
  <si>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</si>
  <si>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</si>
  <si>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</si>
  <si>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</si>
  <si>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</si>
  <si>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</si>
  <si>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</si>
  <si>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</si>
  <si>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</si>
  <si>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</si>
  <si>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4100-4300</t>
  </si>
  <si>
    <t>1820-1950</t>
  </si>
  <si>
    <t>MANSI SHARE AND STOCK ADVISORS PVT LTD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</si>
  <si>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</si>
  <si>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</si>
  <si>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</si>
  <si>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</si>
  <si>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</si>
  <si>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</si>
  <si>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</si>
  <si>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</si>
  <si>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</si>
  <si>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</si>
  <si>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</si>
  <si>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</si>
  <si>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</si>
  <si>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</si>
  <si>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</si>
  <si>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</si>
  <si>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</si>
  <si>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</si>
  <si>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</si>
  <si>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</si>
  <si>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</si>
  <si>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</si>
  <si>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</si>
  <si>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</si>
  <si>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</si>
  <si>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</si>
  <si>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</si>
  <si>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</si>
  <si>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</si>
  <si>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</si>
  <si>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</si>
  <si>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</si>
  <si>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</si>
  <si>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</si>
  <si>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</si>
  <si>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</si>
  <si>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</si>
  <si>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</si>
  <si>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2057-2099</t>
  </si>
  <si>
    <t>ULTRACEMCO APR FUT</t>
  </si>
  <si>
    <t>10225-10330</t>
  </si>
  <si>
    <t>GUJTLRM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</si>
  <si>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</si>
  <si>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</si>
  <si>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</si>
  <si>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</si>
  <si>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</si>
  <si>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</si>
  <si>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</si>
  <si>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</si>
  <si>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</si>
  <si>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HRTI PRIVATE LIMITED</t>
  </si>
  <si>
    <t>NIKHIL RAJESH SINGH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</si>
  <si>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</si>
  <si>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</si>
  <si>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</si>
  <si>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</si>
  <si>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</si>
  <si>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</si>
  <si>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</si>
  <si>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</si>
  <si>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</si>
  <si>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</si>
  <si>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</si>
  <si>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</si>
  <si>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37-37.60</t>
  </si>
  <si>
    <t>40-42</t>
  </si>
  <si>
    <t>7675-8000</t>
  </si>
  <si>
    <t>8400-8600</t>
  </si>
  <si>
    <t>NIFTY 22400 PE 10 APR</t>
  </si>
  <si>
    <t>HAVELLS APR FUT</t>
  </si>
  <si>
    <t>1577-1596</t>
  </si>
  <si>
    <t>9.5</t>
  </si>
  <si>
    <t>Loss of Rs.4.85/-</t>
  </si>
  <si>
    <t>JAINAM BROKING LIMITED</t>
  </si>
  <si>
    <t>RADIOWALLA</t>
  </si>
  <si>
    <t>Radiowalla Network Ltd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</si>
  <si>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</si>
  <si>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</si>
  <si>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</si>
  <si>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</si>
  <si>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</si>
  <si>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</si>
  <si>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</si>
  <si>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</si>
  <si>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</si>
  <si>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</si>
  <si>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</si>
  <si>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</si>
  <si>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</si>
  <si>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</si>
  <si>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</si>
  <si>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</si>
  <si>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</si>
  <si>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</si>
  <si>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INDRENEW</t>
  </si>
  <si>
    <t>YUGA STOCKS AND COMMODITIES PRIVATE LIMITED  .</t>
  </si>
  <si>
    <t>NK SECURITIES RESEARCH PRIVATE LIMITED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</si>
  <si>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</si>
  <si>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</si>
  <si>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</si>
  <si>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</si>
  <si>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</si>
  <si>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</si>
  <si>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</si>
  <si>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</si>
  <si>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</si>
  <si>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</si>
  <si>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</si>
  <si>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DPL</t>
  </si>
  <si>
    <t>RATHOD MANOJ CHHAGANLAL HUF</t>
  </si>
  <si>
    <t>NANDANVAN INVESTMENTS LIMITED</t>
  </si>
  <si>
    <t>ALUWIND</t>
  </si>
  <si>
    <t>Aluwind Architectural Ltd</t>
  </si>
  <si>
    <t>DRCSYSTEMS</t>
  </si>
  <si>
    <t>DRC Systems India Limited</t>
  </si>
  <si>
    <t>MOHIT SOMCHAND SHAH</t>
  </si>
  <si>
    <t>SOMANI MULTIBIZ LIMITED</t>
  </si>
  <si>
    <t>COLPAL APR FUT</t>
  </si>
  <si>
    <t>2600-2570</t>
  </si>
  <si>
    <t>NIFTY APR FUT</t>
  </si>
  <si>
    <t>22700-22600</t>
  </si>
  <si>
    <t>NIFTY 22400 CE 18 APR</t>
  </si>
  <si>
    <t>NIFTY 23000 PE 18 APR</t>
  </si>
  <si>
    <t>HINDALCO 590 PE APR</t>
  </si>
  <si>
    <t>HINDALCO 570 PE APR</t>
  </si>
  <si>
    <t>10.50-11.50</t>
  </si>
  <si>
    <t>4.50-5.50</t>
  </si>
  <si>
    <t>BANKNIFTY 48900 CE 10 APR</t>
  </si>
  <si>
    <t>200-300</t>
  </si>
  <si>
    <t>PIIND APR FUT</t>
  </si>
  <si>
    <t>3928-3970</t>
  </si>
  <si>
    <t>Profit of Rs.210/-</t>
  </si>
  <si>
    <t>FINNIFTY 21400 CE 16 APR</t>
  </si>
  <si>
    <t>FINNIFTY 22000 PE 16 APR</t>
  </si>
  <si>
    <t>Loss of Rs.20/-</t>
  </si>
  <si>
    <t>Loss of Rs.32.5/-</t>
  </si>
  <si>
    <t>HCLTECH APR FUT</t>
  </si>
  <si>
    <t>1561-1576</t>
  </si>
  <si>
    <t>CRESSAN</t>
  </si>
  <si>
    <t>INTEX COMMOSALES LLP</t>
  </si>
  <si>
    <t>GCONNECT</t>
  </si>
  <si>
    <t>MANSI SHARE &amp; STOCK ADVISORS PRIVATE LIMITED</t>
  </si>
  <si>
    <t>NISHIL FINANCIAL ADVISORS LLP .</t>
  </si>
  <si>
    <t>JAYKAILASH</t>
  </si>
  <si>
    <t>SETU SECURITIES PVT. LTD.</t>
  </si>
  <si>
    <t>NAVKAR</t>
  </si>
  <si>
    <t>SECURCRED</t>
  </si>
  <si>
    <t>GVM VENTURES LLP</t>
  </si>
  <si>
    <t>BALVEER SINGH</t>
  </si>
  <si>
    <t>HEMANT BABULAL KHALAS</t>
  </si>
  <si>
    <t>KADIR FARUKQBHAI VOHRA</t>
  </si>
  <si>
    <t>SANJAY MANSINGBHAI RATHOD</t>
  </si>
  <si>
    <t>MUDUPULAVEMULA SURENDRANADHA REDDY</t>
  </si>
  <si>
    <t>KRYSTAL</t>
  </si>
  <si>
    <t>Krystal Integrated Ser L</t>
  </si>
  <si>
    <t>NIRAJ HARSUKHLAL SANGHAVI</t>
  </si>
  <si>
    <t>SUNDARAM</t>
  </si>
  <si>
    <t>Sundaram Multi Pap Ltd</t>
  </si>
  <si>
    <t>PACE COMMODITY BROKERS PRIVATE LIMITED</t>
  </si>
  <si>
    <t>HI GROWTH CORPORATE SERVICES PVT LTD</t>
  </si>
  <si>
    <t>MINERVA VENTURES FUND</t>
  </si>
  <si>
    <t>RHL</t>
  </si>
  <si>
    <t>Robust Hotels Limited</t>
  </si>
  <si>
    <t>WHITEPIN  TIE UP  LIMITED</t>
  </si>
  <si>
    <t>1705-1750</t>
  </si>
  <si>
    <t>1875-2000</t>
  </si>
  <si>
    <t>Profit of Rs.28/-</t>
  </si>
  <si>
    <t>12800-13000</t>
  </si>
  <si>
    <t>TATAPOWER APR FUT</t>
  </si>
  <si>
    <t>444-447</t>
  </si>
  <si>
    <t>Loss of Rs.240/-</t>
  </si>
  <si>
    <t>NIFTY 22250 CE 25 APR</t>
  </si>
  <si>
    <t>NIFTY 23000 PE 25 APR</t>
  </si>
  <si>
    <t>FINNIFTY 21650 CE 16 APR</t>
  </si>
  <si>
    <t>FINNIFTY 21450 PE 16 APR</t>
  </si>
  <si>
    <t>26450-26490</t>
  </si>
  <si>
    <t>26760-27000</t>
  </si>
  <si>
    <t>3860-3865</t>
  </si>
  <si>
    <t>3905-3947</t>
  </si>
  <si>
    <t>Loss of Rs.3.25/-</t>
  </si>
  <si>
    <t>ABCGAS</t>
  </si>
  <si>
    <t>ARJUN LEASING AND FINANCE PVT LTD .</t>
  </si>
  <si>
    <t>BRIDGESE</t>
  </si>
  <si>
    <t>KRUSHARTH KALPESHBHAI PANCHAL</t>
  </si>
  <si>
    <t>CORNE</t>
  </si>
  <si>
    <t>SUNIL SHANTIKUMAR MAJITHIA</t>
  </si>
  <si>
    <t>GAURI NANDAN TRADERS</t>
  </si>
  <si>
    <t>JYOTSANABEN CHANDRAKANT SHAH</t>
  </si>
  <si>
    <t>BHAVESHKUMAR CHANDRAKANT SHAH</t>
  </si>
  <si>
    <t>ELFORGE</t>
  </si>
  <si>
    <t>INDIRA VASUDEVAN</t>
  </si>
  <si>
    <t>ENCODE</t>
  </si>
  <si>
    <t>SWATI GUPTA SOMA</t>
  </si>
  <si>
    <t>YOGESH SOMABHAI PATEL</t>
  </si>
  <si>
    <t>VAXFAB ENTERPRISES LIMITED</t>
  </si>
  <si>
    <t>MAKWANA DIXIT CHANDUBHAI</t>
  </si>
  <si>
    <t>IISL</t>
  </si>
  <si>
    <t>SHAUKATALI MOHAMED PRASLA</t>
  </si>
  <si>
    <t>VIVEK KANDA</t>
  </si>
  <si>
    <t>HARNISH NITIN BRAHMBHATT</t>
  </si>
  <si>
    <t>MEHUL HASMUKH SHAH</t>
  </si>
  <si>
    <t>SANTOSH RANI</t>
  </si>
  <si>
    <t>POOJASINGH</t>
  </si>
  <si>
    <t>MAFIA</t>
  </si>
  <si>
    <t>SELVAMURTHY AKILANDESWARI</t>
  </si>
  <si>
    <t>MCPL</t>
  </si>
  <si>
    <t>VINEY EQUITY MARKET LLP</t>
  </si>
  <si>
    <t>PRASHANT GORADIA</t>
  </si>
  <si>
    <t>RTSPOWR</t>
  </si>
  <si>
    <t>MONEYCREW FINTEC PRIVATE LIMITED</t>
  </si>
  <si>
    <t>SONALIS</t>
  </si>
  <si>
    <t>ABHIJITH PUTTA</t>
  </si>
  <si>
    <t>TARMAT</t>
  </si>
  <si>
    <t>RISEROSE BUSINESS PRIVATE LIMITED</t>
  </si>
  <si>
    <t>VAGHANI</t>
  </si>
  <si>
    <t>SWEETU RAMESH UKANI</t>
  </si>
  <si>
    <t>VIVAA</t>
  </si>
  <si>
    <t>ARYAFIN-TRADE SERVICES INDIA PRIVATE LIMITED</t>
  </si>
  <si>
    <t>ATAM</t>
  </si>
  <si>
    <t>Atam Valves Limited</t>
  </si>
  <si>
    <t>LATHE DERIVATIVES TRADING PRIVATE LIMITED .</t>
  </si>
  <si>
    <t>RAJESH  KOLEKAR</t>
  </si>
  <si>
    <t>CGRAPHICS</t>
  </si>
  <si>
    <t>Creative Graphics S Ind L</t>
  </si>
  <si>
    <t>PRASHANT SHARMA</t>
  </si>
  <si>
    <t>B B COMMERCIAL LTD</t>
  </si>
  <si>
    <t>AJAY SURENDRABHAI PATEL</t>
  </si>
  <si>
    <t>FARUKBHAI RASULBHAI MALEK</t>
  </si>
  <si>
    <t>JIGAR BHAILALBHAI KHALASH</t>
  </si>
  <si>
    <t>ENFUSE</t>
  </si>
  <si>
    <t>Enfuse Solutions Limited</t>
  </si>
  <si>
    <t>KARTHIKA KIZHAKKAYIL MANOHARAN</t>
  </si>
  <si>
    <t>K2INFRA</t>
  </si>
  <si>
    <t>K2 Infragen Limited</t>
  </si>
  <si>
    <t>KCK</t>
  </si>
  <si>
    <t>Kck Industries Limited</t>
  </si>
  <si>
    <t>CHANDNI DHRUVKUMAR  SHAH</t>
  </si>
  <si>
    <t>KLL</t>
  </si>
  <si>
    <t>Kaushalya Logistics Ltd</t>
  </si>
  <si>
    <t>SANDEEP SINGH</t>
  </si>
  <si>
    <t>KARISHMA DILIP BHATIA</t>
  </si>
  <si>
    <t>QE SECURITIES LLP</t>
  </si>
  <si>
    <t>VIRAL DINESH SHAH</t>
  </si>
  <si>
    <t>SUNFLOWER BROKING PRIVATE LIMITED</t>
  </si>
  <si>
    <t>NIRAJ RAJNIKANT SHAH</t>
  </si>
  <si>
    <t>CITADEL SECURITIES INDIA MARKETS PRIVATE LIMITED</t>
  </si>
  <si>
    <t>MINDTECK</t>
  </si>
  <si>
    <t>Mindteck (India) Limited</t>
  </si>
  <si>
    <t>PRATHAM</t>
  </si>
  <si>
    <t>Pratham EPC Projects Ltd</t>
  </si>
  <si>
    <t>RAMCOSYS</t>
  </si>
  <si>
    <t>Ramco Systems Limited</t>
  </si>
  <si>
    <t>MICROCURVES TRADING PRIVATE LIMITED</t>
  </si>
  <si>
    <t>AAKRAYA RESEARCH LLP</t>
  </si>
  <si>
    <t>RELINFRA</t>
  </si>
  <si>
    <t>Reliance Infrastructu Ltd</t>
  </si>
  <si>
    <t>SADBHAV</t>
  </si>
  <si>
    <t>Sadbhav Engineering Limit</t>
  </si>
  <si>
    <t>CRONY VYAPAR PVT LTD</t>
  </si>
  <si>
    <t>SecUR Credentials Limited</t>
  </si>
  <si>
    <t>SOLEX</t>
  </si>
  <si>
    <t>Solex Energy Limited</t>
  </si>
  <si>
    <t>BAJORIA FINANCIAL SERVICES PRIVATE LIMITED</t>
  </si>
  <si>
    <t>CHANDRA BHAN KATARIA</t>
  </si>
  <si>
    <t>KDL</t>
  </si>
  <si>
    <t>Kore Digital Limited</t>
  </si>
  <si>
    <t>NEOMILE GROWTH FUND - SERIES I</t>
  </si>
  <si>
    <t>SUBEXLTD</t>
  </si>
  <si>
    <t>Subex Ltd</t>
  </si>
  <si>
    <t>ASHAPURA COMMODITIES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</si>
</sst>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4" t="s">
        <v>16</v>
      </c>
      <c r="B9" s="346" t="s">
        <v>17</v>
      </c>
      <c r="C9" s="346" t="s">
        <v>18</v>
      </c>
      <c r="D9" s="346" t="s">
        <v>19</v>
      </c>
      <c r="E9" s="26" t="s">
        <v>20</v>
      </c>
      <c r="F9" s="26" t="s">
        <v>21</v>
      </c>
      <c r="G9" s="341" t="s">
        <v>22</v>
      </c>
      <c r="H9" s="342"/>
      <c r="I9" s="343"/>
      <c r="J9" s="341" t="s">
        <v>23</v>
      </c>
      <c r="K9" s="342"/>
      <c r="L9" s="343"/>
      <c r="M9" s="26"/>
      <c r="N9" s="27"/>
      <c r="O9" s="27"/>
      <c r="P9" s="27"/>
    </row>
    <row r="10" spans="1:16" ht="40.200000000000003">
      <c r="A10" s="345"/>
      <c r="B10" s="347"/>
      <c r="C10" s="347"/>
      <c r="D10" s="347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22601.45</v>
      </c>
      <c r="F11" s="230">
        <v>22652.95</v>
      </c>
      <c r="G11" s="229">
        <v>22538.5</v>
      </c>
      <c r="H11" s="229">
        <v>22475.55</v>
      </c>
      <c r="I11" s="229">
        <v>22361.1</v>
      </c>
      <c r="J11" s="229">
        <v>22715.9</v>
      </c>
      <c r="K11" s="229">
        <v>22830.350000000006</v>
      </c>
      <c r="L11" s="229">
        <v>22893.300000000003</v>
      </c>
      <c r="M11" s="228">
        <v>22767.4</v>
      </c>
      <c r="N11" s="228">
        <v>22590</v>
      </c>
      <c r="O11" s="228">
        <v>12876950</v>
      </c>
      <c r="P11" s="231">
        <v>-1.8704657684569897E-2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48714.1</v>
      </c>
      <c r="F12" s="230">
        <v>48764.983333333337</v>
      </c>
      <c r="G12" s="229">
        <v>48615.216666666674</v>
      </c>
      <c r="H12" s="229">
        <v>48516.333333333336</v>
      </c>
      <c r="I12" s="229">
        <v>48366.566666666673</v>
      </c>
      <c r="J12" s="229">
        <v>48863.866666666676</v>
      </c>
      <c r="K12" s="229">
        <v>49013.633333333339</v>
      </c>
      <c r="L12" s="229">
        <v>49112.516666666677</v>
      </c>
      <c r="M12" s="228">
        <v>48914.75</v>
      </c>
      <c r="N12" s="228">
        <v>48666.1</v>
      </c>
      <c r="O12" s="228">
        <v>2434710</v>
      </c>
      <c r="P12" s="231">
        <v>-7.056883381623702E-2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21589.65</v>
      </c>
      <c r="F13" s="243">
        <v>21621.033333333336</v>
      </c>
      <c r="G13" s="245">
        <v>21541.866666666672</v>
      </c>
      <c r="H13" s="245">
        <v>21494.083333333336</v>
      </c>
      <c r="I13" s="245">
        <v>21414.916666666672</v>
      </c>
      <c r="J13" s="245">
        <v>21668.816666666673</v>
      </c>
      <c r="K13" s="245">
        <v>21747.983333333337</v>
      </c>
      <c r="L13" s="245">
        <v>21795.766666666674</v>
      </c>
      <c r="M13" s="246">
        <v>21700.2</v>
      </c>
      <c r="N13" s="246">
        <v>21573.25</v>
      </c>
      <c r="O13" s="246">
        <v>79320</v>
      </c>
      <c r="P13" s="247">
        <v>5.9861036878674508E-2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10927.65</v>
      </c>
      <c r="F14" s="243">
        <v>10950.65</v>
      </c>
      <c r="G14" s="245">
        <v>10888.3</v>
      </c>
      <c r="H14" s="245">
        <v>10848.949999999999</v>
      </c>
      <c r="I14" s="245">
        <v>10786.599999999999</v>
      </c>
      <c r="J14" s="245">
        <v>10990</v>
      </c>
      <c r="K14" s="245">
        <v>11052.350000000002</v>
      </c>
      <c r="L14" s="245">
        <v>11091.7</v>
      </c>
      <c r="M14" s="246">
        <v>11013</v>
      </c>
      <c r="N14" s="246">
        <v>10911.3</v>
      </c>
      <c r="O14" s="246">
        <v>1945500</v>
      </c>
      <c r="P14" s="247">
        <v>5.7265131444874669E-2</v>
      </c>
    </row>
    <row r="15" spans="1:16" ht="12.75" customHeight="1">
      <c r="A15" s="239">
        <v>5</v>
      </c>
      <c r="B15" s="251" t="s">
        <v>914</v>
      </c>
      <c r="C15" s="243" t="s">
        <v>39</v>
      </c>
      <c r="D15" s="244">
        <v>45407</v>
      </c>
      <c r="E15" s="243">
        <v>753.45</v>
      </c>
      <c r="F15" s="243">
        <v>747.69999999999993</v>
      </c>
      <c r="G15" s="245">
        <v>738.89999999999986</v>
      </c>
      <c r="H15" s="245">
        <v>724.34999999999991</v>
      </c>
      <c r="I15" s="245">
        <v>715.54999999999984</v>
      </c>
      <c r="J15" s="245">
        <v>762.24999999999989</v>
      </c>
      <c r="K15" s="245">
        <v>771.04999999999984</v>
      </c>
      <c r="L15" s="245">
        <v>785.59999999999991</v>
      </c>
      <c r="M15" s="246">
        <v>756.5</v>
      </c>
      <c r="N15" s="246">
        <v>733.15</v>
      </c>
      <c r="O15" s="246">
        <v>14522000</v>
      </c>
      <c r="P15" s="247">
        <v>3.2565415244596135E-2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6753.95</v>
      </c>
      <c r="F16" s="243">
        <v>6726.45</v>
      </c>
      <c r="G16" s="245">
        <v>6675.2</v>
      </c>
      <c r="H16" s="245">
        <v>6596.45</v>
      </c>
      <c r="I16" s="245">
        <v>6545.2</v>
      </c>
      <c r="J16" s="245">
        <v>6805.2</v>
      </c>
      <c r="K16" s="245">
        <v>6856.45</v>
      </c>
      <c r="L16" s="245">
        <v>6935.2</v>
      </c>
      <c r="M16" s="246">
        <v>6777.7</v>
      </c>
      <c r="N16" s="246">
        <v>6647.7</v>
      </c>
      <c r="O16" s="246">
        <v>991375</v>
      </c>
      <c r="P16" s="247">
        <v>-1.2451749470800648E-2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26469.9</v>
      </c>
      <c r="F17" s="243">
        <v>26731.149999999998</v>
      </c>
      <c r="G17" s="245">
        <v>26159.299999999996</v>
      </c>
      <c r="H17" s="245">
        <v>25848.699999999997</v>
      </c>
      <c r="I17" s="245">
        <v>25276.849999999995</v>
      </c>
      <c r="J17" s="245">
        <v>27041.749999999996</v>
      </c>
      <c r="K17" s="245">
        <v>27613.599999999995</v>
      </c>
      <c r="L17" s="245">
        <v>27924.199999999997</v>
      </c>
      <c r="M17" s="246">
        <v>27303</v>
      </c>
      <c r="N17" s="246">
        <v>26420.55</v>
      </c>
      <c r="O17" s="246">
        <v>196520</v>
      </c>
      <c r="P17" s="247">
        <v>1.6309887869520897E-3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203.25</v>
      </c>
      <c r="F18" s="243">
        <v>204.25</v>
      </c>
      <c r="G18" s="245">
        <v>200.2</v>
      </c>
      <c r="H18" s="245">
        <v>197.14999999999998</v>
      </c>
      <c r="I18" s="245">
        <v>193.09999999999997</v>
      </c>
      <c r="J18" s="245">
        <v>207.3</v>
      </c>
      <c r="K18" s="245">
        <v>211.35000000000002</v>
      </c>
      <c r="L18" s="245">
        <v>214.40000000000003</v>
      </c>
      <c r="M18" s="246">
        <v>208.3</v>
      </c>
      <c r="N18" s="246">
        <v>201.2</v>
      </c>
      <c r="O18" s="246">
        <v>49010400</v>
      </c>
      <c r="P18" s="247">
        <v>3.1480850096601884E-2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234.7</v>
      </c>
      <c r="F19" s="243">
        <v>236.65</v>
      </c>
      <c r="G19" s="245">
        <v>232.25</v>
      </c>
      <c r="H19" s="245">
        <v>229.79999999999998</v>
      </c>
      <c r="I19" s="245">
        <v>225.39999999999998</v>
      </c>
      <c r="J19" s="245">
        <v>239.10000000000002</v>
      </c>
      <c r="K19" s="245">
        <v>243.50000000000006</v>
      </c>
      <c r="L19" s="245">
        <v>245.95000000000005</v>
      </c>
      <c r="M19" s="246">
        <v>241.05</v>
      </c>
      <c r="N19" s="246">
        <v>234.2</v>
      </c>
      <c r="O19" s="246">
        <v>43349800</v>
      </c>
      <c r="P19" s="247">
        <v>-2.1709792876840932E-2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2474.15</v>
      </c>
      <c r="F20" s="243">
        <v>2492.7166666666667</v>
      </c>
      <c r="G20" s="245">
        <v>2446.4333333333334</v>
      </c>
      <c r="H20" s="245">
        <v>2418.7166666666667</v>
      </c>
      <c r="I20" s="245">
        <v>2372.4333333333334</v>
      </c>
      <c r="J20" s="245">
        <v>2520.4333333333334</v>
      </c>
      <c r="K20" s="245">
        <v>2566.7166666666672</v>
      </c>
      <c r="L20" s="245">
        <v>2594.4333333333334</v>
      </c>
      <c r="M20" s="246">
        <v>2539</v>
      </c>
      <c r="N20" s="246">
        <v>2465</v>
      </c>
      <c r="O20" s="246">
        <v>5539500</v>
      </c>
      <c r="P20" s="247">
        <v>8.906130477543437E-3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3214.85</v>
      </c>
      <c r="F21" s="243">
        <v>3227.6666666666665</v>
      </c>
      <c r="G21" s="245">
        <v>3196.333333333333</v>
      </c>
      <c r="H21" s="245">
        <v>3177.8166666666666</v>
      </c>
      <c r="I21" s="245">
        <v>3146.4833333333331</v>
      </c>
      <c r="J21" s="245">
        <v>3246.1833333333329</v>
      </c>
      <c r="K21" s="245">
        <v>3277.516666666666</v>
      </c>
      <c r="L21" s="245">
        <v>3296.0333333333328</v>
      </c>
      <c r="M21" s="246">
        <v>3259</v>
      </c>
      <c r="N21" s="246">
        <v>3209.15</v>
      </c>
      <c r="O21" s="246">
        <v>14279400</v>
      </c>
      <c r="P21" s="247">
        <v>5.2550816639690585E-4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1348.6</v>
      </c>
      <c r="F22" s="243">
        <v>1351.75</v>
      </c>
      <c r="G22" s="245">
        <v>1342.85</v>
      </c>
      <c r="H22" s="245">
        <v>1337.1</v>
      </c>
      <c r="I22" s="245">
        <v>1328.1999999999998</v>
      </c>
      <c r="J22" s="245">
        <v>1357.5</v>
      </c>
      <c r="K22" s="245">
        <v>1366.4</v>
      </c>
      <c r="L22" s="245">
        <v>1372.15</v>
      </c>
      <c r="M22" s="246">
        <v>1360.65</v>
      </c>
      <c r="N22" s="246">
        <v>1346</v>
      </c>
      <c r="O22" s="246">
        <v>38847200</v>
      </c>
      <c r="P22" s="247">
        <v>9.6883245382585752E-4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4752.6499999999996</v>
      </c>
      <c r="F23" s="243">
        <v>4789.2333333333336</v>
      </c>
      <c r="G23" s="245">
        <v>4706.8666666666668</v>
      </c>
      <c r="H23" s="245">
        <v>4661.083333333333</v>
      </c>
      <c r="I23" s="245">
        <v>4578.7166666666662</v>
      </c>
      <c r="J23" s="245">
        <v>4835.0166666666673</v>
      </c>
      <c r="K23" s="245">
        <v>4917.3833333333341</v>
      </c>
      <c r="L23" s="245">
        <v>4963.1666666666679</v>
      </c>
      <c r="M23" s="246">
        <v>4871.6000000000004</v>
      </c>
      <c r="N23" s="246">
        <v>4743.45</v>
      </c>
      <c r="O23" s="246">
        <v>1157600</v>
      </c>
      <c r="P23" s="247">
        <v>5.697589481373265E-2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611.25</v>
      </c>
      <c r="F24" s="243">
        <v>616.71666666666658</v>
      </c>
      <c r="G24" s="245">
        <v>602.33333333333314</v>
      </c>
      <c r="H24" s="245">
        <v>593.41666666666652</v>
      </c>
      <c r="I24" s="245">
        <v>579.03333333333308</v>
      </c>
      <c r="J24" s="245">
        <v>625.63333333333321</v>
      </c>
      <c r="K24" s="245">
        <v>640.01666666666665</v>
      </c>
      <c r="L24" s="245">
        <v>648.93333333333328</v>
      </c>
      <c r="M24" s="246">
        <v>631.1</v>
      </c>
      <c r="N24" s="246">
        <v>607.79999999999995</v>
      </c>
      <c r="O24" s="246">
        <v>47644200</v>
      </c>
      <c r="P24" s="247">
        <v>3.0042417402809666E-2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6430</v>
      </c>
      <c r="F25" s="243">
        <v>6436.0166666666673</v>
      </c>
      <c r="G25" s="245">
        <v>6379.0833333333348</v>
      </c>
      <c r="H25" s="245">
        <v>6328.1666666666679</v>
      </c>
      <c r="I25" s="245">
        <v>6271.2333333333354</v>
      </c>
      <c r="J25" s="245">
        <v>6486.9333333333343</v>
      </c>
      <c r="K25" s="245">
        <v>6543.8666666666668</v>
      </c>
      <c r="L25" s="245">
        <v>6594.7833333333338</v>
      </c>
      <c r="M25" s="246">
        <v>6492.95</v>
      </c>
      <c r="N25" s="246">
        <v>6385.1</v>
      </c>
      <c r="O25" s="246">
        <v>1829625</v>
      </c>
      <c r="P25" s="247">
        <v>5.5603634790134138E-2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480.6</v>
      </c>
      <c r="F26" s="243">
        <v>482.8</v>
      </c>
      <c r="G26" s="245">
        <v>477.05</v>
      </c>
      <c r="H26" s="245">
        <v>473.5</v>
      </c>
      <c r="I26" s="245">
        <v>467.75</v>
      </c>
      <c r="J26" s="245">
        <v>486.35</v>
      </c>
      <c r="K26" s="245">
        <v>492.1</v>
      </c>
      <c r="L26" s="245">
        <v>495.65000000000003</v>
      </c>
      <c r="M26" s="246">
        <v>488.55</v>
      </c>
      <c r="N26" s="246">
        <v>479.25</v>
      </c>
      <c r="O26" s="246">
        <v>12965900</v>
      </c>
      <c r="P26" s="247">
        <v>2.7067061675195261E-2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178.9</v>
      </c>
      <c r="F27" s="243">
        <v>179.31666666666669</v>
      </c>
      <c r="G27" s="245">
        <v>177.18333333333339</v>
      </c>
      <c r="H27" s="245">
        <v>175.4666666666667</v>
      </c>
      <c r="I27" s="245">
        <v>173.3333333333334</v>
      </c>
      <c r="J27" s="245">
        <v>181.03333333333339</v>
      </c>
      <c r="K27" s="245">
        <v>183.16666666666666</v>
      </c>
      <c r="L27" s="245">
        <v>184.88333333333338</v>
      </c>
      <c r="M27" s="246">
        <v>181.45</v>
      </c>
      <c r="N27" s="246">
        <v>177.6</v>
      </c>
      <c r="O27" s="246">
        <v>107710000</v>
      </c>
      <c r="P27" s="247">
        <v>1.4457263951024252E-2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2857.4</v>
      </c>
      <c r="F28" s="243">
        <v>2868.5333333333333</v>
      </c>
      <c r="G28" s="245">
        <v>2837.2666666666664</v>
      </c>
      <c r="H28" s="245">
        <v>2817.1333333333332</v>
      </c>
      <c r="I28" s="245">
        <v>2785.8666666666663</v>
      </c>
      <c r="J28" s="245">
        <v>2888.6666666666665</v>
      </c>
      <c r="K28" s="245">
        <v>2919.9333333333338</v>
      </c>
      <c r="L28" s="245">
        <v>2940.0666666666666</v>
      </c>
      <c r="M28" s="246">
        <v>2899.8</v>
      </c>
      <c r="N28" s="246">
        <v>2848.4</v>
      </c>
      <c r="O28" s="246">
        <v>10936800</v>
      </c>
      <c r="P28" s="247">
        <v>5.9603162300418538E-2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1972.35</v>
      </c>
      <c r="F29" s="243">
        <v>1989.1333333333332</v>
      </c>
      <c r="G29" s="245">
        <v>1951.2666666666664</v>
      </c>
      <c r="H29" s="245">
        <v>1930.1833333333332</v>
      </c>
      <c r="I29" s="245">
        <v>1892.3166666666664</v>
      </c>
      <c r="J29" s="245">
        <v>2010.2166666666665</v>
      </c>
      <c r="K29" s="245">
        <v>2048.083333333333</v>
      </c>
      <c r="L29" s="245">
        <v>2069.1666666666665</v>
      </c>
      <c r="M29" s="246">
        <v>2027</v>
      </c>
      <c r="N29" s="246">
        <v>1968.05</v>
      </c>
      <c r="O29" s="246">
        <v>3061881</v>
      </c>
      <c r="P29" s="247">
        <v>3.549708328161847E-2</v>
      </c>
    </row>
    <row r="30" spans="1:16" ht="12.75" customHeight="1">
      <c r="A30" s="239">
        <v>20</v>
      </c>
      <c r="B30" s="251" t="s">
        <v>914</v>
      </c>
      <c r="C30" s="248" t="s">
        <v>60</v>
      </c>
      <c r="D30" s="244">
        <v>45407</v>
      </c>
      <c r="E30" s="243">
        <v>6172.55</v>
      </c>
      <c r="F30" s="243">
        <v>6196.75</v>
      </c>
      <c r="G30" s="245">
        <v>6133.5</v>
      </c>
      <c r="H30" s="245">
        <v>6094.45</v>
      </c>
      <c r="I30" s="245">
        <v>6031.2</v>
      </c>
      <c r="J30" s="245">
        <v>6235.8</v>
      </c>
      <c r="K30" s="245">
        <v>6299.05</v>
      </c>
      <c r="L30" s="245">
        <v>6338.1</v>
      </c>
      <c r="M30" s="246">
        <v>6260</v>
      </c>
      <c r="N30" s="246">
        <v>6157.7</v>
      </c>
      <c r="O30" s="246">
        <v>465750</v>
      </c>
      <c r="P30" s="247">
        <v>1.1400651465798045E-2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634.75</v>
      </c>
      <c r="F31" s="243">
        <v>633.18333333333339</v>
      </c>
      <c r="G31" s="245">
        <v>625.91666666666674</v>
      </c>
      <c r="H31" s="245">
        <v>617.08333333333337</v>
      </c>
      <c r="I31" s="245">
        <v>609.81666666666672</v>
      </c>
      <c r="J31" s="245">
        <v>642.01666666666677</v>
      </c>
      <c r="K31" s="245">
        <v>649.28333333333342</v>
      </c>
      <c r="L31" s="245">
        <v>658.11666666666679</v>
      </c>
      <c r="M31" s="246">
        <v>640.45000000000005</v>
      </c>
      <c r="N31" s="246">
        <v>624.35</v>
      </c>
      <c r="O31" s="246">
        <v>19818000</v>
      </c>
      <c r="P31" s="247">
        <v>8.0878986723638031E-3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1092.8</v>
      </c>
      <c r="F32" s="243">
        <v>1101.4833333333333</v>
      </c>
      <c r="G32" s="245">
        <v>1081.6666666666667</v>
      </c>
      <c r="H32" s="245">
        <v>1070.5333333333333</v>
      </c>
      <c r="I32" s="245">
        <v>1050.7166666666667</v>
      </c>
      <c r="J32" s="245">
        <v>1112.6166666666668</v>
      </c>
      <c r="K32" s="245">
        <v>1132.4333333333334</v>
      </c>
      <c r="L32" s="245">
        <v>1143.5666666666668</v>
      </c>
      <c r="M32" s="246">
        <v>1121.3</v>
      </c>
      <c r="N32" s="246">
        <v>1090.3499999999999</v>
      </c>
      <c r="O32" s="246">
        <v>15185500</v>
      </c>
      <c r="P32" s="247">
        <v>2.3957869752262276E-2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1077.3499999999999</v>
      </c>
      <c r="F33" s="243">
        <v>1083.7666666666667</v>
      </c>
      <c r="G33" s="245">
        <v>1068.9833333333333</v>
      </c>
      <c r="H33" s="245">
        <v>1060.6166666666668</v>
      </c>
      <c r="I33" s="245">
        <v>1045.8333333333335</v>
      </c>
      <c r="J33" s="245">
        <v>1092.1333333333332</v>
      </c>
      <c r="K33" s="245">
        <v>1106.9166666666665</v>
      </c>
      <c r="L33" s="245">
        <v>1115.2833333333331</v>
      </c>
      <c r="M33" s="246">
        <v>1098.55</v>
      </c>
      <c r="N33" s="246">
        <v>1075.4000000000001</v>
      </c>
      <c r="O33" s="246">
        <v>54098750</v>
      </c>
      <c r="P33" s="247">
        <v>-8.1131253867485625E-3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9084.65</v>
      </c>
      <c r="F34" s="243">
        <v>9065.2666666666682</v>
      </c>
      <c r="G34" s="245">
        <v>8979.5333333333365</v>
      </c>
      <c r="H34" s="245">
        <v>8874.4166666666679</v>
      </c>
      <c r="I34" s="245">
        <v>8788.6833333333361</v>
      </c>
      <c r="J34" s="245">
        <v>9170.3833333333369</v>
      </c>
      <c r="K34" s="245">
        <v>9256.1166666666704</v>
      </c>
      <c r="L34" s="245">
        <v>9361.2333333333372</v>
      </c>
      <c r="M34" s="246">
        <v>9151</v>
      </c>
      <c r="N34" s="246">
        <v>8960.15</v>
      </c>
      <c r="O34" s="246">
        <v>2703250</v>
      </c>
      <c r="P34" s="247">
        <v>-1.3952215940178734E-2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1699.95</v>
      </c>
      <c r="F35" s="243">
        <v>1701.0333333333335</v>
      </c>
      <c r="G35" s="245">
        <v>1691.2166666666672</v>
      </c>
      <c r="H35" s="245">
        <v>1682.4833333333336</v>
      </c>
      <c r="I35" s="245">
        <v>1672.6666666666672</v>
      </c>
      <c r="J35" s="245">
        <v>1709.7666666666671</v>
      </c>
      <c r="K35" s="245">
        <v>1719.5833333333333</v>
      </c>
      <c r="L35" s="245">
        <v>1728.3166666666671</v>
      </c>
      <c r="M35" s="246">
        <v>1710.85</v>
      </c>
      <c r="N35" s="246">
        <v>1692.3</v>
      </c>
      <c r="O35" s="246">
        <v>9965000</v>
      </c>
      <c r="P35" s="247">
        <v>-9.3448652947609109E-3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7235.85</v>
      </c>
      <c r="F36" s="243">
        <v>7234.5999999999995</v>
      </c>
      <c r="G36" s="245">
        <v>7181.7499999999991</v>
      </c>
      <c r="H36" s="245">
        <v>7127.65</v>
      </c>
      <c r="I36" s="245">
        <v>7074.7999999999993</v>
      </c>
      <c r="J36" s="245">
        <v>7288.6999999999989</v>
      </c>
      <c r="K36" s="245">
        <v>7341.5499999999993</v>
      </c>
      <c r="L36" s="245">
        <v>7395.6499999999987</v>
      </c>
      <c r="M36" s="246">
        <v>7287.45</v>
      </c>
      <c r="N36" s="246">
        <v>7180.5</v>
      </c>
      <c r="O36" s="246">
        <v>6243125</v>
      </c>
      <c r="P36" s="247">
        <v>1.1380434562501266E-2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2394.5500000000002</v>
      </c>
      <c r="F37" s="243">
        <v>2405.8333333333335</v>
      </c>
      <c r="G37" s="245">
        <v>2377.5166666666669</v>
      </c>
      <c r="H37" s="245">
        <v>2360.4833333333336</v>
      </c>
      <c r="I37" s="245">
        <v>2332.166666666667</v>
      </c>
      <c r="J37" s="245">
        <v>2422.8666666666668</v>
      </c>
      <c r="K37" s="245">
        <v>2451.1833333333334</v>
      </c>
      <c r="L37" s="245">
        <v>2468.2166666666667</v>
      </c>
      <c r="M37" s="246">
        <v>2434.15</v>
      </c>
      <c r="N37" s="246">
        <v>2388.8000000000002</v>
      </c>
      <c r="O37" s="246">
        <v>2198100</v>
      </c>
      <c r="P37" s="247">
        <v>-3.9423599782490481E-3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378.2</v>
      </c>
      <c r="F38" s="243">
        <v>382.06666666666666</v>
      </c>
      <c r="G38" s="245">
        <v>373.63333333333333</v>
      </c>
      <c r="H38" s="245">
        <v>369.06666666666666</v>
      </c>
      <c r="I38" s="245">
        <v>360.63333333333333</v>
      </c>
      <c r="J38" s="245">
        <v>386.63333333333333</v>
      </c>
      <c r="K38" s="245">
        <v>395.06666666666661</v>
      </c>
      <c r="L38" s="245">
        <v>399.63333333333333</v>
      </c>
      <c r="M38" s="246">
        <v>390.5</v>
      </c>
      <c r="N38" s="246">
        <v>377.5</v>
      </c>
      <c r="O38" s="246">
        <v>13483200</v>
      </c>
      <c r="P38" s="247">
        <v>-4.9622194654336302E-2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183.5</v>
      </c>
      <c r="F39" s="243">
        <v>184.75</v>
      </c>
      <c r="G39" s="245">
        <v>181.9</v>
      </c>
      <c r="H39" s="245">
        <v>180.3</v>
      </c>
      <c r="I39" s="245">
        <v>177.45000000000002</v>
      </c>
      <c r="J39" s="245">
        <v>186.35</v>
      </c>
      <c r="K39" s="245">
        <v>189.20000000000002</v>
      </c>
      <c r="L39" s="245">
        <v>190.79999999999998</v>
      </c>
      <c r="M39" s="246">
        <v>187.6</v>
      </c>
      <c r="N39" s="246">
        <v>183.15</v>
      </c>
      <c r="O39" s="246">
        <v>112815000</v>
      </c>
      <c r="P39" s="247">
        <v>9.1661223601132158E-2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268.85000000000002</v>
      </c>
      <c r="F40" s="243">
        <v>269.9666666666667</v>
      </c>
      <c r="G40" s="245">
        <v>267.13333333333338</v>
      </c>
      <c r="H40" s="245">
        <v>265.41666666666669</v>
      </c>
      <c r="I40" s="245">
        <v>262.58333333333337</v>
      </c>
      <c r="J40" s="245">
        <v>271.68333333333339</v>
      </c>
      <c r="K40" s="245">
        <v>274.51666666666665</v>
      </c>
      <c r="L40" s="245">
        <v>276.23333333333341</v>
      </c>
      <c r="M40" s="246">
        <v>272.8</v>
      </c>
      <c r="N40" s="246">
        <v>268.25</v>
      </c>
      <c r="O40" s="246">
        <v>146911050</v>
      </c>
      <c r="P40" s="247">
        <v>6.2709113858113114E-3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1386.75</v>
      </c>
      <c r="F41" s="243">
        <v>1390.3833333333332</v>
      </c>
      <c r="G41" s="245">
        <v>1376.3666666666663</v>
      </c>
      <c r="H41" s="245">
        <v>1365.9833333333331</v>
      </c>
      <c r="I41" s="245">
        <v>1351.9666666666662</v>
      </c>
      <c r="J41" s="245">
        <v>1400.7666666666664</v>
      </c>
      <c r="K41" s="245">
        <v>1414.7833333333333</v>
      </c>
      <c r="L41" s="245">
        <v>1425.1666666666665</v>
      </c>
      <c r="M41" s="246">
        <v>1404.4</v>
      </c>
      <c r="N41" s="246">
        <v>1380</v>
      </c>
      <c r="O41" s="246">
        <v>4303500</v>
      </c>
      <c r="P41" s="247">
        <v>8.3254672456107237E-2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234.25</v>
      </c>
      <c r="F42" s="243">
        <v>233.70000000000002</v>
      </c>
      <c r="G42" s="245">
        <v>231.20000000000005</v>
      </c>
      <c r="H42" s="245">
        <v>228.15000000000003</v>
      </c>
      <c r="I42" s="245">
        <v>225.65000000000006</v>
      </c>
      <c r="J42" s="245">
        <v>236.75000000000003</v>
      </c>
      <c r="K42" s="245">
        <v>239.24999999999997</v>
      </c>
      <c r="L42" s="245">
        <v>242.3</v>
      </c>
      <c r="M42" s="246">
        <v>236.2</v>
      </c>
      <c r="N42" s="246">
        <v>230.65</v>
      </c>
      <c r="O42" s="246">
        <v>168896700</v>
      </c>
      <c r="P42" s="247">
        <v>-2.2820960986709757E-2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555.35</v>
      </c>
      <c r="F43" s="243">
        <v>556.76666666666665</v>
      </c>
      <c r="G43" s="245">
        <v>552.38333333333333</v>
      </c>
      <c r="H43" s="245">
        <v>549.41666666666663</v>
      </c>
      <c r="I43" s="245">
        <v>545.0333333333333</v>
      </c>
      <c r="J43" s="245">
        <v>559.73333333333335</v>
      </c>
      <c r="K43" s="245">
        <v>564.11666666666656</v>
      </c>
      <c r="L43" s="245">
        <v>567.08333333333337</v>
      </c>
      <c r="M43" s="246">
        <v>561.15</v>
      </c>
      <c r="N43" s="246">
        <v>553.79999999999995</v>
      </c>
      <c r="O43" s="246">
        <v>13825680</v>
      </c>
      <c r="P43" s="247">
        <v>6.6314271984622775E-3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1167.1500000000001</v>
      </c>
      <c r="F44" s="243">
        <v>1172.25</v>
      </c>
      <c r="G44" s="245">
        <v>1157.5999999999999</v>
      </c>
      <c r="H44" s="245">
        <v>1148.05</v>
      </c>
      <c r="I44" s="245">
        <v>1133.3999999999999</v>
      </c>
      <c r="J44" s="245">
        <v>1181.8</v>
      </c>
      <c r="K44" s="245">
        <v>1196.45</v>
      </c>
      <c r="L44" s="245">
        <v>1206</v>
      </c>
      <c r="M44" s="246">
        <v>1186.9000000000001</v>
      </c>
      <c r="N44" s="246">
        <v>1162.7</v>
      </c>
      <c r="O44" s="246">
        <v>7025000</v>
      </c>
      <c r="P44" s="247">
        <v>3.0209708168353132E-2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1226.6500000000001</v>
      </c>
      <c r="F45" s="243">
        <v>1227.8833333333334</v>
      </c>
      <c r="G45" s="245">
        <v>1219.7666666666669</v>
      </c>
      <c r="H45" s="245">
        <v>1212.8833333333334</v>
      </c>
      <c r="I45" s="245">
        <v>1204.7666666666669</v>
      </c>
      <c r="J45" s="245">
        <v>1234.7666666666669</v>
      </c>
      <c r="K45" s="245">
        <v>1242.8833333333332</v>
      </c>
      <c r="L45" s="245">
        <v>1249.7666666666669</v>
      </c>
      <c r="M45" s="246">
        <v>1236</v>
      </c>
      <c r="N45" s="246">
        <v>1221</v>
      </c>
      <c r="O45" s="246">
        <v>30974750</v>
      </c>
      <c r="P45" s="247">
        <v>-3.618197404593692E-2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262.95</v>
      </c>
      <c r="F46" s="243">
        <v>263.86666666666662</v>
      </c>
      <c r="G46" s="245">
        <v>257.58333333333326</v>
      </c>
      <c r="H46" s="245">
        <v>252.21666666666664</v>
      </c>
      <c r="I46" s="245">
        <v>245.93333333333328</v>
      </c>
      <c r="J46" s="245">
        <v>269.23333333333323</v>
      </c>
      <c r="K46" s="245">
        <v>275.51666666666665</v>
      </c>
      <c r="L46" s="245">
        <v>280.88333333333321</v>
      </c>
      <c r="M46" s="246">
        <v>270.14999999999998</v>
      </c>
      <c r="N46" s="246">
        <v>258.5</v>
      </c>
      <c r="O46" s="246">
        <v>84488250</v>
      </c>
      <c r="P46" s="247">
        <v>-1.1243548783484885E-2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274.35000000000002</v>
      </c>
      <c r="F47" s="243">
        <v>277.06666666666666</v>
      </c>
      <c r="G47" s="245">
        <v>270.5333333333333</v>
      </c>
      <c r="H47" s="245">
        <v>266.71666666666664</v>
      </c>
      <c r="I47" s="245">
        <v>260.18333333333328</v>
      </c>
      <c r="J47" s="245">
        <v>280.88333333333333</v>
      </c>
      <c r="K47" s="245">
        <v>287.41666666666674</v>
      </c>
      <c r="L47" s="245">
        <v>291.23333333333335</v>
      </c>
      <c r="M47" s="246">
        <v>283.60000000000002</v>
      </c>
      <c r="N47" s="246">
        <v>273.25</v>
      </c>
      <c r="O47" s="246">
        <v>47850000</v>
      </c>
      <c r="P47" s="247">
        <v>2.3912694591558339E-2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29881.3</v>
      </c>
      <c r="F48" s="243">
        <v>29991.433333333331</v>
      </c>
      <c r="G48" s="245">
        <v>29713.266666666663</v>
      </c>
      <c r="H48" s="245">
        <v>29545.233333333334</v>
      </c>
      <c r="I48" s="245">
        <v>29267.066666666666</v>
      </c>
      <c r="J48" s="245">
        <v>30159.46666666666</v>
      </c>
      <c r="K48" s="245">
        <v>30437.633333333324</v>
      </c>
      <c r="L48" s="245">
        <v>30605.666666666657</v>
      </c>
      <c r="M48" s="246">
        <v>30269.599999999999</v>
      </c>
      <c r="N48" s="246">
        <v>29823.4</v>
      </c>
      <c r="O48" s="246">
        <v>315050</v>
      </c>
      <c r="P48" s="247">
        <v>-1.4263074484944533E-3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603.45000000000005</v>
      </c>
      <c r="F49" s="243">
        <v>605.9</v>
      </c>
      <c r="G49" s="245">
        <v>597.4</v>
      </c>
      <c r="H49" s="245">
        <v>591.35</v>
      </c>
      <c r="I49" s="245">
        <v>582.85</v>
      </c>
      <c r="J49" s="245">
        <v>611.94999999999993</v>
      </c>
      <c r="K49" s="245">
        <v>620.44999999999993</v>
      </c>
      <c r="L49" s="245">
        <v>626.49999999999989</v>
      </c>
      <c r="M49" s="246">
        <v>614.4</v>
      </c>
      <c r="N49" s="246">
        <v>599.85</v>
      </c>
      <c r="O49" s="246">
        <v>28315800</v>
      </c>
      <c r="P49" s="247">
        <v>5.9683395082519367E-2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4767.75</v>
      </c>
      <c r="F50" s="243">
        <v>4784.0666666666666</v>
      </c>
      <c r="G50" s="245">
        <v>4742.6833333333334</v>
      </c>
      <c r="H50" s="245">
        <v>4717.6166666666668</v>
      </c>
      <c r="I50" s="245">
        <v>4676.2333333333336</v>
      </c>
      <c r="J50" s="245">
        <v>4809.1333333333332</v>
      </c>
      <c r="K50" s="245">
        <v>4850.5166666666664</v>
      </c>
      <c r="L50" s="245">
        <v>4875.583333333333</v>
      </c>
      <c r="M50" s="246">
        <v>4825.45</v>
      </c>
      <c r="N50" s="246">
        <v>4759</v>
      </c>
      <c r="O50" s="246">
        <v>2118800</v>
      </c>
      <c r="P50" s="247">
        <v>8.0358963899653274E-2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734.85</v>
      </c>
      <c r="F51" s="243">
        <v>740.19999999999993</v>
      </c>
      <c r="G51" s="245">
        <v>727.39999999999986</v>
      </c>
      <c r="H51" s="245">
        <v>719.94999999999993</v>
      </c>
      <c r="I51" s="245">
        <v>707.14999999999986</v>
      </c>
      <c r="J51" s="245">
        <v>747.64999999999986</v>
      </c>
      <c r="K51" s="245">
        <v>760.44999999999982</v>
      </c>
      <c r="L51" s="245">
        <v>767.89999999999986</v>
      </c>
      <c r="M51" s="246">
        <v>753</v>
      </c>
      <c r="N51" s="246">
        <v>732.75</v>
      </c>
      <c r="O51" s="246">
        <v>8007000</v>
      </c>
      <c r="P51" s="247">
        <v>1.8572700674214477E-2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607.95000000000005</v>
      </c>
      <c r="F52" s="243">
        <v>610.98333333333335</v>
      </c>
      <c r="G52" s="245">
        <v>603.9666666666667</v>
      </c>
      <c r="H52" s="245">
        <v>599.98333333333335</v>
      </c>
      <c r="I52" s="245">
        <v>592.9666666666667</v>
      </c>
      <c r="J52" s="245">
        <v>614.9666666666667</v>
      </c>
      <c r="K52" s="245">
        <v>621.98333333333335</v>
      </c>
      <c r="L52" s="245">
        <v>625.9666666666667</v>
      </c>
      <c r="M52" s="246">
        <v>618</v>
      </c>
      <c r="N52" s="246">
        <v>607</v>
      </c>
      <c r="O52" s="246">
        <v>65917800</v>
      </c>
      <c r="P52" s="247">
        <v>1.6699287885728564E-2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786.9</v>
      </c>
      <c r="F53" s="243">
        <v>795.63333333333321</v>
      </c>
      <c r="G53" s="245">
        <v>775.81666666666638</v>
      </c>
      <c r="H53" s="245">
        <v>764.73333333333312</v>
      </c>
      <c r="I53" s="245">
        <v>744.91666666666629</v>
      </c>
      <c r="J53" s="245">
        <v>806.71666666666647</v>
      </c>
      <c r="K53" s="245">
        <v>826.5333333333333</v>
      </c>
      <c r="L53" s="245">
        <v>837.61666666666656</v>
      </c>
      <c r="M53" s="246">
        <v>815.45</v>
      </c>
      <c r="N53" s="246">
        <v>784.55</v>
      </c>
      <c r="O53" s="246">
        <v>3762525</v>
      </c>
      <c r="P53" s="247">
        <v>5.209690023443605E-3</v>
      </c>
    </row>
    <row r="54" spans="1:16" ht="12.75" customHeight="1">
      <c r="A54" s="239">
        <v>44</v>
      </c>
      <c r="B54" s="251" t="s">
        <v>914</v>
      </c>
      <c r="C54" s="248" t="s">
        <v>89</v>
      </c>
      <c r="D54" s="244">
        <v>45407</v>
      </c>
      <c r="E54" s="243">
        <v>373.35</v>
      </c>
      <c r="F54" s="243">
        <v>375.73333333333329</v>
      </c>
      <c r="G54" s="245">
        <v>369.01666666666659</v>
      </c>
      <c r="H54" s="245">
        <v>364.68333333333328</v>
      </c>
      <c r="I54" s="245">
        <v>357.96666666666658</v>
      </c>
      <c r="J54" s="245">
        <v>380.06666666666661</v>
      </c>
      <c r="K54" s="245">
        <v>386.7833333333333</v>
      </c>
      <c r="L54" s="245">
        <v>391.11666666666662</v>
      </c>
      <c r="M54" s="246">
        <v>382.45</v>
      </c>
      <c r="N54" s="246">
        <v>371.4</v>
      </c>
      <c r="O54" s="246">
        <v>9370800</v>
      </c>
      <c r="P54" s="247">
        <v>-1.1226944667201283E-2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1177.9000000000001</v>
      </c>
      <c r="F55" s="243">
        <v>1183.8666666666666</v>
      </c>
      <c r="G55" s="245">
        <v>1168.9333333333332</v>
      </c>
      <c r="H55" s="245">
        <v>1159.9666666666667</v>
      </c>
      <c r="I55" s="245">
        <v>1145.0333333333333</v>
      </c>
      <c r="J55" s="245">
        <v>1192.833333333333</v>
      </c>
      <c r="K55" s="245">
        <v>1207.7666666666664</v>
      </c>
      <c r="L55" s="245">
        <v>1216.7333333333329</v>
      </c>
      <c r="M55" s="246">
        <v>1198.8</v>
      </c>
      <c r="N55" s="246">
        <v>1174.9000000000001</v>
      </c>
      <c r="O55" s="246">
        <v>9823750</v>
      </c>
      <c r="P55" s="247">
        <v>6.9831507463642773E-3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1399.65</v>
      </c>
      <c r="F56" s="243">
        <v>1406.6166666666668</v>
      </c>
      <c r="G56" s="245">
        <v>1384.4333333333336</v>
      </c>
      <c r="H56" s="245">
        <v>1369.2166666666669</v>
      </c>
      <c r="I56" s="245">
        <v>1347.0333333333338</v>
      </c>
      <c r="J56" s="245">
        <v>1421.8333333333335</v>
      </c>
      <c r="K56" s="245">
        <v>1444.0166666666669</v>
      </c>
      <c r="L56" s="245">
        <v>1459.2333333333333</v>
      </c>
      <c r="M56" s="246">
        <v>1428.8</v>
      </c>
      <c r="N56" s="246">
        <v>1391.4</v>
      </c>
      <c r="O56" s="246">
        <v>10634650</v>
      </c>
      <c r="P56" s="247">
        <v>5.6912144702842379E-2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456.05</v>
      </c>
      <c r="F57" s="243">
        <v>458.09999999999997</v>
      </c>
      <c r="G57" s="245">
        <v>452.24999999999994</v>
      </c>
      <c r="H57" s="245">
        <v>448.45</v>
      </c>
      <c r="I57" s="245">
        <v>442.59999999999997</v>
      </c>
      <c r="J57" s="245">
        <v>461.89999999999992</v>
      </c>
      <c r="K57" s="245">
        <v>467.74999999999994</v>
      </c>
      <c r="L57" s="245">
        <v>471.5499999999999</v>
      </c>
      <c r="M57" s="246">
        <v>463.95</v>
      </c>
      <c r="N57" s="246">
        <v>454.3</v>
      </c>
      <c r="O57" s="246">
        <v>57710100</v>
      </c>
      <c r="P57" s="247">
        <v>-1.4982615864367898E-2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5637.2</v>
      </c>
      <c r="F58" s="243">
        <v>5667.416666666667</v>
      </c>
      <c r="G58" s="245">
        <v>5594.7833333333338</v>
      </c>
      <c r="H58" s="245">
        <v>5552.3666666666668</v>
      </c>
      <c r="I58" s="245">
        <v>5479.7333333333336</v>
      </c>
      <c r="J58" s="245">
        <v>5709.8333333333339</v>
      </c>
      <c r="K58" s="245">
        <v>5782.4666666666672</v>
      </c>
      <c r="L58" s="245">
        <v>5824.8833333333341</v>
      </c>
      <c r="M58" s="246">
        <v>5740.05</v>
      </c>
      <c r="N58" s="246">
        <v>5625</v>
      </c>
      <c r="O58" s="246">
        <v>1675200</v>
      </c>
      <c r="P58" s="247">
        <v>5.3286805621050648E-2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2669.15</v>
      </c>
      <c r="F59" s="243">
        <v>2674.1166666666668</v>
      </c>
      <c r="G59" s="245">
        <v>2647.3833333333337</v>
      </c>
      <c r="H59" s="245">
        <v>2625.6166666666668</v>
      </c>
      <c r="I59" s="245">
        <v>2598.8833333333337</v>
      </c>
      <c r="J59" s="245">
        <v>2695.8833333333337</v>
      </c>
      <c r="K59" s="245">
        <v>2722.6166666666672</v>
      </c>
      <c r="L59" s="245">
        <v>2744.3833333333337</v>
      </c>
      <c r="M59" s="246">
        <v>2700.85</v>
      </c>
      <c r="N59" s="246">
        <v>2652.35</v>
      </c>
      <c r="O59" s="246">
        <v>4069450</v>
      </c>
      <c r="P59" s="247">
        <v>3.3655505695547117E-3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950.45</v>
      </c>
      <c r="F60" s="243">
        <v>958.13333333333333</v>
      </c>
      <c r="G60" s="245">
        <v>940.26666666666665</v>
      </c>
      <c r="H60" s="245">
        <v>930.08333333333337</v>
      </c>
      <c r="I60" s="245">
        <v>912.2166666666667</v>
      </c>
      <c r="J60" s="245">
        <v>968.31666666666661</v>
      </c>
      <c r="K60" s="245">
        <v>986.18333333333317</v>
      </c>
      <c r="L60" s="245">
        <v>996.36666666666656</v>
      </c>
      <c r="M60" s="246">
        <v>976</v>
      </c>
      <c r="N60" s="246">
        <v>947.95</v>
      </c>
      <c r="O60" s="246">
        <v>14965000</v>
      </c>
      <c r="P60" s="247">
        <v>2.0758001874916299E-3</v>
      </c>
    </row>
    <row r="61" spans="1:16" ht="12.75" customHeight="1">
      <c r="A61" s="239">
        <v>51</v>
      </c>
      <c r="B61" s="251" t="s">
        <v>914</v>
      </c>
      <c r="C61" s="250" t="s">
        <v>96</v>
      </c>
      <c r="D61" s="244">
        <v>45407</v>
      </c>
      <c r="E61" s="243">
        <v>1158.2</v>
      </c>
      <c r="F61" s="243">
        <v>1165.1833333333332</v>
      </c>
      <c r="G61" s="245">
        <v>1146.3666666666663</v>
      </c>
      <c r="H61" s="245">
        <v>1134.5333333333331</v>
      </c>
      <c r="I61" s="245">
        <v>1115.7166666666662</v>
      </c>
      <c r="J61" s="245">
        <v>1177.0166666666664</v>
      </c>
      <c r="K61" s="245">
        <v>1195.8333333333335</v>
      </c>
      <c r="L61" s="245">
        <v>1207.6666666666665</v>
      </c>
      <c r="M61" s="246">
        <v>1184</v>
      </c>
      <c r="N61" s="246">
        <v>1153.3499999999999</v>
      </c>
      <c r="O61" s="246">
        <v>1458800</v>
      </c>
      <c r="P61" s="247">
        <v>4.2000000000000003E-2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299.10000000000002</v>
      </c>
      <c r="F62" s="243">
        <v>296.0333333333333</v>
      </c>
      <c r="G62" s="245">
        <v>290.61666666666662</v>
      </c>
      <c r="H62" s="245">
        <v>282.13333333333333</v>
      </c>
      <c r="I62" s="245">
        <v>276.71666666666664</v>
      </c>
      <c r="J62" s="245">
        <v>304.51666666666659</v>
      </c>
      <c r="K62" s="245">
        <v>309.93333333333334</v>
      </c>
      <c r="L62" s="245">
        <v>318.41666666666657</v>
      </c>
      <c r="M62" s="246">
        <v>301.45</v>
      </c>
      <c r="N62" s="246">
        <v>287.55</v>
      </c>
      <c r="O62" s="246">
        <v>19184400</v>
      </c>
      <c r="P62" s="247">
        <v>-0.12567678424938475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156.35</v>
      </c>
      <c r="F63" s="243">
        <v>157.24999999999997</v>
      </c>
      <c r="G63" s="245">
        <v>155.04999999999995</v>
      </c>
      <c r="H63" s="245">
        <v>153.74999999999997</v>
      </c>
      <c r="I63" s="245">
        <v>151.54999999999995</v>
      </c>
      <c r="J63" s="245">
        <v>158.54999999999995</v>
      </c>
      <c r="K63" s="245">
        <v>160.74999999999994</v>
      </c>
      <c r="L63" s="245">
        <v>162.04999999999995</v>
      </c>
      <c r="M63" s="246">
        <v>159.44999999999999</v>
      </c>
      <c r="N63" s="246">
        <v>155.94999999999999</v>
      </c>
      <c r="O63" s="246">
        <v>33025000</v>
      </c>
      <c r="P63" s="247">
        <v>-6.0195635816403309E-3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3056.7</v>
      </c>
      <c r="F64" s="243">
        <v>3056.9499999999994</v>
      </c>
      <c r="G64" s="245">
        <v>3014.7999999999988</v>
      </c>
      <c r="H64" s="245">
        <v>2972.8999999999996</v>
      </c>
      <c r="I64" s="245">
        <v>2930.7499999999991</v>
      </c>
      <c r="J64" s="245">
        <v>3098.8499999999985</v>
      </c>
      <c r="K64" s="245">
        <v>3140.9999999999991</v>
      </c>
      <c r="L64" s="245">
        <v>3182.8999999999983</v>
      </c>
      <c r="M64" s="246">
        <v>3099.1</v>
      </c>
      <c r="N64" s="246">
        <v>3015.05</v>
      </c>
      <c r="O64" s="246">
        <v>3101700</v>
      </c>
      <c r="P64" s="247">
        <v>6.4246081962425778E-3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501.6</v>
      </c>
      <c r="F65" s="243">
        <v>503.0333333333333</v>
      </c>
      <c r="G65" s="245">
        <v>498.06666666666661</v>
      </c>
      <c r="H65" s="245">
        <v>494.5333333333333</v>
      </c>
      <c r="I65" s="245">
        <v>489.56666666666661</v>
      </c>
      <c r="J65" s="245">
        <v>506.56666666666661</v>
      </c>
      <c r="K65" s="245">
        <v>511.5333333333333</v>
      </c>
      <c r="L65" s="245">
        <v>515.06666666666661</v>
      </c>
      <c r="M65" s="246">
        <v>508</v>
      </c>
      <c r="N65" s="246">
        <v>499.5</v>
      </c>
      <c r="O65" s="246">
        <v>25032500</v>
      </c>
      <c r="P65" s="247">
        <v>2.2569444444444444E-2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1954.55</v>
      </c>
      <c r="F66" s="243">
        <v>1957.2</v>
      </c>
      <c r="G66" s="245">
        <v>1937.45</v>
      </c>
      <c r="H66" s="245">
        <v>1920.35</v>
      </c>
      <c r="I66" s="245">
        <v>1900.6</v>
      </c>
      <c r="J66" s="245">
        <v>1974.3000000000002</v>
      </c>
      <c r="K66" s="245">
        <v>1994.0500000000002</v>
      </c>
      <c r="L66" s="245">
        <v>2011.1500000000003</v>
      </c>
      <c r="M66" s="246">
        <v>1976.95</v>
      </c>
      <c r="N66" s="246">
        <v>1940.1</v>
      </c>
      <c r="O66" s="246">
        <v>3045250</v>
      </c>
      <c r="P66" s="247">
        <v>-8.8930441286462228E-2</v>
      </c>
    </row>
    <row r="67" spans="1:16" ht="12.75" customHeight="1">
      <c r="A67" s="239">
        <v>57</v>
      </c>
      <c r="B67" s="251" t="s">
        <v>914</v>
      </c>
      <c r="C67" s="243" t="s">
        <v>102</v>
      </c>
      <c r="D67" s="244">
        <v>45407</v>
      </c>
      <c r="E67" s="243">
        <v>2320.15</v>
      </c>
      <c r="F67" s="243">
        <v>2318.2666666666669</v>
      </c>
      <c r="G67" s="245">
        <v>2288.9333333333338</v>
      </c>
      <c r="H67" s="245">
        <v>2257.7166666666672</v>
      </c>
      <c r="I67" s="245">
        <v>2228.3833333333341</v>
      </c>
      <c r="J67" s="245">
        <v>2349.4833333333336</v>
      </c>
      <c r="K67" s="245">
        <v>2378.8166666666666</v>
      </c>
      <c r="L67" s="245">
        <v>2410.0333333333333</v>
      </c>
      <c r="M67" s="246">
        <v>2347.6</v>
      </c>
      <c r="N67" s="246">
        <v>2287.0500000000002</v>
      </c>
      <c r="O67" s="246">
        <v>2707800</v>
      </c>
      <c r="P67" s="247">
        <v>-5.3183677750970312E-2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3783.4</v>
      </c>
      <c r="F68" s="243">
        <v>3774.9333333333329</v>
      </c>
      <c r="G68" s="245">
        <v>3738.516666666666</v>
      </c>
      <c r="H68" s="245">
        <v>3693.6333333333332</v>
      </c>
      <c r="I68" s="245">
        <v>3657.2166666666662</v>
      </c>
      <c r="J68" s="245">
        <v>3819.8166666666657</v>
      </c>
      <c r="K68" s="245">
        <v>3856.2333333333327</v>
      </c>
      <c r="L68" s="245">
        <v>3901.1166666666654</v>
      </c>
      <c r="M68" s="246">
        <v>3811.35</v>
      </c>
      <c r="N68" s="246">
        <v>3730.05</v>
      </c>
      <c r="O68" s="246">
        <v>2887800</v>
      </c>
      <c r="P68" s="247">
        <v>-1.6594067620825555E-3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7852.1</v>
      </c>
      <c r="F69" s="243">
        <v>7887.6333333333341</v>
      </c>
      <c r="G69" s="245">
        <v>7779.2666666666682</v>
      </c>
      <c r="H69" s="245">
        <v>7706.4333333333343</v>
      </c>
      <c r="I69" s="245">
        <v>7598.0666666666684</v>
      </c>
      <c r="J69" s="245">
        <v>7960.4666666666681</v>
      </c>
      <c r="K69" s="245">
        <v>8068.8333333333348</v>
      </c>
      <c r="L69" s="245">
        <v>8141.6666666666679</v>
      </c>
      <c r="M69" s="246">
        <v>7996</v>
      </c>
      <c r="N69" s="246">
        <v>7814.8</v>
      </c>
      <c r="O69" s="246">
        <v>1094600</v>
      </c>
      <c r="P69" s="247">
        <v>-3.9403247038174639E-2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909.65</v>
      </c>
      <c r="F70" s="243">
        <v>913.66666666666663</v>
      </c>
      <c r="G70" s="245">
        <v>903.5333333333333</v>
      </c>
      <c r="H70" s="245">
        <v>897.41666666666663</v>
      </c>
      <c r="I70" s="245">
        <v>887.2833333333333</v>
      </c>
      <c r="J70" s="245">
        <v>919.7833333333333</v>
      </c>
      <c r="K70" s="245">
        <v>929.91666666666674</v>
      </c>
      <c r="L70" s="245">
        <v>936.0333333333333</v>
      </c>
      <c r="M70" s="246">
        <v>923.8</v>
      </c>
      <c r="N70" s="246">
        <v>907.55</v>
      </c>
      <c r="O70" s="246">
        <v>42772950</v>
      </c>
      <c r="P70" s="247">
        <v>2.9403799280380703E-3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6102.9</v>
      </c>
      <c r="F71" s="243">
        <v>6131.8</v>
      </c>
      <c r="G71" s="245">
        <v>6066.5</v>
      </c>
      <c r="H71" s="245">
        <v>6030.0999999999995</v>
      </c>
      <c r="I71" s="245">
        <v>5964.7999999999993</v>
      </c>
      <c r="J71" s="245">
        <v>6168.2000000000007</v>
      </c>
      <c r="K71" s="245">
        <v>6233.5000000000018</v>
      </c>
      <c r="L71" s="245">
        <v>6269.9000000000015</v>
      </c>
      <c r="M71" s="246">
        <v>6197.1</v>
      </c>
      <c r="N71" s="246">
        <v>6095.4</v>
      </c>
      <c r="O71" s="246">
        <v>1984250</v>
      </c>
      <c r="P71" s="247">
        <v>-5.201478974744626E-3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4312.8999999999996</v>
      </c>
      <c r="F72" s="243">
        <v>4322.7833333333328</v>
      </c>
      <c r="G72" s="245">
        <v>4261.1166666666659</v>
      </c>
      <c r="H72" s="245">
        <v>4209.333333333333</v>
      </c>
      <c r="I72" s="245">
        <v>4147.6666666666661</v>
      </c>
      <c r="J72" s="245">
        <v>4374.5666666666657</v>
      </c>
      <c r="K72" s="245">
        <v>4436.2333333333336</v>
      </c>
      <c r="L72" s="245">
        <v>4488.0166666666655</v>
      </c>
      <c r="M72" s="246">
        <v>4384.45</v>
      </c>
      <c r="N72" s="246">
        <v>4271</v>
      </c>
      <c r="O72" s="246">
        <v>2853900</v>
      </c>
      <c r="P72" s="247">
        <v>-2.7259170891738741E-2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3025.55</v>
      </c>
      <c r="F73" s="243">
        <v>3039.25</v>
      </c>
      <c r="G73" s="245">
        <v>3001.65</v>
      </c>
      <c r="H73" s="245">
        <v>2977.75</v>
      </c>
      <c r="I73" s="245">
        <v>2940.15</v>
      </c>
      <c r="J73" s="245">
        <v>3063.15</v>
      </c>
      <c r="K73" s="245">
        <v>3100.7500000000005</v>
      </c>
      <c r="L73" s="245">
        <v>3124.65</v>
      </c>
      <c r="M73" s="246">
        <v>3076.85</v>
      </c>
      <c r="N73" s="246">
        <v>3015.35</v>
      </c>
      <c r="O73" s="246">
        <v>1902175</v>
      </c>
      <c r="P73" s="247">
        <v>-1.5373665480427047E-2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399.95</v>
      </c>
      <c r="F74" s="243">
        <v>395.36666666666662</v>
      </c>
      <c r="G74" s="245">
        <v>387.68333333333322</v>
      </c>
      <c r="H74" s="245">
        <v>375.41666666666663</v>
      </c>
      <c r="I74" s="245">
        <v>367.73333333333323</v>
      </c>
      <c r="J74" s="245">
        <v>407.63333333333321</v>
      </c>
      <c r="K74" s="245">
        <v>415.31666666666661</v>
      </c>
      <c r="L74" s="245">
        <v>427.5833333333332</v>
      </c>
      <c r="M74" s="246">
        <v>403.05</v>
      </c>
      <c r="N74" s="246">
        <v>383.1</v>
      </c>
      <c r="O74" s="246">
        <v>22150800</v>
      </c>
      <c r="P74" s="247">
        <v>-0.13435565559932469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156.55000000000001</v>
      </c>
      <c r="F75" s="243">
        <v>157.78333333333333</v>
      </c>
      <c r="G75" s="245">
        <v>155.06666666666666</v>
      </c>
      <c r="H75" s="245">
        <v>153.58333333333334</v>
      </c>
      <c r="I75" s="245">
        <v>150.86666666666667</v>
      </c>
      <c r="J75" s="245">
        <v>159.26666666666665</v>
      </c>
      <c r="K75" s="245">
        <v>161.98333333333329</v>
      </c>
      <c r="L75" s="245">
        <v>163.46666666666664</v>
      </c>
      <c r="M75" s="246">
        <v>160.5</v>
      </c>
      <c r="N75" s="246">
        <v>156.30000000000001</v>
      </c>
      <c r="O75" s="246">
        <v>112970000</v>
      </c>
      <c r="P75" s="247">
        <v>5.2450158375256198E-2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201.95</v>
      </c>
      <c r="F76" s="243">
        <v>202.63333333333333</v>
      </c>
      <c r="G76" s="245">
        <v>199.46666666666664</v>
      </c>
      <c r="H76" s="245">
        <v>196.98333333333332</v>
      </c>
      <c r="I76" s="245">
        <v>193.81666666666663</v>
      </c>
      <c r="J76" s="245">
        <v>205.11666666666665</v>
      </c>
      <c r="K76" s="245">
        <v>208.28333333333333</v>
      </c>
      <c r="L76" s="245">
        <v>210.76666666666665</v>
      </c>
      <c r="M76" s="246">
        <v>205.8</v>
      </c>
      <c r="N76" s="246">
        <v>200.15</v>
      </c>
      <c r="O76" s="246">
        <v>133013550</v>
      </c>
      <c r="P76" s="247">
        <v>3.3081050349998226E-2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1054.6500000000001</v>
      </c>
      <c r="F77" s="243">
        <v>1054.2166666666667</v>
      </c>
      <c r="G77" s="245">
        <v>1034.6833333333334</v>
      </c>
      <c r="H77" s="245">
        <v>1014.7166666666667</v>
      </c>
      <c r="I77" s="245">
        <v>995.18333333333339</v>
      </c>
      <c r="J77" s="245">
        <v>1074.1833333333334</v>
      </c>
      <c r="K77" s="245">
        <v>1093.7166666666667</v>
      </c>
      <c r="L77" s="245">
        <v>1113.6833333333334</v>
      </c>
      <c r="M77" s="246">
        <v>1073.75</v>
      </c>
      <c r="N77" s="246">
        <v>1034.25</v>
      </c>
      <c r="O77" s="246">
        <v>13400900</v>
      </c>
      <c r="P77" s="247">
        <v>1.8907447219006671E-2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83.95</v>
      </c>
      <c r="F78" s="243">
        <v>84.533333333333346</v>
      </c>
      <c r="G78" s="245">
        <v>83.216666666666697</v>
      </c>
      <c r="H78" s="245">
        <v>82.483333333333348</v>
      </c>
      <c r="I78" s="245">
        <v>81.1666666666667</v>
      </c>
      <c r="J78" s="245">
        <v>85.266666666666694</v>
      </c>
      <c r="K78" s="245">
        <v>86.583333333333329</v>
      </c>
      <c r="L78" s="245">
        <v>87.316666666666691</v>
      </c>
      <c r="M78" s="246">
        <v>85.85</v>
      </c>
      <c r="N78" s="246">
        <v>83.8</v>
      </c>
      <c r="O78" s="246">
        <v>185580000</v>
      </c>
      <c r="P78" s="247">
        <v>2.7353960245577774E-3</v>
      </c>
    </row>
    <row r="79" spans="1:16" ht="12.75" customHeight="1">
      <c r="A79" s="239">
        <v>69</v>
      </c>
      <c r="B79" s="251" t="s">
        <v>914</v>
      </c>
      <c r="C79" s="243" t="s">
        <v>117</v>
      </c>
      <c r="D79" s="244">
        <v>45407</v>
      </c>
      <c r="E79" s="243">
        <v>700.15</v>
      </c>
      <c r="F79" s="243">
        <v>703.66666666666663</v>
      </c>
      <c r="G79" s="245">
        <v>692.88333333333321</v>
      </c>
      <c r="H79" s="245">
        <v>685.61666666666656</v>
      </c>
      <c r="I79" s="245">
        <v>674.83333333333314</v>
      </c>
      <c r="J79" s="245">
        <v>710.93333333333328</v>
      </c>
      <c r="K79" s="245">
        <v>721.71666666666681</v>
      </c>
      <c r="L79" s="245">
        <v>728.98333333333335</v>
      </c>
      <c r="M79" s="246">
        <v>714.45</v>
      </c>
      <c r="N79" s="246">
        <v>696.4</v>
      </c>
      <c r="O79" s="246">
        <v>8193900</v>
      </c>
      <c r="P79" s="247">
        <v>9.2374350086655108E-2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1204.0999999999999</v>
      </c>
      <c r="F80" s="243">
        <v>1212.9000000000001</v>
      </c>
      <c r="G80" s="245">
        <v>1189.6000000000001</v>
      </c>
      <c r="H80" s="245">
        <v>1175.1000000000001</v>
      </c>
      <c r="I80" s="245">
        <v>1151.8000000000002</v>
      </c>
      <c r="J80" s="245">
        <v>1227.4000000000001</v>
      </c>
      <c r="K80" s="245">
        <v>1250.7000000000003</v>
      </c>
      <c r="L80" s="245">
        <v>1265.2</v>
      </c>
      <c r="M80" s="246">
        <v>1236.2</v>
      </c>
      <c r="N80" s="246">
        <v>1198.4000000000001</v>
      </c>
      <c r="O80" s="246">
        <v>6478500</v>
      </c>
      <c r="P80" s="247">
        <v>8.7544065804935373E-2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2680.55</v>
      </c>
      <c r="F81" s="243">
        <v>2682.05</v>
      </c>
      <c r="G81" s="245">
        <v>2662.4500000000003</v>
      </c>
      <c r="H81" s="245">
        <v>2644.35</v>
      </c>
      <c r="I81" s="245">
        <v>2624.75</v>
      </c>
      <c r="J81" s="245">
        <v>2700.1500000000005</v>
      </c>
      <c r="K81" s="245">
        <v>2719.7500000000009</v>
      </c>
      <c r="L81" s="245">
        <v>2737.8500000000008</v>
      </c>
      <c r="M81" s="246">
        <v>2701.65</v>
      </c>
      <c r="N81" s="246">
        <v>2663.95</v>
      </c>
      <c r="O81" s="246">
        <v>4079775</v>
      </c>
      <c r="P81" s="247">
        <v>1.5848610289769367E-2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422.9</v>
      </c>
      <c r="F82" s="243">
        <v>427.15000000000003</v>
      </c>
      <c r="G82" s="245">
        <v>417.45000000000005</v>
      </c>
      <c r="H82" s="245">
        <v>412</v>
      </c>
      <c r="I82" s="245">
        <v>402.3</v>
      </c>
      <c r="J82" s="245">
        <v>432.60000000000008</v>
      </c>
      <c r="K82" s="245">
        <v>442.3</v>
      </c>
      <c r="L82" s="245">
        <v>447.75000000000011</v>
      </c>
      <c r="M82" s="246">
        <v>436.85</v>
      </c>
      <c r="N82" s="246">
        <v>421.7</v>
      </c>
      <c r="O82" s="246">
        <v>10778000</v>
      </c>
      <c r="P82" s="247">
        <v>2.8631418209581982E-2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2261.1</v>
      </c>
      <c r="F83" s="243">
        <v>2274.5499999999997</v>
      </c>
      <c r="G83" s="245">
        <v>2244.6999999999994</v>
      </c>
      <c r="H83" s="245">
        <v>2228.2999999999997</v>
      </c>
      <c r="I83" s="245">
        <v>2198.4499999999994</v>
      </c>
      <c r="J83" s="245">
        <v>2290.9499999999994</v>
      </c>
      <c r="K83" s="245">
        <v>2320.7999999999997</v>
      </c>
      <c r="L83" s="245">
        <v>2337.1999999999994</v>
      </c>
      <c r="M83" s="246">
        <v>2304.4</v>
      </c>
      <c r="N83" s="246">
        <v>2258.15</v>
      </c>
      <c r="O83" s="246">
        <v>6979941</v>
      </c>
      <c r="P83" s="247">
        <v>3.3185059662500883E-2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562.45000000000005</v>
      </c>
      <c r="F84" s="243">
        <v>563.54999999999995</v>
      </c>
      <c r="G84" s="245">
        <v>557.69999999999993</v>
      </c>
      <c r="H84" s="245">
        <v>552.94999999999993</v>
      </c>
      <c r="I84" s="245">
        <v>547.09999999999991</v>
      </c>
      <c r="J84" s="245">
        <v>568.29999999999995</v>
      </c>
      <c r="K84" s="245">
        <v>574.14999999999986</v>
      </c>
      <c r="L84" s="245">
        <v>578.9</v>
      </c>
      <c r="M84" s="246">
        <v>569.4</v>
      </c>
      <c r="N84" s="246">
        <v>558.79999999999995</v>
      </c>
      <c r="O84" s="246">
        <v>6491250</v>
      </c>
      <c r="P84" s="247">
        <v>1.7836142689141514E-2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3645.95</v>
      </c>
      <c r="F85" s="243">
        <v>3630.7999999999997</v>
      </c>
      <c r="G85" s="245">
        <v>3570.7999999999993</v>
      </c>
      <c r="H85" s="245">
        <v>3495.6499999999996</v>
      </c>
      <c r="I85" s="245">
        <v>3435.6499999999992</v>
      </c>
      <c r="J85" s="245">
        <v>3705.9499999999994</v>
      </c>
      <c r="K85" s="245">
        <v>3765.9500000000003</v>
      </c>
      <c r="L85" s="245">
        <v>3841.0999999999995</v>
      </c>
      <c r="M85" s="246">
        <v>3690.8</v>
      </c>
      <c r="N85" s="246">
        <v>3555.65</v>
      </c>
      <c r="O85" s="246">
        <v>8014500</v>
      </c>
      <c r="P85" s="247">
        <v>5.011792452830189E-2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1516.25</v>
      </c>
      <c r="F86" s="243">
        <v>1517.0999999999997</v>
      </c>
      <c r="G86" s="245">
        <v>1491.7499999999993</v>
      </c>
      <c r="H86" s="245">
        <v>1467.2499999999995</v>
      </c>
      <c r="I86" s="245">
        <v>1441.8999999999992</v>
      </c>
      <c r="J86" s="245">
        <v>1541.5999999999995</v>
      </c>
      <c r="K86" s="245">
        <v>1566.9499999999998</v>
      </c>
      <c r="L86" s="245">
        <v>1591.4499999999996</v>
      </c>
      <c r="M86" s="246">
        <v>1542.45</v>
      </c>
      <c r="N86" s="246">
        <v>1492.6</v>
      </c>
      <c r="O86" s="246">
        <v>7784500</v>
      </c>
      <c r="P86" s="247">
        <v>9.8574654247812588E-2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1527.15</v>
      </c>
      <c r="F87" s="243">
        <v>1531.7333333333333</v>
      </c>
      <c r="G87" s="245">
        <v>1516.8666666666668</v>
      </c>
      <c r="H87" s="245">
        <v>1506.5833333333335</v>
      </c>
      <c r="I87" s="245">
        <v>1491.7166666666669</v>
      </c>
      <c r="J87" s="245">
        <v>1542.0166666666667</v>
      </c>
      <c r="K87" s="245">
        <v>1556.883333333333</v>
      </c>
      <c r="L87" s="245">
        <v>1567.1666666666665</v>
      </c>
      <c r="M87" s="246">
        <v>1546.6</v>
      </c>
      <c r="N87" s="246">
        <v>1521.45</v>
      </c>
      <c r="O87" s="246">
        <v>16066400</v>
      </c>
      <c r="P87" s="247">
        <v>3.0392817059483726E-2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3688</v>
      </c>
      <c r="F88" s="243">
        <v>3702.2666666666664</v>
      </c>
      <c r="G88" s="245">
        <v>3658.2333333333327</v>
      </c>
      <c r="H88" s="245">
        <v>3628.4666666666662</v>
      </c>
      <c r="I88" s="245">
        <v>3584.4333333333325</v>
      </c>
      <c r="J88" s="245">
        <v>3732.0333333333328</v>
      </c>
      <c r="K88" s="245">
        <v>3776.0666666666666</v>
      </c>
      <c r="L88" s="245">
        <v>3805.833333333333</v>
      </c>
      <c r="M88" s="246">
        <v>3746.3</v>
      </c>
      <c r="N88" s="246">
        <v>3672.5</v>
      </c>
      <c r="O88" s="246">
        <v>2924700</v>
      </c>
      <c r="P88" s="247">
        <v>-9.6505485574969532E-3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1524.8</v>
      </c>
      <c r="F89" s="243">
        <v>1526.2333333333333</v>
      </c>
      <c r="G89" s="245">
        <v>1517.0666666666666</v>
      </c>
      <c r="H89" s="245">
        <v>1509.3333333333333</v>
      </c>
      <c r="I89" s="245">
        <v>1500.1666666666665</v>
      </c>
      <c r="J89" s="245">
        <v>1533.9666666666667</v>
      </c>
      <c r="K89" s="245">
        <v>1543.1333333333332</v>
      </c>
      <c r="L89" s="245">
        <v>1550.8666666666668</v>
      </c>
      <c r="M89" s="246">
        <v>1535.4</v>
      </c>
      <c r="N89" s="246">
        <v>1518.5</v>
      </c>
      <c r="O89" s="246">
        <v>179672350</v>
      </c>
      <c r="P89" s="247">
        <v>4.6233518340000189E-2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619.20000000000005</v>
      </c>
      <c r="F90" s="243">
        <v>621.18333333333328</v>
      </c>
      <c r="G90" s="245">
        <v>616.06666666666661</v>
      </c>
      <c r="H90" s="245">
        <v>612.93333333333328</v>
      </c>
      <c r="I90" s="245">
        <v>607.81666666666661</v>
      </c>
      <c r="J90" s="245">
        <v>624.31666666666661</v>
      </c>
      <c r="K90" s="245">
        <v>629.43333333333317</v>
      </c>
      <c r="L90" s="245">
        <v>632.56666666666661</v>
      </c>
      <c r="M90" s="246">
        <v>626.29999999999995</v>
      </c>
      <c r="N90" s="246">
        <v>618.04999999999995</v>
      </c>
      <c r="O90" s="246">
        <v>30056400</v>
      </c>
      <c r="P90" s="247">
        <v>4.2860959505362388E-2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4455.1000000000004</v>
      </c>
      <c r="F91" s="243">
        <v>4478.1166666666677</v>
      </c>
      <c r="G91" s="245">
        <v>4422.4333333333352</v>
      </c>
      <c r="H91" s="245">
        <v>4389.7666666666673</v>
      </c>
      <c r="I91" s="245">
        <v>4334.0833333333348</v>
      </c>
      <c r="J91" s="245">
        <v>4510.7833333333356</v>
      </c>
      <c r="K91" s="245">
        <v>4566.4666666666681</v>
      </c>
      <c r="L91" s="245">
        <v>4599.1333333333359</v>
      </c>
      <c r="M91" s="246">
        <v>4533.8</v>
      </c>
      <c r="N91" s="246">
        <v>4445.45</v>
      </c>
      <c r="O91" s="246">
        <v>4698300</v>
      </c>
      <c r="P91" s="247">
        <v>2.3996338433372566E-2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601.15</v>
      </c>
      <c r="F92" s="243">
        <v>602.61666666666667</v>
      </c>
      <c r="G92" s="245">
        <v>595.2833333333333</v>
      </c>
      <c r="H92" s="245">
        <v>589.41666666666663</v>
      </c>
      <c r="I92" s="245">
        <v>582.08333333333326</v>
      </c>
      <c r="J92" s="245">
        <v>608.48333333333335</v>
      </c>
      <c r="K92" s="245">
        <v>615.81666666666661</v>
      </c>
      <c r="L92" s="245">
        <v>621.68333333333339</v>
      </c>
      <c r="M92" s="246">
        <v>609.95000000000005</v>
      </c>
      <c r="N92" s="246">
        <v>596.75</v>
      </c>
      <c r="O92" s="246">
        <v>39739000</v>
      </c>
      <c r="P92" s="247">
        <v>8.6706229345083694E-3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362.9</v>
      </c>
      <c r="F93" s="243">
        <v>366.23333333333335</v>
      </c>
      <c r="G93" s="245">
        <v>354.66666666666669</v>
      </c>
      <c r="H93" s="245">
        <v>346.43333333333334</v>
      </c>
      <c r="I93" s="245">
        <v>334.86666666666667</v>
      </c>
      <c r="J93" s="245">
        <v>374.4666666666667</v>
      </c>
      <c r="K93" s="245">
        <v>386.0333333333333</v>
      </c>
      <c r="L93" s="245">
        <v>394.26666666666671</v>
      </c>
      <c r="M93" s="246">
        <v>377.8</v>
      </c>
      <c r="N93" s="246">
        <v>358</v>
      </c>
      <c r="O93" s="246">
        <v>31201100</v>
      </c>
      <c r="P93" s="247">
        <v>-6.4961880559085139E-2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479.3</v>
      </c>
      <c r="F94" s="243">
        <v>481.84999999999997</v>
      </c>
      <c r="G94" s="245">
        <v>475.44999999999993</v>
      </c>
      <c r="H94" s="245">
        <v>471.59999999999997</v>
      </c>
      <c r="I94" s="245">
        <v>465.19999999999993</v>
      </c>
      <c r="J94" s="245">
        <v>485.69999999999993</v>
      </c>
      <c r="K94" s="245">
        <v>492.09999999999991</v>
      </c>
      <c r="L94" s="245">
        <v>495.94999999999993</v>
      </c>
      <c r="M94" s="246">
        <v>488.25</v>
      </c>
      <c r="N94" s="246">
        <v>478</v>
      </c>
      <c r="O94" s="246">
        <v>34832700</v>
      </c>
      <c r="P94" s="247">
        <v>9.3889367029183941E-3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2239</v>
      </c>
      <c r="F95" s="243">
        <v>2247.7000000000003</v>
      </c>
      <c r="G95" s="245">
        <v>2225.9500000000007</v>
      </c>
      <c r="H95" s="245">
        <v>2212.9000000000005</v>
      </c>
      <c r="I95" s="245">
        <v>2191.150000000001</v>
      </c>
      <c r="J95" s="245">
        <v>2260.7500000000005</v>
      </c>
      <c r="K95" s="245">
        <v>2282.4999999999995</v>
      </c>
      <c r="L95" s="245">
        <v>2295.5500000000002</v>
      </c>
      <c r="M95" s="246">
        <v>2269.4499999999998</v>
      </c>
      <c r="N95" s="246">
        <v>2234.65</v>
      </c>
      <c r="O95" s="246">
        <v>20678100</v>
      </c>
      <c r="P95" s="247">
        <v>4.0611742681582803E-2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1108</v>
      </c>
      <c r="F96" s="243">
        <v>1106.45</v>
      </c>
      <c r="G96" s="245">
        <v>1101.2</v>
      </c>
      <c r="H96" s="245">
        <v>1094.4000000000001</v>
      </c>
      <c r="I96" s="245">
        <v>1089.1500000000001</v>
      </c>
      <c r="J96" s="245">
        <v>1113.25</v>
      </c>
      <c r="K96" s="245">
        <v>1118.5</v>
      </c>
      <c r="L96" s="245">
        <v>1125.3</v>
      </c>
      <c r="M96" s="246">
        <v>1111.7</v>
      </c>
      <c r="N96" s="246">
        <v>1099.6500000000001</v>
      </c>
      <c r="O96" s="246">
        <v>74767000</v>
      </c>
      <c r="P96" s="247">
        <v>-1.881350015616675E-2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1672.05</v>
      </c>
      <c r="F97" s="243">
        <v>1677.5666666666666</v>
      </c>
      <c r="G97" s="245">
        <v>1655.8333333333333</v>
      </c>
      <c r="H97" s="245">
        <v>1639.6166666666666</v>
      </c>
      <c r="I97" s="245">
        <v>1617.8833333333332</v>
      </c>
      <c r="J97" s="245">
        <v>1693.7833333333333</v>
      </c>
      <c r="K97" s="245">
        <v>1715.5166666666669</v>
      </c>
      <c r="L97" s="245">
        <v>1731.7333333333333</v>
      </c>
      <c r="M97" s="246">
        <v>1699.3</v>
      </c>
      <c r="N97" s="246">
        <v>1661.35</v>
      </c>
      <c r="O97" s="246">
        <v>2793500</v>
      </c>
      <c r="P97" s="247">
        <v>-5.1638176638176634E-3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628.79999999999995</v>
      </c>
      <c r="F98" s="243">
        <v>631.65</v>
      </c>
      <c r="G98" s="245">
        <v>623.15</v>
      </c>
      <c r="H98" s="245">
        <v>617.5</v>
      </c>
      <c r="I98" s="245">
        <v>609</v>
      </c>
      <c r="J98" s="245">
        <v>637.29999999999995</v>
      </c>
      <c r="K98" s="245">
        <v>645.79999999999995</v>
      </c>
      <c r="L98" s="245">
        <v>651.44999999999993</v>
      </c>
      <c r="M98" s="246">
        <v>640.15</v>
      </c>
      <c r="N98" s="246">
        <v>626</v>
      </c>
      <c r="O98" s="246">
        <v>12714000</v>
      </c>
      <c r="P98" s="247">
        <v>9.4081219483148747E-3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12.75</v>
      </c>
      <c r="F99" s="243">
        <v>12.583333333333334</v>
      </c>
      <c r="G99" s="245">
        <v>12.216666666666669</v>
      </c>
      <c r="H99" s="245">
        <v>11.683333333333335</v>
      </c>
      <c r="I99" s="245">
        <v>11.31666666666667</v>
      </c>
      <c r="J99" s="245">
        <v>13.116666666666667</v>
      </c>
      <c r="K99" s="245">
        <v>13.483333333333331</v>
      </c>
      <c r="L99" s="245">
        <v>14.016666666666666</v>
      </c>
      <c r="M99" s="246">
        <v>12.95</v>
      </c>
      <c r="N99" s="246">
        <v>12.05</v>
      </c>
      <c r="O99" s="246">
        <v>2523120000</v>
      </c>
      <c r="P99" s="247">
        <v>-6.6258104627409178E-2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124</v>
      </c>
      <c r="F100" s="243">
        <v>124.56666666666666</v>
      </c>
      <c r="G100" s="245">
        <v>123.28333333333333</v>
      </c>
      <c r="H100" s="245">
        <v>122.56666666666666</v>
      </c>
      <c r="I100" s="245">
        <v>121.28333333333333</v>
      </c>
      <c r="J100" s="245">
        <v>125.28333333333333</v>
      </c>
      <c r="K100" s="245">
        <v>126.56666666666666</v>
      </c>
      <c r="L100" s="245">
        <v>127.28333333333333</v>
      </c>
      <c r="M100" s="246">
        <v>125.85</v>
      </c>
      <c r="N100" s="246">
        <v>123.85</v>
      </c>
      <c r="O100" s="246">
        <v>72080000</v>
      </c>
      <c r="P100" s="247">
        <v>1.0372862349313148E-2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84.55</v>
      </c>
      <c r="F101" s="243">
        <v>84.716666666666654</v>
      </c>
      <c r="G101" s="245">
        <v>84.033333333333303</v>
      </c>
      <c r="H101" s="245">
        <v>83.516666666666652</v>
      </c>
      <c r="I101" s="245">
        <v>82.8333333333333</v>
      </c>
      <c r="J101" s="245">
        <v>85.233333333333306</v>
      </c>
      <c r="K101" s="245">
        <v>85.916666666666671</v>
      </c>
      <c r="L101" s="245">
        <v>86.433333333333309</v>
      </c>
      <c r="M101" s="246">
        <v>85.4</v>
      </c>
      <c r="N101" s="246">
        <v>84.2</v>
      </c>
      <c r="O101" s="246">
        <v>359602500</v>
      </c>
      <c r="P101" s="247">
        <v>4.904323769203362E-3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152.30000000000001</v>
      </c>
      <c r="F102" s="243">
        <v>152.25</v>
      </c>
      <c r="G102" s="245">
        <v>149.30000000000001</v>
      </c>
      <c r="H102" s="245">
        <v>146.30000000000001</v>
      </c>
      <c r="I102" s="245">
        <v>143.35000000000002</v>
      </c>
      <c r="J102" s="245">
        <v>155.25</v>
      </c>
      <c r="K102" s="245">
        <v>158.19999999999999</v>
      </c>
      <c r="L102" s="245">
        <v>161.19999999999999</v>
      </c>
      <c r="M102" s="246">
        <v>155.19999999999999</v>
      </c>
      <c r="N102" s="246">
        <v>149.25</v>
      </c>
      <c r="O102" s="246">
        <v>61905000</v>
      </c>
      <c r="P102" s="247">
        <v>-1.0608330836080312E-2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463.85</v>
      </c>
      <c r="F103" s="243">
        <v>467.55</v>
      </c>
      <c r="G103" s="245">
        <v>459.3</v>
      </c>
      <c r="H103" s="245">
        <v>454.75</v>
      </c>
      <c r="I103" s="245">
        <v>446.5</v>
      </c>
      <c r="J103" s="245">
        <v>472.1</v>
      </c>
      <c r="K103" s="245">
        <v>480.35</v>
      </c>
      <c r="L103" s="245">
        <v>484.90000000000003</v>
      </c>
      <c r="M103" s="246">
        <v>475.8</v>
      </c>
      <c r="N103" s="246">
        <v>463</v>
      </c>
      <c r="O103" s="246">
        <v>16618250</v>
      </c>
      <c r="P103" s="247">
        <v>-1.734533740811101E-3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610.04999999999995</v>
      </c>
      <c r="F104" s="243">
        <v>608.61666666666667</v>
      </c>
      <c r="G104" s="245">
        <v>599.33333333333337</v>
      </c>
      <c r="H104" s="245">
        <v>588.61666666666667</v>
      </c>
      <c r="I104" s="245">
        <v>579.33333333333337</v>
      </c>
      <c r="J104" s="245">
        <v>619.33333333333337</v>
      </c>
      <c r="K104" s="245">
        <v>628.61666666666667</v>
      </c>
      <c r="L104" s="245">
        <v>639.33333333333337</v>
      </c>
      <c r="M104" s="246">
        <v>617.9</v>
      </c>
      <c r="N104" s="246">
        <v>597.9</v>
      </c>
      <c r="O104" s="246">
        <v>16572000</v>
      </c>
      <c r="P104" s="247">
        <v>8.8883477413856087E-3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224.85</v>
      </c>
      <c r="F105" s="243">
        <v>226.35</v>
      </c>
      <c r="G105" s="245">
        <v>222.7</v>
      </c>
      <c r="H105" s="245">
        <v>220.54999999999998</v>
      </c>
      <c r="I105" s="245">
        <v>216.89999999999998</v>
      </c>
      <c r="J105" s="245">
        <v>228.5</v>
      </c>
      <c r="K105" s="245">
        <v>232.15000000000003</v>
      </c>
      <c r="L105" s="245">
        <v>234.3</v>
      </c>
      <c r="M105" s="246">
        <v>230</v>
      </c>
      <c r="N105" s="246">
        <v>224.2</v>
      </c>
      <c r="O105" s="246">
        <v>26152200</v>
      </c>
      <c r="P105" s="247">
        <v>-2.8651443343386471E-2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2579.9499999999998</v>
      </c>
      <c r="F106" s="243">
        <v>2580.25</v>
      </c>
      <c r="G106" s="245">
        <v>2550.35</v>
      </c>
      <c r="H106" s="245">
        <v>2520.75</v>
      </c>
      <c r="I106" s="245">
        <v>2490.85</v>
      </c>
      <c r="J106" s="245">
        <v>2609.85</v>
      </c>
      <c r="K106" s="245">
        <v>2639.7499999999995</v>
      </c>
      <c r="L106" s="245">
        <v>2669.35</v>
      </c>
      <c r="M106" s="246">
        <v>2610.15</v>
      </c>
      <c r="N106" s="246">
        <v>2550.65</v>
      </c>
      <c r="O106" s="246">
        <v>1439400</v>
      </c>
      <c r="P106" s="247">
        <v>1.6740834922653103E-2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3703</v>
      </c>
      <c r="F107" s="243">
        <v>3737.1333333333332</v>
      </c>
      <c r="G107" s="245">
        <v>3649.8666666666663</v>
      </c>
      <c r="H107" s="245">
        <v>3596.7333333333331</v>
      </c>
      <c r="I107" s="245">
        <v>3509.4666666666662</v>
      </c>
      <c r="J107" s="245">
        <v>3790.2666666666664</v>
      </c>
      <c r="K107" s="245">
        <v>3877.5333333333328</v>
      </c>
      <c r="L107" s="245">
        <v>3930.6666666666665</v>
      </c>
      <c r="M107" s="246">
        <v>3824.4</v>
      </c>
      <c r="N107" s="246">
        <v>3684</v>
      </c>
      <c r="O107" s="246">
        <v>5587500</v>
      </c>
      <c r="P107" s="247">
        <v>-3.2644760783474259E-3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1558.05</v>
      </c>
      <c r="F108" s="243">
        <v>1556.0666666666666</v>
      </c>
      <c r="G108" s="245">
        <v>1544.0333333333333</v>
      </c>
      <c r="H108" s="245">
        <v>1530.0166666666667</v>
      </c>
      <c r="I108" s="245">
        <v>1517.9833333333333</v>
      </c>
      <c r="J108" s="245">
        <v>1570.0833333333333</v>
      </c>
      <c r="K108" s="245">
        <v>1582.1166666666666</v>
      </c>
      <c r="L108" s="245">
        <v>1596.1333333333332</v>
      </c>
      <c r="M108" s="246">
        <v>1568.1</v>
      </c>
      <c r="N108" s="246">
        <v>1542.05</v>
      </c>
      <c r="O108" s="246">
        <v>21942500</v>
      </c>
      <c r="P108" s="247">
        <v>-2.4213990305509851E-2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328.65</v>
      </c>
      <c r="F109" s="243">
        <v>329.83333333333331</v>
      </c>
      <c r="G109" s="245">
        <v>323.21666666666664</v>
      </c>
      <c r="H109" s="245">
        <v>317.7833333333333</v>
      </c>
      <c r="I109" s="245">
        <v>311.16666666666663</v>
      </c>
      <c r="J109" s="245">
        <v>335.26666666666665</v>
      </c>
      <c r="K109" s="245">
        <v>341.88333333333333</v>
      </c>
      <c r="L109" s="245">
        <v>347.31666666666666</v>
      </c>
      <c r="M109" s="246">
        <v>336.45</v>
      </c>
      <c r="N109" s="246">
        <v>324.39999999999998</v>
      </c>
      <c r="O109" s="246">
        <v>91568800</v>
      </c>
      <c r="P109" s="247">
        <v>-2.8357024316328739E-2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1490</v>
      </c>
      <c r="F110" s="243">
        <v>1495</v>
      </c>
      <c r="G110" s="245">
        <v>1480</v>
      </c>
      <c r="H110" s="245">
        <v>1470</v>
      </c>
      <c r="I110" s="245">
        <v>1455</v>
      </c>
      <c r="J110" s="245">
        <v>1505</v>
      </c>
      <c r="K110" s="245">
        <v>1520</v>
      </c>
      <c r="L110" s="245">
        <v>1530</v>
      </c>
      <c r="M110" s="246">
        <v>1510</v>
      </c>
      <c r="N110" s="246">
        <v>1485</v>
      </c>
      <c r="O110" s="246">
        <v>45698800</v>
      </c>
      <c r="P110" s="247">
        <v>2.4600014349261012E-2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170.85</v>
      </c>
      <c r="F111" s="243">
        <v>171.78333333333333</v>
      </c>
      <c r="G111" s="245">
        <v>169.46666666666667</v>
      </c>
      <c r="H111" s="245">
        <v>168.08333333333334</v>
      </c>
      <c r="I111" s="245">
        <v>165.76666666666668</v>
      </c>
      <c r="J111" s="245">
        <v>173.16666666666666</v>
      </c>
      <c r="K111" s="245">
        <v>175.48333333333332</v>
      </c>
      <c r="L111" s="245">
        <v>176.86666666666665</v>
      </c>
      <c r="M111" s="246">
        <v>174.1</v>
      </c>
      <c r="N111" s="246">
        <v>170.4</v>
      </c>
      <c r="O111" s="246">
        <v>165048000</v>
      </c>
      <c r="P111" s="247">
        <v>9.9636059900960559E-3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1336.9</v>
      </c>
      <c r="F112" s="243">
        <v>1338.1833333333334</v>
      </c>
      <c r="G112" s="245">
        <v>1325.1166666666668</v>
      </c>
      <c r="H112" s="245">
        <v>1313.3333333333335</v>
      </c>
      <c r="I112" s="245">
        <v>1300.2666666666669</v>
      </c>
      <c r="J112" s="245">
        <v>1349.9666666666667</v>
      </c>
      <c r="K112" s="245">
        <v>1363.0333333333333</v>
      </c>
      <c r="L112" s="245">
        <v>1374.8166666666666</v>
      </c>
      <c r="M112" s="246">
        <v>1351.25</v>
      </c>
      <c r="N112" s="246">
        <v>1326.4</v>
      </c>
      <c r="O112" s="246">
        <v>2615600</v>
      </c>
      <c r="P112" s="247">
        <v>-2.2351797862001945E-2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1061</v>
      </c>
      <c r="F113" s="243">
        <v>1051.4833333333333</v>
      </c>
      <c r="G113" s="245">
        <v>1029.9666666666667</v>
      </c>
      <c r="H113" s="245">
        <v>998.93333333333339</v>
      </c>
      <c r="I113" s="245">
        <v>977.41666666666674</v>
      </c>
      <c r="J113" s="245">
        <v>1082.5166666666667</v>
      </c>
      <c r="K113" s="245">
        <v>1104.0333333333335</v>
      </c>
      <c r="L113" s="245">
        <v>1135.0666666666666</v>
      </c>
      <c r="M113" s="246">
        <v>1073</v>
      </c>
      <c r="N113" s="246">
        <v>1020.45</v>
      </c>
      <c r="O113" s="246">
        <v>16784250</v>
      </c>
      <c r="P113" s="247">
        <v>7.9824363882008559E-2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430.85</v>
      </c>
      <c r="F114" s="243">
        <v>432.33333333333331</v>
      </c>
      <c r="G114" s="245">
        <v>427.71666666666664</v>
      </c>
      <c r="H114" s="245">
        <v>424.58333333333331</v>
      </c>
      <c r="I114" s="245">
        <v>419.96666666666664</v>
      </c>
      <c r="J114" s="245">
        <v>435.46666666666664</v>
      </c>
      <c r="K114" s="245">
        <v>440.08333333333331</v>
      </c>
      <c r="L114" s="245">
        <v>443.21666666666664</v>
      </c>
      <c r="M114" s="246">
        <v>436.95</v>
      </c>
      <c r="N114" s="246">
        <v>429.2</v>
      </c>
      <c r="O114" s="246">
        <v>116332800</v>
      </c>
      <c r="P114" s="247">
        <v>3.7677684535023119E-2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900.4</v>
      </c>
      <c r="F115" s="243">
        <v>900.51666666666677</v>
      </c>
      <c r="G115" s="245">
        <v>892.03333333333353</v>
      </c>
      <c r="H115" s="245">
        <v>883.66666666666674</v>
      </c>
      <c r="I115" s="245">
        <v>875.18333333333351</v>
      </c>
      <c r="J115" s="245">
        <v>908.88333333333355</v>
      </c>
      <c r="K115" s="245">
        <v>917.3666666666669</v>
      </c>
      <c r="L115" s="245">
        <v>925.73333333333358</v>
      </c>
      <c r="M115" s="246">
        <v>909</v>
      </c>
      <c r="N115" s="246">
        <v>892.15</v>
      </c>
      <c r="O115" s="246">
        <v>14347500</v>
      </c>
      <c r="P115" s="247">
        <v>3.5266528366555423E-2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4282.75</v>
      </c>
      <c r="F116" s="243">
        <v>4304</v>
      </c>
      <c r="G116" s="245">
        <v>4243.3999999999996</v>
      </c>
      <c r="H116" s="245">
        <v>4204.0499999999993</v>
      </c>
      <c r="I116" s="245">
        <v>4143.4499999999989</v>
      </c>
      <c r="J116" s="245">
        <v>4343.3500000000004</v>
      </c>
      <c r="K116" s="245">
        <v>4403.9500000000007</v>
      </c>
      <c r="L116" s="245">
        <v>4443.3000000000011</v>
      </c>
      <c r="M116" s="246">
        <v>4364.6000000000004</v>
      </c>
      <c r="N116" s="246">
        <v>4264.6499999999996</v>
      </c>
      <c r="O116" s="246">
        <v>791000</v>
      </c>
      <c r="P116" s="247">
        <v>-3.1230863441518677E-2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867.5</v>
      </c>
      <c r="F117" s="243">
        <v>871.33333333333337</v>
      </c>
      <c r="G117" s="245">
        <v>860.66666666666674</v>
      </c>
      <c r="H117" s="245">
        <v>853.83333333333337</v>
      </c>
      <c r="I117" s="245">
        <v>843.16666666666674</v>
      </c>
      <c r="J117" s="245">
        <v>878.16666666666674</v>
      </c>
      <c r="K117" s="245">
        <v>888.83333333333348</v>
      </c>
      <c r="L117" s="245">
        <v>895.66666666666674</v>
      </c>
      <c r="M117" s="246">
        <v>882</v>
      </c>
      <c r="N117" s="246">
        <v>864.5</v>
      </c>
      <c r="O117" s="246">
        <v>19407600</v>
      </c>
      <c r="P117" s="247">
        <v>1.093491790021448E-2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461.7</v>
      </c>
      <c r="F118" s="243">
        <v>458.73333333333335</v>
      </c>
      <c r="G118" s="245">
        <v>452.9666666666667</v>
      </c>
      <c r="H118" s="245">
        <v>444.23333333333335</v>
      </c>
      <c r="I118" s="245">
        <v>438.4666666666667</v>
      </c>
      <c r="J118" s="245">
        <v>467.4666666666667</v>
      </c>
      <c r="K118" s="245">
        <v>473.23333333333335</v>
      </c>
      <c r="L118" s="245">
        <v>481.9666666666667</v>
      </c>
      <c r="M118" s="246">
        <v>464.5</v>
      </c>
      <c r="N118" s="246">
        <v>450</v>
      </c>
      <c r="O118" s="246">
        <v>19821250</v>
      </c>
      <c r="P118" s="247">
        <v>1.1352764844696729E-2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1814.8</v>
      </c>
      <c r="F119" s="243">
        <v>1814.0166666666664</v>
      </c>
      <c r="G119" s="245">
        <v>1805.1333333333328</v>
      </c>
      <c r="H119" s="245">
        <v>1795.4666666666662</v>
      </c>
      <c r="I119" s="245">
        <v>1786.5833333333326</v>
      </c>
      <c r="J119" s="245">
        <v>1823.6833333333329</v>
      </c>
      <c r="K119" s="245">
        <v>1832.5666666666666</v>
      </c>
      <c r="L119" s="245">
        <v>1842.2333333333331</v>
      </c>
      <c r="M119" s="246">
        <v>1822.9</v>
      </c>
      <c r="N119" s="246">
        <v>1804.35</v>
      </c>
      <c r="O119" s="246">
        <v>36644400</v>
      </c>
      <c r="P119" s="247">
        <v>-7.7872847395212821E-3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167.95</v>
      </c>
      <c r="F120" s="243">
        <v>169.01666666666668</v>
      </c>
      <c r="G120" s="245">
        <v>166.23333333333335</v>
      </c>
      <c r="H120" s="245">
        <v>164.51666666666668</v>
      </c>
      <c r="I120" s="245">
        <v>161.73333333333335</v>
      </c>
      <c r="J120" s="245">
        <v>170.73333333333335</v>
      </c>
      <c r="K120" s="245">
        <v>173.51666666666671</v>
      </c>
      <c r="L120" s="245">
        <v>175.23333333333335</v>
      </c>
      <c r="M120" s="246">
        <v>171.8</v>
      </c>
      <c r="N120" s="246">
        <v>167.3</v>
      </c>
      <c r="O120" s="246">
        <v>50679396</v>
      </c>
      <c r="P120" s="247">
        <v>2.2782530391715444E-2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2364.4</v>
      </c>
      <c r="F121" s="243">
        <v>2360.9166666666665</v>
      </c>
      <c r="G121" s="245">
        <v>2323.9833333333331</v>
      </c>
      <c r="H121" s="245">
        <v>2283.5666666666666</v>
      </c>
      <c r="I121" s="245">
        <v>2246.6333333333332</v>
      </c>
      <c r="J121" s="245">
        <v>2401.333333333333</v>
      </c>
      <c r="K121" s="245">
        <v>2438.2666666666664</v>
      </c>
      <c r="L121" s="245">
        <v>2478.6833333333329</v>
      </c>
      <c r="M121" s="246">
        <v>2397.85</v>
      </c>
      <c r="N121" s="246">
        <v>2320.5</v>
      </c>
      <c r="O121" s="246">
        <v>2171100</v>
      </c>
      <c r="P121" s="247">
        <v>-3.305329844374053E-3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443.95</v>
      </c>
      <c r="F122" s="243">
        <v>448.15000000000003</v>
      </c>
      <c r="G122" s="245">
        <v>438.30000000000007</v>
      </c>
      <c r="H122" s="245">
        <v>432.65000000000003</v>
      </c>
      <c r="I122" s="245">
        <v>422.80000000000007</v>
      </c>
      <c r="J122" s="245">
        <v>453.80000000000007</v>
      </c>
      <c r="K122" s="245">
        <v>463.65000000000009</v>
      </c>
      <c r="L122" s="245">
        <v>469.30000000000007</v>
      </c>
      <c r="M122" s="246">
        <v>458</v>
      </c>
      <c r="N122" s="246">
        <v>442.5</v>
      </c>
      <c r="O122" s="246">
        <v>14604700</v>
      </c>
      <c r="P122" s="247">
        <v>4.1459570857073587E-2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651.25</v>
      </c>
      <c r="F123" s="243">
        <v>653.0333333333333</v>
      </c>
      <c r="G123" s="245">
        <v>644.56666666666661</v>
      </c>
      <c r="H123" s="245">
        <v>637.88333333333333</v>
      </c>
      <c r="I123" s="245">
        <v>629.41666666666663</v>
      </c>
      <c r="J123" s="245">
        <v>659.71666666666658</v>
      </c>
      <c r="K123" s="245">
        <v>668.18333333333328</v>
      </c>
      <c r="L123" s="245">
        <v>674.86666666666656</v>
      </c>
      <c r="M123" s="246">
        <v>661.5</v>
      </c>
      <c r="N123" s="246">
        <v>646.35</v>
      </c>
      <c r="O123" s="246">
        <v>26776000</v>
      </c>
      <c r="P123" s="247">
        <v>5.6085824721937363E-2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3688.3</v>
      </c>
      <c r="F124" s="243">
        <v>3721.5166666666664</v>
      </c>
      <c r="G124" s="245">
        <v>3637.1833333333329</v>
      </c>
      <c r="H124" s="245">
        <v>3586.0666666666666</v>
      </c>
      <c r="I124" s="245">
        <v>3501.7333333333331</v>
      </c>
      <c r="J124" s="245">
        <v>3772.6333333333328</v>
      </c>
      <c r="K124" s="245">
        <v>3856.9666666666667</v>
      </c>
      <c r="L124" s="245">
        <v>3908.0833333333326</v>
      </c>
      <c r="M124" s="246">
        <v>3805.85</v>
      </c>
      <c r="N124" s="246">
        <v>3670.4</v>
      </c>
      <c r="O124" s="246">
        <v>14241000</v>
      </c>
      <c r="P124" s="247">
        <v>2.3192654222528777E-2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4902.95</v>
      </c>
      <c r="F125" s="243">
        <v>4920.2166666666662</v>
      </c>
      <c r="G125" s="245">
        <v>4877.5833333333321</v>
      </c>
      <c r="H125" s="245">
        <v>4852.2166666666662</v>
      </c>
      <c r="I125" s="245">
        <v>4809.5833333333321</v>
      </c>
      <c r="J125" s="245">
        <v>4945.5833333333321</v>
      </c>
      <c r="K125" s="245">
        <v>4988.2166666666653</v>
      </c>
      <c r="L125" s="245">
        <v>5013.5833333333321</v>
      </c>
      <c r="M125" s="246">
        <v>4962.8500000000004</v>
      </c>
      <c r="N125" s="246">
        <v>4894.8500000000004</v>
      </c>
      <c r="O125" s="246">
        <v>3916650</v>
      </c>
      <c r="P125" s="247">
        <v>1.4965404648993236E-2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5665.85</v>
      </c>
      <c r="F126" s="243">
        <v>5694.916666666667</v>
      </c>
      <c r="G126" s="245">
        <v>5621.1333333333341</v>
      </c>
      <c r="H126" s="245">
        <v>5576.416666666667</v>
      </c>
      <c r="I126" s="245">
        <v>5502.6333333333341</v>
      </c>
      <c r="J126" s="245">
        <v>5739.6333333333341</v>
      </c>
      <c r="K126" s="245">
        <v>5813.416666666667</v>
      </c>
      <c r="L126" s="245">
        <v>5858.1333333333341</v>
      </c>
      <c r="M126" s="246">
        <v>5768.7</v>
      </c>
      <c r="N126" s="246">
        <v>5650.2</v>
      </c>
      <c r="O126" s="246">
        <v>650200</v>
      </c>
      <c r="P126" s="247">
        <v>2.3292414227258421E-2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1628.7</v>
      </c>
      <c r="F127" s="243">
        <v>1624.4666666666665</v>
      </c>
      <c r="G127" s="245">
        <v>1604.9333333333329</v>
      </c>
      <c r="H127" s="245">
        <v>1581.1666666666665</v>
      </c>
      <c r="I127" s="245">
        <v>1561.633333333333</v>
      </c>
      <c r="J127" s="245">
        <v>1648.2333333333329</v>
      </c>
      <c r="K127" s="245">
        <v>1667.7666666666662</v>
      </c>
      <c r="L127" s="245">
        <v>1691.5333333333328</v>
      </c>
      <c r="M127" s="246">
        <v>1644</v>
      </c>
      <c r="N127" s="246">
        <v>1600.7</v>
      </c>
      <c r="O127" s="246">
        <v>6138700</v>
      </c>
      <c r="P127" s="247">
        <v>-4.8229295852280554E-3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2069.5500000000002</v>
      </c>
      <c r="F128" s="243">
        <v>2070.3666666666668</v>
      </c>
      <c r="G128" s="245">
        <v>2052.7833333333338</v>
      </c>
      <c r="H128" s="245">
        <v>2036.0166666666669</v>
      </c>
      <c r="I128" s="245">
        <v>2018.4333333333338</v>
      </c>
      <c r="J128" s="245">
        <v>2087.1333333333337</v>
      </c>
      <c r="K128" s="245">
        <v>2104.7166666666667</v>
      </c>
      <c r="L128" s="245">
        <v>2121.4833333333336</v>
      </c>
      <c r="M128" s="246">
        <v>2087.9499999999998</v>
      </c>
      <c r="N128" s="246">
        <v>2053.6</v>
      </c>
      <c r="O128" s="246">
        <v>12861450</v>
      </c>
      <c r="P128" s="247">
        <v>4.0844073077467784E-2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302.89999999999998</v>
      </c>
      <c r="F129" s="243">
        <v>303.68333333333334</v>
      </c>
      <c r="G129" s="245">
        <v>297.81666666666666</v>
      </c>
      <c r="H129" s="245">
        <v>292.73333333333335</v>
      </c>
      <c r="I129" s="245">
        <v>286.86666666666667</v>
      </c>
      <c r="J129" s="245">
        <v>308.76666666666665</v>
      </c>
      <c r="K129" s="245">
        <v>314.63333333333333</v>
      </c>
      <c r="L129" s="245">
        <v>319.71666666666664</v>
      </c>
      <c r="M129" s="246">
        <v>309.55</v>
      </c>
      <c r="N129" s="246">
        <v>298.60000000000002</v>
      </c>
      <c r="O129" s="246">
        <v>23470000</v>
      </c>
      <c r="P129" s="247">
        <v>6.5268700072621644E-2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196.65</v>
      </c>
      <c r="F130" s="243">
        <v>198.28333333333333</v>
      </c>
      <c r="G130" s="245">
        <v>193.86666666666667</v>
      </c>
      <c r="H130" s="245">
        <v>191.08333333333334</v>
      </c>
      <c r="I130" s="245">
        <v>186.66666666666669</v>
      </c>
      <c r="J130" s="245">
        <v>201.06666666666666</v>
      </c>
      <c r="K130" s="245">
        <v>205.48333333333335</v>
      </c>
      <c r="L130" s="245">
        <v>208.26666666666665</v>
      </c>
      <c r="M130" s="246">
        <v>202.7</v>
      </c>
      <c r="N130" s="246">
        <v>195.5</v>
      </c>
      <c r="O130" s="246">
        <v>61914000</v>
      </c>
      <c r="P130" s="247">
        <v>3.5316544597170665E-2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516.45000000000005</v>
      </c>
      <c r="F131" s="243">
        <v>517.33333333333337</v>
      </c>
      <c r="G131" s="245">
        <v>513.7166666666667</v>
      </c>
      <c r="H131" s="245">
        <v>510.98333333333335</v>
      </c>
      <c r="I131" s="245">
        <v>507.36666666666667</v>
      </c>
      <c r="J131" s="245">
        <v>520.06666666666672</v>
      </c>
      <c r="K131" s="245">
        <v>523.68333333333328</v>
      </c>
      <c r="L131" s="245">
        <v>526.41666666666674</v>
      </c>
      <c r="M131" s="246">
        <v>520.95000000000005</v>
      </c>
      <c r="N131" s="246">
        <v>514.6</v>
      </c>
      <c r="O131" s="246">
        <v>13888800</v>
      </c>
      <c r="P131" s="247">
        <v>-9.3297954292561845E-3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12310.45</v>
      </c>
      <c r="F132" s="243">
        <v>12414.550000000001</v>
      </c>
      <c r="G132" s="245">
        <v>12172.050000000003</v>
      </c>
      <c r="H132" s="245">
        <v>12033.650000000001</v>
      </c>
      <c r="I132" s="245">
        <v>11791.150000000003</v>
      </c>
      <c r="J132" s="245">
        <v>12552.950000000003</v>
      </c>
      <c r="K132" s="245">
        <v>12795.449999999999</v>
      </c>
      <c r="L132" s="245">
        <v>12933.850000000002</v>
      </c>
      <c r="M132" s="246">
        <v>12657.05</v>
      </c>
      <c r="N132" s="246">
        <v>12276.15</v>
      </c>
      <c r="O132" s="246">
        <v>2613500</v>
      </c>
      <c r="P132" s="247">
        <v>8.9548505440446916E-2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1184</v>
      </c>
      <c r="F133" s="243">
        <v>1190.8166666666666</v>
      </c>
      <c r="G133" s="245">
        <v>1174.6833333333332</v>
      </c>
      <c r="H133" s="245">
        <v>1165.3666666666666</v>
      </c>
      <c r="I133" s="245">
        <v>1149.2333333333331</v>
      </c>
      <c r="J133" s="245">
        <v>1200.1333333333332</v>
      </c>
      <c r="K133" s="245">
        <v>1216.2666666666664</v>
      </c>
      <c r="L133" s="245">
        <v>1225.5833333333333</v>
      </c>
      <c r="M133" s="246">
        <v>1206.95</v>
      </c>
      <c r="N133" s="246">
        <v>1181.5</v>
      </c>
      <c r="O133" s="246">
        <v>9845500</v>
      </c>
      <c r="P133" s="247">
        <v>-3.3304988662131519E-3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3835.1</v>
      </c>
      <c r="F134" s="243">
        <v>3911.5333333333333</v>
      </c>
      <c r="G134" s="245">
        <v>3748.5666666666666</v>
      </c>
      <c r="H134" s="245">
        <v>3662.0333333333333</v>
      </c>
      <c r="I134" s="245">
        <v>3499.0666666666666</v>
      </c>
      <c r="J134" s="245">
        <v>3998.0666666666666</v>
      </c>
      <c r="K134" s="245">
        <v>4161.0333333333328</v>
      </c>
      <c r="L134" s="245">
        <v>4247.5666666666666</v>
      </c>
      <c r="M134" s="246">
        <v>4074.5</v>
      </c>
      <c r="N134" s="246">
        <v>3825</v>
      </c>
      <c r="O134" s="246">
        <v>2897200</v>
      </c>
      <c r="P134" s="247">
        <v>3.9466130884041335E-2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1844.9</v>
      </c>
      <c r="F135" s="243">
        <v>1864.5833333333333</v>
      </c>
      <c r="G135" s="245">
        <v>1804.1666666666665</v>
      </c>
      <c r="H135" s="245">
        <v>1763.4333333333332</v>
      </c>
      <c r="I135" s="245">
        <v>1703.0166666666664</v>
      </c>
      <c r="J135" s="245">
        <v>1905.3166666666666</v>
      </c>
      <c r="K135" s="245">
        <v>1965.7333333333331</v>
      </c>
      <c r="L135" s="245">
        <v>2006.4666666666667</v>
      </c>
      <c r="M135" s="246">
        <v>1925</v>
      </c>
      <c r="N135" s="246">
        <v>1823.85</v>
      </c>
      <c r="O135" s="246">
        <v>2592800</v>
      </c>
      <c r="P135" s="247">
        <v>0.33127952351612239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1035.4000000000001</v>
      </c>
      <c r="F136" s="243">
        <v>1040.5666666666666</v>
      </c>
      <c r="G136" s="245">
        <v>1023.1333333333332</v>
      </c>
      <c r="H136" s="245">
        <v>1010.8666666666666</v>
      </c>
      <c r="I136" s="245">
        <v>993.43333333333317</v>
      </c>
      <c r="J136" s="245">
        <v>1052.8333333333333</v>
      </c>
      <c r="K136" s="245">
        <v>1070.2666666666667</v>
      </c>
      <c r="L136" s="245">
        <v>1082.5333333333333</v>
      </c>
      <c r="M136" s="246">
        <v>1058</v>
      </c>
      <c r="N136" s="246">
        <v>1028.3</v>
      </c>
      <c r="O136" s="246">
        <v>8863200</v>
      </c>
      <c r="P136" s="247">
        <v>-1.1244979919678716E-2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1432.25</v>
      </c>
      <c r="F137" s="243">
        <v>1440.7666666666667</v>
      </c>
      <c r="G137" s="245">
        <v>1421.3833333333332</v>
      </c>
      <c r="H137" s="245">
        <v>1410.5166666666667</v>
      </c>
      <c r="I137" s="245">
        <v>1391.1333333333332</v>
      </c>
      <c r="J137" s="245">
        <v>1451.6333333333332</v>
      </c>
      <c r="K137" s="245">
        <v>1471.0166666666669</v>
      </c>
      <c r="L137" s="245">
        <v>1481.8833333333332</v>
      </c>
      <c r="M137" s="246">
        <v>1460.15</v>
      </c>
      <c r="N137" s="246">
        <v>1429.9</v>
      </c>
      <c r="O137" s="246">
        <v>2481600</v>
      </c>
      <c r="P137" s="247">
        <v>-1.7421602787456445E-2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120.95</v>
      </c>
      <c r="F138" s="243">
        <v>121.01666666666667</v>
      </c>
      <c r="G138" s="245">
        <v>118.43333333333334</v>
      </c>
      <c r="H138" s="245">
        <v>115.91666666666667</v>
      </c>
      <c r="I138" s="245">
        <v>113.33333333333334</v>
      </c>
      <c r="J138" s="245">
        <v>123.53333333333333</v>
      </c>
      <c r="K138" s="245">
        <v>126.11666666666667</v>
      </c>
      <c r="L138" s="245">
        <v>128.63333333333333</v>
      </c>
      <c r="M138" s="246">
        <v>123.6</v>
      </c>
      <c r="N138" s="246">
        <v>118.5</v>
      </c>
      <c r="O138" s="246">
        <v>157300500</v>
      </c>
      <c r="P138" s="247">
        <v>-2.7008777852802163E-3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2450.6</v>
      </c>
      <c r="F139" s="243">
        <v>2457.75</v>
      </c>
      <c r="G139" s="245">
        <v>2434.5</v>
      </c>
      <c r="H139" s="245">
        <v>2418.4</v>
      </c>
      <c r="I139" s="245">
        <v>2395.15</v>
      </c>
      <c r="J139" s="245">
        <v>2473.85</v>
      </c>
      <c r="K139" s="245">
        <v>2497.1</v>
      </c>
      <c r="L139" s="245">
        <v>2513.1999999999998</v>
      </c>
      <c r="M139" s="246">
        <v>2481</v>
      </c>
      <c r="N139" s="246">
        <v>2441.65</v>
      </c>
      <c r="O139" s="246">
        <v>2632300</v>
      </c>
      <c r="P139" s="247">
        <v>-4.7826991058432106E-3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131916.4</v>
      </c>
      <c r="F140" s="243">
        <v>132428.16666666666</v>
      </c>
      <c r="G140" s="245">
        <v>131188.23333333331</v>
      </c>
      <c r="H140" s="245">
        <v>130460.06666666665</v>
      </c>
      <c r="I140" s="245">
        <v>129220.1333333333</v>
      </c>
      <c r="J140" s="245">
        <v>133156.33333333331</v>
      </c>
      <c r="K140" s="245">
        <v>134396.26666666666</v>
      </c>
      <c r="L140" s="245">
        <v>135124.43333333332</v>
      </c>
      <c r="M140" s="246">
        <v>133668.1</v>
      </c>
      <c r="N140" s="246">
        <v>131700</v>
      </c>
      <c r="O140" s="246">
        <v>48690</v>
      </c>
      <c r="P140" s="247">
        <v>4.1245617653124355E-3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1664.45</v>
      </c>
      <c r="F141" s="243">
        <v>1667.5666666666668</v>
      </c>
      <c r="G141" s="245">
        <v>1647.7333333333336</v>
      </c>
      <c r="H141" s="245">
        <v>1631.0166666666667</v>
      </c>
      <c r="I141" s="245">
        <v>1611.1833333333334</v>
      </c>
      <c r="J141" s="245">
        <v>1684.2833333333338</v>
      </c>
      <c r="K141" s="245">
        <v>1704.1166666666672</v>
      </c>
      <c r="L141" s="245">
        <v>1720.8333333333339</v>
      </c>
      <c r="M141" s="246">
        <v>1687.4</v>
      </c>
      <c r="N141" s="246">
        <v>1650.85</v>
      </c>
      <c r="O141" s="246">
        <v>6041750</v>
      </c>
      <c r="P141" s="247">
        <v>-7.2773583189302286E-4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178.2</v>
      </c>
      <c r="F142" s="243">
        <v>179.71666666666667</v>
      </c>
      <c r="G142" s="245">
        <v>175.73333333333335</v>
      </c>
      <c r="H142" s="245">
        <v>173.26666666666668</v>
      </c>
      <c r="I142" s="245">
        <v>169.28333333333336</v>
      </c>
      <c r="J142" s="245">
        <v>182.18333333333334</v>
      </c>
      <c r="K142" s="245">
        <v>186.16666666666663</v>
      </c>
      <c r="L142" s="245">
        <v>188.63333333333333</v>
      </c>
      <c r="M142" s="246">
        <v>183.7</v>
      </c>
      <c r="N142" s="246">
        <v>177.25</v>
      </c>
      <c r="O142" s="246">
        <v>100582500</v>
      </c>
      <c r="P142" s="247">
        <v>-6.2102244912231624E-2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5977.75</v>
      </c>
      <c r="F143" s="243">
        <v>6014.4833333333336</v>
      </c>
      <c r="G143" s="245">
        <v>5915.9666666666672</v>
      </c>
      <c r="H143" s="245">
        <v>5854.1833333333334</v>
      </c>
      <c r="I143" s="245">
        <v>5755.666666666667</v>
      </c>
      <c r="J143" s="245">
        <v>6076.2666666666673</v>
      </c>
      <c r="K143" s="245">
        <v>6174.7833333333338</v>
      </c>
      <c r="L143" s="245">
        <v>6236.5666666666675</v>
      </c>
      <c r="M143" s="246">
        <v>6113</v>
      </c>
      <c r="N143" s="246">
        <v>5952.7</v>
      </c>
      <c r="O143" s="246">
        <v>1235700</v>
      </c>
      <c r="P143" s="247">
        <v>1.2536873156342183E-2</v>
      </c>
    </row>
    <row r="144" spans="1:16" ht="12.75" customHeight="1">
      <c r="A144" s="239">
        <v>134</v>
      </c>
      <c r="B144" s="251" t="s">
        <v>914</v>
      </c>
      <c r="C144" s="243" t="s">
        <v>185</v>
      </c>
      <c r="D144" s="244">
        <v>45407</v>
      </c>
      <c r="E144" s="243">
        <v>3304.1</v>
      </c>
      <c r="F144" s="243">
        <v>3285.2833333333333</v>
      </c>
      <c r="G144" s="245">
        <v>3246.5666666666666</v>
      </c>
      <c r="H144" s="245">
        <v>3189.0333333333333</v>
      </c>
      <c r="I144" s="245">
        <v>3150.3166666666666</v>
      </c>
      <c r="J144" s="245">
        <v>3342.8166666666666</v>
      </c>
      <c r="K144" s="245">
        <v>3381.5333333333328</v>
      </c>
      <c r="L144" s="245">
        <v>3439.0666666666666</v>
      </c>
      <c r="M144" s="246">
        <v>3324</v>
      </c>
      <c r="N144" s="246">
        <v>3227.75</v>
      </c>
      <c r="O144" s="246">
        <v>1837200</v>
      </c>
      <c r="P144" s="247">
        <v>-5.359753126522657E-3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2545.1</v>
      </c>
      <c r="F145" s="243">
        <v>2545.0166666666664</v>
      </c>
      <c r="G145" s="245">
        <v>2521.4833333333327</v>
      </c>
      <c r="H145" s="245">
        <v>2497.8666666666663</v>
      </c>
      <c r="I145" s="245">
        <v>2474.3333333333326</v>
      </c>
      <c r="J145" s="245">
        <v>2568.6333333333328</v>
      </c>
      <c r="K145" s="245">
        <v>2592.1666666666665</v>
      </c>
      <c r="L145" s="245">
        <v>2615.7833333333328</v>
      </c>
      <c r="M145" s="246">
        <v>2568.5500000000002</v>
      </c>
      <c r="N145" s="246">
        <v>2521.4</v>
      </c>
      <c r="O145" s="246">
        <v>7454400</v>
      </c>
      <c r="P145" s="247">
        <v>7.6292232168639909E-2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239.7</v>
      </c>
      <c r="F146" s="243">
        <v>240.83333333333334</v>
      </c>
      <c r="G146" s="245">
        <v>237.66666666666669</v>
      </c>
      <c r="H146" s="245">
        <v>235.63333333333335</v>
      </c>
      <c r="I146" s="245">
        <v>232.4666666666667</v>
      </c>
      <c r="J146" s="245">
        <v>242.86666666666667</v>
      </c>
      <c r="K146" s="245">
        <v>246.03333333333336</v>
      </c>
      <c r="L146" s="245">
        <v>248.06666666666666</v>
      </c>
      <c r="M146" s="246">
        <v>244</v>
      </c>
      <c r="N146" s="246">
        <v>238.8</v>
      </c>
      <c r="O146" s="246">
        <v>84897000</v>
      </c>
      <c r="P146" s="247">
        <v>-1.1647606946209234E-3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363.1</v>
      </c>
      <c r="F147" s="243">
        <v>366.63333333333338</v>
      </c>
      <c r="G147" s="245">
        <v>358.61666666666679</v>
      </c>
      <c r="H147" s="245">
        <v>354.13333333333338</v>
      </c>
      <c r="I147" s="245">
        <v>346.11666666666679</v>
      </c>
      <c r="J147" s="245">
        <v>371.11666666666679</v>
      </c>
      <c r="K147" s="245">
        <v>379.13333333333333</v>
      </c>
      <c r="L147" s="245">
        <v>383.61666666666679</v>
      </c>
      <c r="M147" s="246">
        <v>374.65</v>
      </c>
      <c r="N147" s="246">
        <v>362.15</v>
      </c>
      <c r="O147" s="246">
        <v>105852000</v>
      </c>
      <c r="P147" s="247">
        <v>7.7110934733500211E-2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1504.25</v>
      </c>
      <c r="F148" s="243">
        <v>1513.6000000000001</v>
      </c>
      <c r="G148" s="245">
        <v>1490.6500000000003</v>
      </c>
      <c r="H148" s="245">
        <v>1477.0500000000002</v>
      </c>
      <c r="I148" s="245">
        <v>1454.1000000000004</v>
      </c>
      <c r="J148" s="245">
        <v>1527.2000000000003</v>
      </c>
      <c r="K148" s="245">
        <v>1550.15</v>
      </c>
      <c r="L148" s="245">
        <v>1563.7500000000002</v>
      </c>
      <c r="M148" s="246">
        <v>1536.55</v>
      </c>
      <c r="N148" s="246">
        <v>1500</v>
      </c>
      <c r="O148" s="246">
        <v>5155500</v>
      </c>
      <c r="P148" s="247">
        <v>-3.0921052631578946E-2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8226.4500000000007</v>
      </c>
      <c r="F149" s="243">
        <v>8273.8666666666668</v>
      </c>
      <c r="G149" s="245">
        <v>8159.8333333333339</v>
      </c>
      <c r="H149" s="245">
        <v>8093.2166666666672</v>
      </c>
      <c r="I149" s="245">
        <v>7979.1833333333343</v>
      </c>
      <c r="J149" s="245">
        <v>8340.4833333333336</v>
      </c>
      <c r="K149" s="245">
        <v>8454.5166666666664</v>
      </c>
      <c r="L149" s="245">
        <v>8521.1333333333332</v>
      </c>
      <c r="M149" s="246">
        <v>8387.9</v>
      </c>
      <c r="N149" s="246">
        <v>8207.25</v>
      </c>
      <c r="O149" s="246">
        <v>1501000</v>
      </c>
      <c r="P149" s="247">
        <v>3.7031919303578832E-2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266.64999999999998</v>
      </c>
      <c r="F150" s="243">
        <v>268.58333333333331</v>
      </c>
      <c r="G150" s="245">
        <v>264.06666666666661</v>
      </c>
      <c r="H150" s="245">
        <v>261.48333333333329</v>
      </c>
      <c r="I150" s="245">
        <v>256.96666666666658</v>
      </c>
      <c r="J150" s="245">
        <v>271.16666666666663</v>
      </c>
      <c r="K150" s="245">
        <v>275.68333333333339</v>
      </c>
      <c r="L150" s="245">
        <v>278.26666666666665</v>
      </c>
      <c r="M150" s="246">
        <v>273.10000000000002</v>
      </c>
      <c r="N150" s="246">
        <v>266</v>
      </c>
      <c r="O150" s="246">
        <v>89774300</v>
      </c>
      <c r="P150" s="247">
        <v>7.6496929966298879E-2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35529.25</v>
      </c>
      <c r="F151" s="243">
        <v>35974.6</v>
      </c>
      <c r="G151" s="245">
        <v>34999.199999999997</v>
      </c>
      <c r="H151" s="245">
        <v>34469.15</v>
      </c>
      <c r="I151" s="245">
        <v>33493.75</v>
      </c>
      <c r="J151" s="245">
        <v>36504.649999999994</v>
      </c>
      <c r="K151" s="245">
        <v>37480.050000000003</v>
      </c>
      <c r="L151" s="245">
        <v>38010.099999999991</v>
      </c>
      <c r="M151" s="246">
        <v>36950</v>
      </c>
      <c r="N151" s="246">
        <v>35444.550000000003</v>
      </c>
      <c r="O151" s="246">
        <v>196125</v>
      </c>
      <c r="P151" s="247">
        <v>0.2203658764233713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860.15</v>
      </c>
      <c r="F152" s="243">
        <v>866.38333333333333</v>
      </c>
      <c r="G152" s="245">
        <v>850.76666666666665</v>
      </c>
      <c r="H152" s="245">
        <v>841.38333333333333</v>
      </c>
      <c r="I152" s="245">
        <v>825.76666666666665</v>
      </c>
      <c r="J152" s="245">
        <v>875.76666666666665</v>
      </c>
      <c r="K152" s="245">
        <v>891.38333333333321</v>
      </c>
      <c r="L152" s="245">
        <v>900.76666666666665</v>
      </c>
      <c r="M152" s="246">
        <v>882</v>
      </c>
      <c r="N152" s="246">
        <v>857</v>
      </c>
      <c r="O152" s="246">
        <v>16343250</v>
      </c>
      <c r="P152" s="247">
        <v>3.915116833571769E-2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3987.45</v>
      </c>
      <c r="F153" s="243">
        <v>4004.3666666666663</v>
      </c>
      <c r="G153" s="245">
        <v>3958.3833333333328</v>
      </c>
      <c r="H153" s="245">
        <v>3929.3166666666666</v>
      </c>
      <c r="I153" s="245">
        <v>3883.333333333333</v>
      </c>
      <c r="J153" s="245">
        <v>4033.4333333333325</v>
      </c>
      <c r="K153" s="245">
        <v>4079.4166666666661</v>
      </c>
      <c r="L153" s="245">
        <v>4108.4833333333318</v>
      </c>
      <c r="M153" s="246">
        <v>4050.35</v>
      </c>
      <c r="N153" s="246">
        <v>3975.3</v>
      </c>
      <c r="O153" s="246">
        <v>3104400</v>
      </c>
      <c r="P153" s="247">
        <v>1.2255692446623235E-3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306.5</v>
      </c>
      <c r="F154" s="243">
        <v>308.58333333333331</v>
      </c>
      <c r="G154" s="245">
        <v>301.61666666666662</v>
      </c>
      <c r="H154" s="245">
        <v>296.73333333333329</v>
      </c>
      <c r="I154" s="245">
        <v>289.76666666666659</v>
      </c>
      <c r="J154" s="245">
        <v>313.46666666666664</v>
      </c>
      <c r="K154" s="245">
        <v>320.43333333333334</v>
      </c>
      <c r="L154" s="245">
        <v>325.31666666666666</v>
      </c>
      <c r="M154" s="246">
        <v>315.55</v>
      </c>
      <c r="N154" s="246">
        <v>303.7</v>
      </c>
      <c r="O154" s="246">
        <v>39606000</v>
      </c>
      <c r="P154" s="247">
        <v>5.6075513958883293E-2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404.1</v>
      </c>
      <c r="F155" s="243">
        <v>406.01666666666665</v>
      </c>
      <c r="G155" s="245">
        <v>400.7833333333333</v>
      </c>
      <c r="H155" s="245">
        <v>397.46666666666664</v>
      </c>
      <c r="I155" s="245">
        <v>392.23333333333329</v>
      </c>
      <c r="J155" s="245">
        <v>409.33333333333331</v>
      </c>
      <c r="K155" s="245">
        <v>414.56666666666666</v>
      </c>
      <c r="L155" s="245">
        <v>417.88333333333333</v>
      </c>
      <c r="M155" s="246">
        <v>411.25</v>
      </c>
      <c r="N155" s="246">
        <v>402.7</v>
      </c>
      <c r="O155" s="246">
        <v>79743625</v>
      </c>
      <c r="P155" s="247">
        <v>-9.7092091849118893E-4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2988.7</v>
      </c>
      <c r="F156" s="243">
        <v>3001.8666666666668</v>
      </c>
      <c r="G156" s="245">
        <v>2971.1833333333334</v>
      </c>
      <c r="H156" s="245">
        <v>2953.6666666666665</v>
      </c>
      <c r="I156" s="245">
        <v>2922.9833333333331</v>
      </c>
      <c r="J156" s="245">
        <v>3019.3833333333337</v>
      </c>
      <c r="K156" s="245">
        <v>3050.0666666666671</v>
      </c>
      <c r="L156" s="245">
        <v>3067.5833333333339</v>
      </c>
      <c r="M156" s="246">
        <v>3032.55</v>
      </c>
      <c r="N156" s="246">
        <v>2984.35</v>
      </c>
      <c r="O156" s="246">
        <v>1754500</v>
      </c>
      <c r="P156" s="247">
        <v>-1.5708274894810661E-2</v>
      </c>
    </row>
    <row r="157" spans="1:16" ht="12.75" customHeight="1">
      <c r="A157" s="239">
        <v>147</v>
      </c>
      <c r="B157" s="251" t="s">
        <v>914</v>
      </c>
      <c r="C157" s="243" t="s">
        <v>199</v>
      </c>
      <c r="D157" s="244">
        <v>45407</v>
      </c>
      <c r="E157" s="243">
        <v>3864.2</v>
      </c>
      <c r="F157" s="243">
        <v>3873.4</v>
      </c>
      <c r="G157" s="245">
        <v>3826.8</v>
      </c>
      <c r="H157" s="245">
        <v>3789.4</v>
      </c>
      <c r="I157" s="245">
        <v>3742.8</v>
      </c>
      <c r="J157" s="245">
        <v>3910.8</v>
      </c>
      <c r="K157" s="245">
        <v>3957.3999999999996</v>
      </c>
      <c r="L157" s="245">
        <v>3994.8</v>
      </c>
      <c r="M157" s="246">
        <v>3920</v>
      </c>
      <c r="N157" s="246">
        <v>3836</v>
      </c>
      <c r="O157" s="246">
        <v>1664750</v>
      </c>
      <c r="P157" s="247">
        <v>-1.4211695040710584E-2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135.25</v>
      </c>
      <c r="F158" s="243">
        <v>136.26666666666668</v>
      </c>
      <c r="G158" s="245">
        <v>133.98333333333335</v>
      </c>
      <c r="H158" s="245">
        <v>132.71666666666667</v>
      </c>
      <c r="I158" s="245">
        <v>130.43333333333334</v>
      </c>
      <c r="J158" s="245">
        <v>137.53333333333336</v>
      </c>
      <c r="K158" s="245">
        <v>139.81666666666672</v>
      </c>
      <c r="L158" s="245">
        <v>141.08333333333337</v>
      </c>
      <c r="M158" s="246">
        <v>138.55000000000001</v>
      </c>
      <c r="N158" s="246">
        <v>135</v>
      </c>
      <c r="O158" s="246">
        <v>254880000</v>
      </c>
      <c r="P158" s="247">
        <v>8.6747293104539984E-3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5321.9</v>
      </c>
      <c r="F159" s="243">
        <v>5312.95</v>
      </c>
      <c r="G159" s="245">
        <v>5241.0999999999995</v>
      </c>
      <c r="H159" s="245">
        <v>5160.2999999999993</v>
      </c>
      <c r="I159" s="245">
        <v>5088.4499999999989</v>
      </c>
      <c r="J159" s="245">
        <v>5393.75</v>
      </c>
      <c r="K159" s="245">
        <v>5465.6</v>
      </c>
      <c r="L159" s="245">
        <v>5546.4000000000005</v>
      </c>
      <c r="M159" s="246">
        <v>5384.8</v>
      </c>
      <c r="N159" s="246">
        <v>5232.1499999999996</v>
      </c>
      <c r="O159" s="246">
        <v>2150800</v>
      </c>
      <c r="P159" s="247">
        <v>4.3520450245014795E-2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276.3</v>
      </c>
      <c r="F160" s="243">
        <v>279.03333333333336</v>
      </c>
      <c r="G160" s="245">
        <v>273.01666666666671</v>
      </c>
      <c r="H160" s="245">
        <v>269.73333333333335</v>
      </c>
      <c r="I160" s="245">
        <v>263.7166666666667</v>
      </c>
      <c r="J160" s="245">
        <v>282.31666666666672</v>
      </c>
      <c r="K160" s="245">
        <v>288.33333333333337</v>
      </c>
      <c r="L160" s="245">
        <v>291.61666666666673</v>
      </c>
      <c r="M160" s="246">
        <v>285.05</v>
      </c>
      <c r="N160" s="246">
        <v>275.75</v>
      </c>
      <c r="O160" s="246">
        <v>72079200</v>
      </c>
      <c r="P160" s="247">
        <v>5.7239412820783611E-2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1414.7</v>
      </c>
      <c r="F161" s="243">
        <v>1413.0833333333333</v>
      </c>
      <c r="G161" s="245">
        <v>1398.1666666666665</v>
      </c>
      <c r="H161" s="245">
        <v>1381.6333333333332</v>
      </c>
      <c r="I161" s="245">
        <v>1366.7166666666665</v>
      </c>
      <c r="J161" s="245">
        <v>1429.6166666666666</v>
      </c>
      <c r="K161" s="245">
        <v>1444.5333333333331</v>
      </c>
      <c r="L161" s="245">
        <v>1461.0666666666666</v>
      </c>
      <c r="M161" s="246">
        <v>1428</v>
      </c>
      <c r="N161" s="246">
        <v>1396.55</v>
      </c>
      <c r="O161" s="246">
        <v>5324374</v>
      </c>
      <c r="P161" s="247">
        <v>-1.7646617105954793E-2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838.05</v>
      </c>
      <c r="F162" s="243">
        <v>841.85</v>
      </c>
      <c r="G162" s="245">
        <v>831.75</v>
      </c>
      <c r="H162" s="245">
        <v>825.44999999999993</v>
      </c>
      <c r="I162" s="245">
        <v>815.34999999999991</v>
      </c>
      <c r="J162" s="245">
        <v>848.15000000000009</v>
      </c>
      <c r="K162" s="245">
        <v>858.25000000000023</v>
      </c>
      <c r="L162" s="245">
        <v>864.55000000000018</v>
      </c>
      <c r="M162" s="246">
        <v>851.95</v>
      </c>
      <c r="N162" s="246">
        <v>835.55</v>
      </c>
      <c r="O162" s="246">
        <v>7717150</v>
      </c>
      <c r="P162" s="247">
        <v>3.523375142531357E-2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259.3</v>
      </c>
      <c r="F163" s="243">
        <v>259.81666666666666</v>
      </c>
      <c r="G163" s="245">
        <v>256.5333333333333</v>
      </c>
      <c r="H163" s="245">
        <v>253.76666666666665</v>
      </c>
      <c r="I163" s="245">
        <v>250.48333333333329</v>
      </c>
      <c r="J163" s="245">
        <v>262.58333333333331</v>
      </c>
      <c r="K163" s="245">
        <v>265.86666666666673</v>
      </c>
      <c r="L163" s="245">
        <v>268.63333333333333</v>
      </c>
      <c r="M163" s="246">
        <v>263.10000000000002</v>
      </c>
      <c r="N163" s="246">
        <v>257.05</v>
      </c>
      <c r="O163" s="246">
        <v>64670000</v>
      </c>
      <c r="P163" s="247">
        <v>1.7423795476892823E-2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440.9</v>
      </c>
      <c r="F164" s="243">
        <v>443.81666666666666</v>
      </c>
      <c r="G164" s="245">
        <v>437.13333333333333</v>
      </c>
      <c r="H164" s="245">
        <v>433.36666666666667</v>
      </c>
      <c r="I164" s="245">
        <v>426.68333333333334</v>
      </c>
      <c r="J164" s="245">
        <v>447.58333333333331</v>
      </c>
      <c r="K164" s="245">
        <v>454.26666666666659</v>
      </c>
      <c r="L164" s="245">
        <v>458.0333333333333</v>
      </c>
      <c r="M164" s="246">
        <v>450.5</v>
      </c>
      <c r="N164" s="246">
        <v>440.05</v>
      </c>
      <c r="O164" s="246">
        <v>51968000</v>
      </c>
      <c r="P164" s="247">
        <v>2.8336235554851985E-2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2939.3</v>
      </c>
      <c r="F165" s="243">
        <v>2948.25</v>
      </c>
      <c r="G165" s="245">
        <v>2919.8</v>
      </c>
      <c r="H165" s="245">
        <v>2900.3</v>
      </c>
      <c r="I165" s="245">
        <v>2871.8500000000004</v>
      </c>
      <c r="J165" s="245">
        <v>2967.75</v>
      </c>
      <c r="K165" s="245">
        <v>2996.2</v>
      </c>
      <c r="L165" s="245">
        <v>3015.7</v>
      </c>
      <c r="M165" s="246">
        <v>2976.7</v>
      </c>
      <c r="N165" s="246">
        <v>2928.75</v>
      </c>
      <c r="O165" s="246">
        <v>43649250</v>
      </c>
      <c r="P165" s="247">
        <v>2.3873192357763626E-2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156.30000000000001</v>
      </c>
      <c r="F166" s="243">
        <v>154.98333333333332</v>
      </c>
      <c r="G166" s="245">
        <v>153.11666666666665</v>
      </c>
      <c r="H166" s="245">
        <v>149.93333333333334</v>
      </c>
      <c r="I166" s="245">
        <v>148.06666666666666</v>
      </c>
      <c r="J166" s="245">
        <v>158.16666666666663</v>
      </c>
      <c r="K166" s="245">
        <v>160.0333333333333</v>
      </c>
      <c r="L166" s="245">
        <v>163.21666666666661</v>
      </c>
      <c r="M166" s="246">
        <v>156.85</v>
      </c>
      <c r="N166" s="246">
        <v>151.80000000000001</v>
      </c>
      <c r="O166" s="246">
        <v>145688000</v>
      </c>
      <c r="P166" s="247">
        <v>-2.2647990125046959E-2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739.5</v>
      </c>
      <c r="F167" s="243">
        <v>743.11666666666679</v>
      </c>
      <c r="G167" s="245">
        <v>734.3333333333336</v>
      </c>
      <c r="H167" s="245">
        <v>729.16666666666686</v>
      </c>
      <c r="I167" s="245">
        <v>720.38333333333367</v>
      </c>
      <c r="J167" s="245">
        <v>748.28333333333353</v>
      </c>
      <c r="K167" s="245">
        <v>757.06666666666683</v>
      </c>
      <c r="L167" s="245">
        <v>762.23333333333346</v>
      </c>
      <c r="M167" s="246">
        <v>751.9</v>
      </c>
      <c r="N167" s="246">
        <v>737.95</v>
      </c>
      <c r="O167" s="246">
        <v>21320800</v>
      </c>
      <c r="P167" s="247">
        <v>2.0212073651571412E-2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1494.8</v>
      </c>
      <c r="F168" s="243">
        <v>1499.6000000000001</v>
      </c>
      <c r="G168" s="245">
        <v>1486.7000000000003</v>
      </c>
      <c r="H168" s="245">
        <v>1478.6000000000001</v>
      </c>
      <c r="I168" s="245">
        <v>1465.7000000000003</v>
      </c>
      <c r="J168" s="245">
        <v>1507.7000000000003</v>
      </c>
      <c r="K168" s="245">
        <v>1520.6000000000004</v>
      </c>
      <c r="L168" s="245">
        <v>1528.7000000000003</v>
      </c>
      <c r="M168" s="246">
        <v>1512.5</v>
      </c>
      <c r="N168" s="246">
        <v>1491.5</v>
      </c>
      <c r="O168" s="246">
        <v>8934000</v>
      </c>
      <c r="P168" s="247">
        <v>-1.9749835418038184E-2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768.95</v>
      </c>
      <c r="F169" s="243">
        <v>772.9</v>
      </c>
      <c r="G169" s="245">
        <v>763.65</v>
      </c>
      <c r="H169" s="245">
        <v>758.35</v>
      </c>
      <c r="I169" s="245">
        <v>749.1</v>
      </c>
      <c r="J169" s="245">
        <v>778.19999999999993</v>
      </c>
      <c r="K169" s="245">
        <v>787.44999999999993</v>
      </c>
      <c r="L169" s="245">
        <v>792.74999999999989</v>
      </c>
      <c r="M169" s="246">
        <v>782.15</v>
      </c>
      <c r="N169" s="246">
        <v>767.6</v>
      </c>
      <c r="O169" s="246">
        <v>95974500</v>
      </c>
      <c r="P169" s="247">
        <v>2.5845344791649967E-2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25482.5</v>
      </c>
      <c r="F170" s="243">
        <v>25551.533333333336</v>
      </c>
      <c r="G170" s="245">
        <v>25173.066666666673</v>
      </c>
      <c r="H170" s="245">
        <v>24863.633333333335</v>
      </c>
      <c r="I170" s="245">
        <v>24485.166666666672</v>
      </c>
      <c r="J170" s="245">
        <v>25860.966666666674</v>
      </c>
      <c r="K170" s="245">
        <v>26239.433333333342</v>
      </c>
      <c r="L170" s="245">
        <v>26548.866666666676</v>
      </c>
      <c r="M170" s="246">
        <v>25930</v>
      </c>
      <c r="N170" s="246">
        <v>25242.1</v>
      </c>
      <c r="O170" s="246">
        <v>302100</v>
      </c>
      <c r="P170" s="247">
        <v>2.0866773675762441E-2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5595.7</v>
      </c>
      <c r="F171" s="243">
        <v>5622.5999999999995</v>
      </c>
      <c r="G171" s="245">
        <v>5549.0999999999985</v>
      </c>
      <c r="H171" s="245">
        <v>5502.4999999999991</v>
      </c>
      <c r="I171" s="245">
        <v>5428.9999999999982</v>
      </c>
      <c r="J171" s="245">
        <v>5669.1999999999989</v>
      </c>
      <c r="K171" s="245">
        <v>5742.7000000000007</v>
      </c>
      <c r="L171" s="245">
        <v>5789.2999999999993</v>
      </c>
      <c r="M171" s="246">
        <v>5696.1</v>
      </c>
      <c r="N171" s="246">
        <v>5576</v>
      </c>
      <c r="O171" s="246">
        <v>1291950</v>
      </c>
      <c r="P171" s="247">
        <v>-3.4308779011099896E-2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2633.65</v>
      </c>
      <c r="F172" s="243">
        <v>2651.8166666666671</v>
      </c>
      <c r="G172" s="245">
        <v>2609.8333333333339</v>
      </c>
      <c r="H172" s="245">
        <v>2586.0166666666669</v>
      </c>
      <c r="I172" s="245">
        <v>2544.0333333333338</v>
      </c>
      <c r="J172" s="245">
        <v>2675.6333333333341</v>
      </c>
      <c r="K172" s="245">
        <v>2717.6166666666668</v>
      </c>
      <c r="L172" s="245">
        <v>2741.4333333333343</v>
      </c>
      <c r="M172" s="246">
        <v>2693.8</v>
      </c>
      <c r="N172" s="246">
        <v>2628</v>
      </c>
      <c r="O172" s="246">
        <v>5187750</v>
      </c>
      <c r="P172" s="247">
        <v>6.8840299775940667E-2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2494.9</v>
      </c>
      <c r="F173" s="243">
        <v>2501.9666666666667</v>
      </c>
      <c r="G173" s="245">
        <v>2479.9333333333334</v>
      </c>
      <c r="H173" s="245">
        <v>2464.9666666666667</v>
      </c>
      <c r="I173" s="245">
        <v>2442.9333333333334</v>
      </c>
      <c r="J173" s="245">
        <v>2516.9333333333334</v>
      </c>
      <c r="K173" s="245">
        <v>2538.9666666666672</v>
      </c>
      <c r="L173" s="245">
        <v>2553.9333333333334</v>
      </c>
      <c r="M173" s="246">
        <v>2524</v>
      </c>
      <c r="N173" s="246">
        <v>2487</v>
      </c>
      <c r="O173" s="246">
        <v>5605800</v>
      </c>
      <c r="P173" s="247">
        <v>9.617462718824292E-3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1538.6</v>
      </c>
      <c r="F174" s="243">
        <v>1554.5333333333335</v>
      </c>
      <c r="G174" s="245">
        <v>1517.0666666666671</v>
      </c>
      <c r="H174" s="245">
        <v>1495.5333333333335</v>
      </c>
      <c r="I174" s="245">
        <v>1458.0666666666671</v>
      </c>
      <c r="J174" s="245">
        <v>1576.0666666666671</v>
      </c>
      <c r="K174" s="245">
        <v>1613.5333333333338</v>
      </c>
      <c r="L174" s="245">
        <v>1635.0666666666671</v>
      </c>
      <c r="M174" s="246">
        <v>1592</v>
      </c>
      <c r="N174" s="246">
        <v>1533</v>
      </c>
      <c r="O174" s="246">
        <v>14343700</v>
      </c>
      <c r="P174" s="247">
        <v>0.10822065981611682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620.95000000000005</v>
      </c>
      <c r="F175" s="243">
        <v>625.13333333333333</v>
      </c>
      <c r="G175" s="245">
        <v>614.06666666666661</v>
      </c>
      <c r="H175" s="245">
        <v>607.18333333333328</v>
      </c>
      <c r="I175" s="245">
        <v>596.11666666666656</v>
      </c>
      <c r="J175" s="245">
        <v>632.01666666666665</v>
      </c>
      <c r="K175" s="245">
        <v>643.08333333333348</v>
      </c>
      <c r="L175" s="245">
        <v>649.9666666666667</v>
      </c>
      <c r="M175" s="246">
        <v>636.20000000000005</v>
      </c>
      <c r="N175" s="246">
        <v>618.25</v>
      </c>
      <c r="O175" s="246">
        <v>7056000</v>
      </c>
      <c r="P175" s="247">
        <v>2.7747432816255187E-2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745.45</v>
      </c>
      <c r="F176" s="243">
        <v>749.7166666666667</v>
      </c>
      <c r="G176" s="245">
        <v>733.73333333333335</v>
      </c>
      <c r="H176" s="245">
        <v>722.01666666666665</v>
      </c>
      <c r="I176" s="245">
        <v>706.0333333333333</v>
      </c>
      <c r="J176" s="245">
        <v>761.43333333333339</v>
      </c>
      <c r="K176" s="245">
        <v>777.41666666666674</v>
      </c>
      <c r="L176" s="245">
        <v>789.13333333333344</v>
      </c>
      <c r="M176" s="246">
        <v>765.7</v>
      </c>
      <c r="N176" s="246">
        <v>738</v>
      </c>
      <c r="O176" s="246">
        <v>4905000</v>
      </c>
      <c r="P176" s="247">
        <v>0.21380846325167038</v>
      </c>
    </row>
    <row r="177" spans="1:16" ht="12.75" customHeight="1">
      <c r="A177" s="239">
        <v>167</v>
      </c>
      <c r="B177" s="251" t="s">
        <v>914</v>
      </c>
      <c r="C177" s="243" t="s">
        <v>221</v>
      </c>
      <c r="D177" s="244">
        <v>45407</v>
      </c>
      <c r="E177" s="243">
        <v>1148.9000000000001</v>
      </c>
      <c r="F177" s="243">
        <v>1159.4000000000001</v>
      </c>
      <c r="G177" s="245">
        <v>1136.1000000000001</v>
      </c>
      <c r="H177" s="245">
        <v>1123.3</v>
      </c>
      <c r="I177" s="245">
        <v>1100</v>
      </c>
      <c r="J177" s="245">
        <v>1172.2000000000003</v>
      </c>
      <c r="K177" s="245">
        <v>1195.5000000000005</v>
      </c>
      <c r="L177" s="245">
        <v>1208.3000000000004</v>
      </c>
      <c r="M177" s="246">
        <v>1182.7</v>
      </c>
      <c r="N177" s="246">
        <v>1146.5999999999999</v>
      </c>
      <c r="O177" s="246">
        <v>12266100</v>
      </c>
      <c r="P177" s="247">
        <v>2.0406295754026353E-2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1953.3</v>
      </c>
      <c r="F178" s="243">
        <v>1961.8999999999999</v>
      </c>
      <c r="G178" s="245">
        <v>1938.3999999999996</v>
      </c>
      <c r="H178" s="245">
        <v>1923.4999999999998</v>
      </c>
      <c r="I178" s="245">
        <v>1899.9999999999995</v>
      </c>
      <c r="J178" s="245">
        <v>1976.7999999999997</v>
      </c>
      <c r="K178" s="245">
        <v>2000.3000000000002</v>
      </c>
      <c r="L178" s="245">
        <v>2015.1999999999998</v>
      </c>
      <c r="M178" s="246">
        <v>1985.4</v>
      </c>
      <c r="N178" s="246">
        <v>1947</v>
      </c>
      <c r="O178" s="246">
        <v>6660500</v>
      </c>
      <c r="P178" s="247">
        <v>2.9921138085665686E-2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1150.95</v>
      </c>
      <c r="F179" s="243">
        <v>1148.2666666666667</v>
      </c>
      <c r="G179" s="245">
        <v>1139.2333333333333</v>
      </c>
      <c r="H179" s="245">
        <v>1127.5166666666667</v>
      </c>
      <c r="I179" s="245">
        <v>1118.4833333333333</v>
      </c>
      <c r="J179" s="245">
        <v>1159.9833333333333</v>
      </c>
      <c r="K179" s="245">
        <v>1169.0166666666667</v>
      </c>
      <c r="L179" s="245">
        <v>1180.7333333333333</v>
      </c>
      <c r="M179" s="246">
        <v>1157.3</v>
      </c>
      <c r="N179" s="246">
        <v>1136.55</v>
      </c>
      <c r="O179" s="246">
        <v>13184100</v>
      </c>
      <c r="P179" s="247">
        <v>-3.2686212361331221E-2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1019.4</v>
      </c>
      <c r="F180" s="243">
        <v>1021.5333333333334</v>
      </c>
      <c r="G180" s="245">
        <v>1013.1666666666667</v>
      </c>
      <c r="H180" s="245">
        <v>1006.9333333333333</v>
      </c>
      <c r="I180" s="245">
        <v>998.56666666666661</v>
      </c>
      <c r="J180" s="245">
        <v>1027.7666666666669</v>
      </c>
      <c r="K180" s="245">
        <v>1036.1333333333334</v>
      </c>
      <c r="L180" s="245">
        <v>1042.366666666667</v>
      </c>
      <c r="M180" s="246">
        <v>1029.9000000000001</v>
      </c>
      <c r="N180" s="246">
        <v>1015.3</v>
      </c>
      <c r="O180" s="246">
        <v>64180575</v>
      </c>
      <c r="P180" s="247">
        <v>-1.4032399299474606E-2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438.55</v>
      </c>
      <c r="F181" s="243">
        <v>438.09999999999997</v>
      </c>
      <c r="G181" s="245">
        <v>430.44999999999993</v>
      </c>
      <c r="H181" s="245">
        <v>422.34999999999997</v>
      </c>
      <c r="I181" s="245">
        <v>414.69999999999993</v>
      </c>
      <c r="J181" s="245">
        <v>446.19999999999993</v>
      </c>
      <c r="K181" s="245">
        <v>453.84999999999991</v>
      </c>
      <c r="L181" s="245">
        <v>461.94999999999993</v>
      </c>
      <c r="M181" s="246">
        <v>445.75</v>
      </c>
      <c r="N181" s="246">
        <v>430</v>
      </c>
      <c r="O181" s="246">
        <v>94419000</v>
      </c>
      <c r="P181" s="247">
        <v>2.4536731853805026E-2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163.75</v>
      </c>
      <c r="F182" s="243">
        <v>164.36666666666667</v>
      </c>
      <c r="G182" s="245">
        <v>162.48333333333335</v>
      </c>
      <c r="H182" s="245">
        <v>161.21666666666667</v>
      </c>
      <c r="I182" s="245">
        <v>159.33333333333334</v>
      </c>
      <c r="J182" s="245">
        <v>165.63333333333335</v>
      </c>
      <c r="K182" s="245">
        <v>167.51666666666668</v>
      </c>
      <c r="L182" s="245">
        <v>168.78333333333336</v>
      </c>
      <c r="M182" s="246">
        <v>166.25</v>
      </c>
      <c r="N182" s="246">
        <v>163.1</v>
      </c>
      <c r="O182" s="246">
        <v>251713000</v>
      </c>
      <c r="P182" s="247">
        <v>1.5537805011489221E-3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4015.25</v>
      </c>
      <c r="F183" s="243">
        <v>3999.9666666666667</v>
      </c>
      <c r="G183" s="245">
        <v>3975.3833333333332</v>
      </c>
      <c r="H183" s="245">
        <v>3935.5166666666664</v>
      </c>
      <c r="I183" s="245">
        <v>3910.9333333333329</v>
      </c>
      <c r="J183" s="245">
        <v>4039.8333333333335</v>
      </c>
      <c r="K183" s="245">
        <v>4064.4166666666665</v>
      </c>
      <c r="L183" s="245">
        <v>4104.2833333333338</v>
      </c>
      <c r="M183" s="246">
        <v>4024.55</v>
      </c>
      <c r="N183" s="246">
        <v>3960.1</v>
      </c>
      <c r="O183" s="246">
        <v>16431625</v>
      </c>
      <c r="P183" s="247">
        <v>8.697413813062907E-2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1246.4000000000001</v>
      </c>
      <c r="F184" s="243">
        <v>1253.5</v>
      </c>
      <c r="G184" s="245">
        <v>1233.9000000000001</v>
      </c>
      <c r="H184" s="245">
        <v>1221.4000000000001</v>
      </c>
      <c r="I184" s="245">
        <v>1201.8000000000002</v>
      </c>
      <c r="J184" s="245">
        <v>1266</v>
      </c>
      <c r="K184" s="245">
        <v>1285.5999999999999</v>
      </c>
      <c r="L184" s="245">
        <v>1298.0999999999999</v>
      </c>
      <c r="M184" s="246">
        <v>1273.0999999999999</v>
      </c>
      <c r="N184" s="246">
        <v>1241</v>
      </c>
      <c r="O184" s="246">
        <v>15866400</v>
      </c>
      <c r="P184" s="247">
        <v>6.3588464787032936E-2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3626.65</v>
      </c>
      <c r="F185" s="243">
        <v>3652.9166666666665</v>
      </c>
      <c r="G185" s="245">
        <v>3595.8833333333332</v>
      </c>
      <c r="H185" s="245">
        <v>3565.1166666666668</v>
      </c>
      <c r="I185" s="245">
        <v>3508.0833333333335</v>
      </c>
      <c r="J185" s="245">
        <v>3683.6833333333329</v>
      </c>
      <c r="K185" s="245">
        <v>3740.7166666666667</v>
      </c>
      <c r="L185" s="245">
        <v>3771.4833333333327</v>
      </c>
      <c r="M185" s="246">
        <v>3709.95</v>
      </c>
      <c r="N185" s="246">
        <v>3622.15</v>
      </c>
      <c r="O185" s="246">
        <v>6081950</v>
      </c>
      <c r="P185" s="247">
        <v>4.1068807476859481E-2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2583.4</v>
      </c>
      <c r="F186" s="243">
        <v>2583.0333333333333</v>
      </c>
      <c r="G186" s="245">
        <v>2558.0666666666666</v>
      </c>
      <c r="H186" s="245">
        <v>2532.7333333333331</v>
      </c>
      <c r="I186" s="245">
        <v>2507.7666666666664</v>
      </c>
      <c r="J186" s="245">
        <v>2608.3666666666668</v>
      </c>
      <c r="K186" s="245">
        <v>2633.333333333333</v>
      </c>
      <c r="L186" s="245">
        <v>2658.666666666667</v>
      </c>
      <c r="M186" s="246">
        <v>2608</v>
      </c>
      <c r="N186" s="246">
        <v>2557.6999999999998</v>
      </c>
      <c r="O186" s="246">
        <v>1584500</v>
      </c>
      <c r="P186" s="247">
        <v>1.1490584104691989E-2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4061.9</v>
      </c>
      <c r="F187" s="243">
        <v>4065.4666666666667</v>
      </c>
      <c r="G187" s="245">
        <v>4012.4333333333334</v>
      </c>
      <c r="H187" s="245">
        <v>3962.9666666666667</v>
      </c>
      <c r="I187" s="245">
        <v>3909.9333333333334</v>
      </c>
      <c r="J187" s="245">
        <v>4114.9333333333334</v>
      </c>
      <c r="K187" s="245">
        <v>4167.9666666666672</v>
      </c>
      <c r="L187" s="245">
        <v>4217.4333333333334</v>
      </c>
      <c r="M187" s="246">
        <v>4118.5</v>
      </c>
      <c r="N187" s="246">
        <v>4016</v>
      </c>
      <c r="O187" s="246">
        <v>3602800</v>
      </c>
      <c r="P187" s="247">
        <v>1.6935757028339167E-2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2048.85</v>
      </c>
      <c r="F188" s="243">
        <v>2068.1166666666668</v>
      </c>
      <c r="G188" s="245">
        <v>2023.3333333333335</v>
      </c>
      <c r="H188" s="245">
        <v>1997.8166666666666</v>
      </c>
      <c r="I188" s="245">
        <v>1953.0333333333333</v>
      </c>
      <c r="J188" s="245">
        <v>2093.6333333333337</v>
      </c>
      <c r="K188" s="245">
        <v>2138.4166666666665</v>
      </c>
      <c r="L188" s="245">
        <v>2163.9333333333338</v>
      </c>
      <c r="M188" s="246">
        <v>2112.9</v>
      </c>
      <c r="N188" s="246">
        <v>2042.6</v>
      </c>
      <c r="O188" s="246">
        <v>5558000</v>
      </c>
      <c r="P188" s="247">
        <v>1.5540065229903434E-2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1838.45</v>
      </c>
      <c r="F189" s="243">
        <v>1843.0666666666668</v>
      </c>
      <c r="G189" s="245">
        <v>1823.4833333333336</v>
      </c>
      <c r="H189" s="245">
        <v>1808.5166666666667</v>
      </c>
      <c r="I189" s="245">
        <v>1788.9333333333334</v>
      </c>
      <c r="J189" s="245">
        <v>1858.0333333333338</v>
      </c>
      <c r="K189" s="245">
        <v>1877.6166666666672</v>
      </c>
      <c r="L189" s="245">
        <v>1892.5833333333339</v>
      </c>
      <c r="M189" s="246">
        <v>1862.65</v>
      </c>
      <c r="N189" s="246">
        <v>1828.1</v>
      </c>
      <c r="O189" s="246">
        <v>2447600</v>
      </c>
      <c r="P189" s="247">
        <v>-4.0608341172781434E-2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9666.6</v>
      </c>
      <c r="F190" s="243">
        <v>9722.3166666666657</v>
      </c>
      <c r="G190" s="245">
        <v>9584.6333333333314</v>
      </c>
      <c r="H190" s="245">
        <v>9502.6666666666661</v>
      </c>
      <c r="I190" s="245">
        <v>9364.9833333333318</v>
      </c>
      <c r="J190" s="245">
        <v>9804.283333333331</v>
      </c>
      <c r="K190" s="245">
        <v>9941.9666666666653</v>
      </c>
      <c r="L190" s="245">
        <v>10023.933333333331</v>
      </c>
      <c r="M190" s="246">
        <v>9860</v>
      </c>
      <c r="N190" s="246">
        <v>9640.35</v>
      </c>
      <c r="O190" s="246">
        <v>2385000</v>
      </c>
      <c r="P190" s="247">
        <v>5.6197688322040654E-2</v>
      </c>
    </row>
    <row r="191" spans="1:16" ht="12.75" customHeight="1">
      <c r="A191" s="239">
        <v>181</v>
      </c>
      <c r="B191" s="251" t="s">
        <v>914</v>
      </c>
      <c r="C191" s="243" t="s">
        <v>235</v>
      </c>
      <c r="D191" s="244">
        <v>45407</v>
      </c>
      <c r="E191" s="243">
        <v>502.4</v>
      </c>
      <c r="F191" s="243">
        <v>505.09999999999997</v>
      </c>
      <c r="G191" s="245">
        <v>498.24999999999994</v>
      </c>
      <c r="H191" s="245">
        <v>494.09999999999997</v>
      </c>
      <c r="I191" s="245">
        <v>487.24999999999994</v>
      </c>
      <c r="J191" s="245">
        <v>509.24999999999994</v>
      </c>
      <c r="K191" s="245">
        <v>516.09999999999991</v>
      </c>
      <c r="L191" s="245">
        <v>520.25</v>
      </c>
      <c r="M191" s="246">
        <v>511.95</v>
      </c>
      <c r="N191" s="246">
        <v>500.95</v>
      </c>
      <c r="O191" s="246">
        <v>46371000</v>
      </c>
      <c r="P191" s="247">
        <v>1.8677176148046606E-2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373.7</v>
      </c>
      <c r="F192" s="243">
        <v>370.2833333333333</v>
      </c>
      <c r="G192" s="245">
        <v>364.56666666666661</v>
      </c>
      <c r="H192" s="245">
        <v>355.43333333333328</v>
      </c>
      <c r="I192" s="245">
        <v>349.71666666666658</v>
      </c>
      <c r="J192" s="245">
        <v>379.41666666666663</v>
      </c>
      <c r="K192" s="245">
        <v>385.13333333333333</v>
      </c>
      <c r="L192" s="245">
        <v>394.26666666666665</v>
      </c>
      <c r="M192" s="246">
        <v>376</v>
      </c>
      <c r="N192" s="246">
        <v>361.15</v>
      </c>
      <c r="O192" s="246">
        <v>119774800</v>
      </c>
      <c r="P192" s="247">
        <v>-2.2707653042074841E-2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1315.6</v>
      </c>
      <c r="F193" s="243">
        <v>1324.6499999999999</v>
      </c>
      <c r="G193" s="245">
        <v>1302.1499999999996</v>
      </c>
      <c r="H193" s="245">
        <v>1288.6999999999998</v>
      </c>
      <c r="I193" s="245">
        <v>1266.1999999999996</v>
      </c>
      <c r="J193" s="245">
        <v>1338.0999999999997</v>
      </c>
      <c r="K193" s="245">
        <v>1360.6000000000001</v>
      </c>
      <c r="L193" s="245">
        <v>1374.0499999999997</v>
      </c>
      <c r="M193" s="246">
        <v>1347.15</v>
      </c>
      <c r="N193" s="246">
        <v>1311.2</v>
      </c>
      <c r="O193" s="246">
        <v>7735200</v>
      </c>
      <c r="P193" s="247">
        <v>7.2724246962888997E-2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471.8</v>
      </c>
      <c r="F194" s="243">
        <v>474.64999999999992</v>
      </c>
      <c r="G194" s="245">
        <v>467.79999999999984</v>
      </c>
      <c r="H194" s="245">
        <v>463.7999999999999</v>
      </c>
      <c r="I194" s="245">
        <v>456.94999999999982</v>
      </c>
      <c r="J194" s="245">
        <v>478.64999999999986</v>
      </c>
      <c r="K194" s="245">
        <v>485.49999999999989</v>
      </c>
      <c r="L194" s="245">
        <v>489.49999999999989</v>
      </c>
      <c r="M194" s="246">
        <v>481.5</v>
      </c>
      <c r="N194" s="246">
        <v>470.65</v>
      </c>
      <c r="O194" s="246">
        <v>69402000</v>
      </c>
      <c r="P194" s="247">
        <v>2.3628318584070798E-2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146.94999999999999</v>
      </c>
      <c r="F195" s="243">
        <v>148.71666666666667</v>
      </c>
      <c r="G195" s="245">
        <v>144.83333333333334</v>
      </c>
      <c r="H195" s="245">
        <v>142.71666666666667</v>
      </c>
      <c r="I195" s="245">
        <v>138.83333333333334</v>
      </c>
      <c r="J195" s="245">
        <v>150.83333333333334</v>
      </c>
      <c r="K195" s="245">
        <v>154.71666666666667</v>
      </c>
      <c r="L195" s="245">
        <v>156.83333333333334</v>
      </c>
      <c r="M195" s="246">
        <v>152.6</v>
      </c>
      <c r="N195" s="246">
        <v>146.6</v>
      </c>
      <c r="O195" s="246">
        <v>146271000</v>
      </c>
      <c r="P195" s="247">
        <v>-3.6781985001123896E-3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966.15</v>
      </c>
      <c r="F196" s="243">
        <v>975.9</v>
      </c>
      <c r="G196" s="245">
        <v>953.09999999999991</v>
      </c>
      <c r="H196" s="245">
        <v>940.05</v>
      </c>
      <c r="I196" s="245">
        <v>917.24999999999989</v>
      </c>
      <c r="J196" s="245">
        <v>988.94999999999993</v>
      </c>
      <c r="K196" s="245">
        <v>1011.7499999999999</v>
      </c>
      <c r="L196" s="245">
        <v>1024.8</v>
      </c>
      <c r="M196" s="246">
        <v>998.7</v>
      </c>
      <c r="N196" s="246">
        <v>962.85</v>
      </c>
      <c r="O196" s="246">
        <v>9234000</v>
      </c>
      <c r="P196" s="247">
        <v>3.6154312260149465E-2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4" t="s">
        <v>16</v>
      </c>
      <c r="B8" s="346"/>
      <c r="C8" s="349" t="s">
        <v>20</v>
      </c>
      <c r="D8" s="349" t="s">
        <v>21</v>
      </c>
      <c r="E8" s="341" t="s">
        <v>22</v>
      </c>
      <c r="F8" s="342"/>
      <c r="G8" s="343"/>
      <c r="H8" s="341" t="s">
        <v>23</v>
      </c>
      <c r="I8" s="342"/>
      <c r="J8" s="343"/>
      <c r="K8" s="26"/>
      <c r="L8" s="48"/>
      <c r="M8" s="48"/>
      <c r="N8" s="1"/>
      <c r="O8" s="1"/>
    </row>
    <row r="9" spans="1:15" ht="36" customHeight="1">
      <c r="A9" s="345"/>
      <c r="B9" s="348"/>
      <c r="C9" s="348"/>
      <c r="D9" s="34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22519.4</v>
      </c>
      <c r="D10" s="34">
        <v>22583.200000000001</v>
      </c>
      <c r="E10" s="34">
        <v>22439.95</v>
      </c>
      <c r="F10" s="34">
        <v>22360.5</v>
      </c>
      <c r="G10" s="34">
        <v>22217.25</v>
      </c>
      <c r="H10" s="34">
        <v>22662.65</v>
      </c>
      <c r="I10" s="34">
        <v>22805.9</v>
      </c>
      <c r="J10" s="34">
        <v>22885.350000000002</v>
      </c>
      <c r="K10" s="34">
        <v>22726.45</v>
      </c>
      <c r="L10" s="34">
        <v>22503.75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48564.55</v>
      </c>
      <c r="D11" s="34">
        <v>48641.583333333336</v>
      </c>
      <c r="E11" s="34">
        <v>48400.51666666667</v>
      </c>
      <c r="F11" s="34">
        <v>48236.483333333337</v>
      </c>
      <c r="G11" s="34">
        <v>47995.416666666672</v>
      </c>
      <c r="H11" s="34">
        <v>48805.616666666669</v>
      </c>
      <c r="I11" s="34">
        <v>49046.683333333334</v>
      </c>
      <c r="J11" s="34">
        <v>49210.716666666667</v>
      </c>
      <c r="K11" s="34">
        <v>48882.65</v>
      </c>
      <c r="L11" s="34">
        <v>48477.55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6038.6</v>
      </c>
      <c r="D12" s="36">
        <v>6076.9333333333334</v>
      </c>
      <c r="E12" s="36">
        <v>5993.2166666666672</v>
      </c>
      <c r="F12" s="36">
        <v>5947.8333333333339</v>
      </c>
      <c r="G12" s="36">
        <v>5864.1166666666677</v>
      </c>
      <c r="H12" s="36">
        <v>6122.3166666666666</v>
      </c>
      <c r="I12" s="36">
        <v>6206.0333333333319</v>
      </c>
      <c r="J12" s="36">
        <v>6251.4166666666661</v>
      </c>
      <c r="K12" s="36">
        <v>6160.65</v>
      </c>
      <c r="L12" s="36">
        <v>6031.55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8414.2999999999993</v>
      </c>
      <c r="D13" s="36">
        <v>8449.8166666666675</v>
      </c>
      <c r="E13" s="36">
        <v>8371.6833333333343</v>
      </c>
      <c r="F13" s="36">
        <v>8329.0666666666675</v>
      </c>
      <c r="G13" s="36">
        <v>8250.9333333333343</v>
      </c>
      <c r="H13" s="36">
        <v>8492.4333333333343</v>
      </c>
      <c r="I13" s="36">
        <v>8570.5666666666693</v>
      </c>
      <c r="J13" s="36">
        <v>8613.1833333333343</v>
      </c>
      <c r="K13" s="36">
        <v>8527.9500000000007</v>
      </c>
      <c r="L13" s="36">
        <v>8407.2000000000007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35018.1</v>
      </c>
      <c r="D14" s="36">
        <v>35120.85</v>
      </c>
      <c r="E14" s="36">
        <v>34878.1</v>
      </c>
      <c r="F14" s="36">
        <v>34738.1</v>
      </c>
      <c r="G14" s="36">
        <v>34495.35</v>
      </c>
      <c r="H14" s="36">
        <v>35260.85</v>
      </c>
      <c r="I14" s="36">
        <v>35503.599999999999</v>
      </c>
      <c r="J14" s="36">
        <v>35643.599999999999</v>
      </c>
      <c r="K14" s="36">
        <v>35363.599999999999</v>
      </c>
      <c r="L14" s="36">
        <v>34980.85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9581.2999999999993</v>
      </c>
      <c r="D15" s="36">
        <v>9620.8833333333332</v>
      </c>
      <c r="E15" s="36">
        <v>9529.2666666666664</v>
      </c>
      <c r="F15" s="36">
        <v>9477.2333333333336</v>
      </c>
      <c r="G15" s="36">
        <v>9385.6166666666668</v>
      </c>
      <c r="H15" s="36">
        <v>9672.9166666666661</v>
      </c>
      <c r="I15" s="36">
        <v>9764.533333333331</v>
      </c>
      <c r="J15" s="36">
        <v>9816.5666666666657</v>
      </c>
      <c r="K15" s="36">
        <v>9712.5</v>
      </c>
      <c r="L15" s="36">
        <v>9568.85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14049.1</v>
      </c>
      <c r="D16" s="36">
        <v>14086.150000000001</v>
      </c>
      <c r="E16" s="36">
        <v>14000.600000000002</v>
      </c>
      <c r="F16" s="36">
        <v>13952.1</v>
      </c>
      <c r="G16" s="36">
        <v>13866.550000000001</v>
      </c>
      <c r="H16" s="36">
        <v>14134.650000000003</v>
      </c>
      <c r="I16" s="36">
        <v>14220.200000000003</v>
      </c>
      <c r="J16" s="36">
        <v>14268.700000000004</v>
      </c>
      <c r="K16" s="36">
        <v>14171.7</v>
      </c>
      <c r="L16" s="36">
        <v>14037.65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6752.95</v>
      </c>
      <c r="D17" s="36">
        <v>6722.6833333333334</v>
      </c>
      <c r="E17" s="36">
        <v>6672.2666666666664</v>
      </c>
      <c r="F17" s="36">
        <v>6591.583333333333</v>
      </c>
      <c r="G17" s="36">
        <v>6541.1666666666661</v>
      </c>
      <c r="H17" s="36">
        <v>6803.3666666666668</v>
      </c>
      <c r="I17" s="36">
        <v>6853.7833333333328</v>
      </c>
      <c r="J17" s="36">
        <v>6934.4666666666672</v>
      </c>
      <c r="K17" s="31">
        <v>6773.1</v>
      </c>
      <c r="L17" s="31">
        <v>6642</v>
      </c>
      <c r="M17" s="31">
        <v>4.1814799999999996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2468.3000000000002</v>
      </c>
      <c r="D18" s="36">
        <v>2486.9333333333334</v>
      </c>
      <c r="E18" s="36">
        <v>2441.3666666666668</v>
      </c>
      <c r="F18" s="36">
        <v>2414.4333333333334</v>
      </c>
      <c r="G18" s="36">
        <v>2368.8666666666668</v>
      </c>
      <c r="H18" s="36">
        <v>2513.8666666666668</v>
      </c>
      <c r="I18" s="36">
        <v>2559.4333333333334</v>
      </c>
      <c r="J18" s="36">
        <v>2586.3666666666668</v>
      </c>
      <c r="K18" s="31">
        <v>2532.5</v>
      </c>
      <c r="L18" s="31">
        <v>2460</v>
      </c>
      <c r="M18" s="31">
        <v>2.6240000000000001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1547.1</v>
      </c>
      <c r="D19" s="36">
        <v>1557.6666666666667</v>
      </c>
      <c r="E19" s="36">
        <v>1524.8333333333335</v>
      </c>
      <c r="F19" s="36">
        <v>1502.5666666666668</v>
      </c>
      <c r="G19" s="36">
        <v>1469.7333333333336</v>
      </c>
      <c r="H19" s="36">
        <v>1579.9333333333334</v>
      </c>
      <c r="I19" s="36">
        <v>1612.7666666666669</v>
      </c>
      <c r="J19" s="36">
        <v>1635.0333333333333</v>
      </c>
      <c r="K19" s="31">
        <v>1590.5</v>
      </c>
      <c r="L19" s="31">
        <v>1535.4</v>
      </c>
      <c r="M19" s="31">
        <v>8.6239699999999999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638.75</v>
      </c>
      <c r="D20" s="36">
        <v>636.68333333333328</v>
      </c>
      <c r="E20" s="36">
        <v>629.36666666666656</v>
      </c>
      <c r="F20" s="36">
        <v>619.98333333333323</v>
      </c>
      <c r="G20" s="36">
        <v>612.66666666666652</v>
      </c>
      <c r="H20" s="36">
        <v>646.06666666666661</v>
      </c>
      <c r="I20" s="36">
        <v>653.38333333333344</v>
      </c>
      <c r="J20" s="36">
        <v>662.76666666666665</v>
      </c>
      <c r="K20" s="31">
        <v>644</v>
      </c>
      <c r="L20" s="31">
        <v>627.29999999999995</v>
      </c>
      <c r="M20" s="31">
        <v>27.484169999999999</v>
      </c>
      <c r="N20" s="1"/>
      <c r="O20" s="1"/>
    </row>
    <row r="21" spans="1:15" ht="12.75" customHeight="1">
      <c r="A21" s="51">
        <v>12</v>
      </c>
      <c r="B21" s="53" t="s">
        <v>866</v>
      </c>
      <c r="C21" s="31">
        <v>1068.9000000000001</v>
      </c>
      <c r="D21" s="36">
        <v>1073.1499999999999</v>
      </c>
      <c r="E21" s="36">
        <v>1048.7499999999998</v>
      </c>
      <c r="F21" s="36">
        <v>1028.5999999999999</v>
      </c>
      <c r="G21" s="36">
        <v>1004.1999999999998</v>
      </c>
      <c r="H21" s="36">
        <v>1093.2999999999997</v>
      </c>
      <c r="I21" s="36">
        <v>1117.6999999999998</v>
      </c>
      <c r="J21" s="36">
        <v>1137.8499999999997</v>
      </c>
      <c r="K21" s="31">
        <v>1097.55</v>
      </c>
      <c r="L21" s="31">
        <v>1053</v>
      </c>
      <c r="M21" s="31">
        <v>12.837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3209.9</v>
      </c>
      <c r="D22" s="36">
        <v>3220.9</v>
      </c>
      <c r="E22" s="36">
        <v>3194.3</v>
      </c>
      <c r="F22" s="36">
        <v>3178.7000000000003</v>
      </c>
      <c r="G22" s="36">
        <v>3152.1000000000004</v>
      </c>
      <c r="H22" s="36">
        <v>3236.5</v>
      </c>
      <c r="I22" s="36">
        <v>3263.0999999999995</v>
      </c>
      <c r="J22" s="36">
        <v>3278.7</v>
      </c>
      <c r="K22" s="31">
        <v>3247.5</v>
      </c>
      <c r="L22" s="31">
        <v>3205.3</v>
      </c>
      <c r="M22" s="31">
        <v>7.0517300000000001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1884.05</v>
      </c>
      <c r="D23" s="36">
        <v>1896.3500000000001</v>
      </c>
      <c r="E23" s="36">
        <v>1867.7000000000003</v>
      </c>
      <c r="F23" s="36">
        <v>1851.3500000000001</v>
      </c>
      <c r="G23" s="36">
        <v>1822.7000000000003</v>
      </c>
      <c r="H23" s="36">
        <v>1912.7000000000003</v>
      </c>
      <c r="I23" s="36">
        <v>1941.3500000000004</v>
      </c>
      <c r="J23" s="36">
        <v>1957.7000000000003</v>
      </c>
      <c r="K23" s="31">
        <v>1925</v>
      </c>
      <c r="L23" s="31">
        <v>1880</v>
      </c>
      <c r="M23" s="31">
        <v>3.9368099999999999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1344.2</v>
      </c>
      <c r="D24" s="36">
        <v>1347.8666666666668</v>
      </c>
      <c r="E24" s="36">
        <v>1337.3333333333335</v>
      </c>
      <c r="F24" s="36">
        <v>1330.4666666666667</v>
      </c>
      <c r="G24" s="36">
        <v>1319.9333333333334</v>
      </c>
      <c r="H24" s="36">
        <v>1354.7333333333336</v>
      </c>
      <c r="I24" s="36">
        <v>1365.2666666666669</v>
      </c>
      <c r="J24" s="36">
        <v>1372.1333333333337</v>
      </c>
      <c r="K24" s="31">
        <v>1358.4</v>
      </c>
      <c r="L24" s="31">
        <v>1341</v>
      </c>
      <c r="M24" s="31">
        <v>21.8323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595.20000000000005</v>
      </c>
      <c r="D25" s="36">
        <v>600.33333333333337</v>
      </c>
      <c r="E25" s="36">
        <v>585.66666666666674</v>
      </c>
      <c r="F25" s="36">
        <v>576.13333333333333</v>
      </c>
      <c r="G25" s="36">
        <v>561.4666666666667</v>
      </c>
      <c r="H25" s="36">
        <v>609.86666666666679</v>
      </c>
      <c r="I25" s="36">
        <v>624.53333333333353</v>
      </c>
      <c r="J25" s="36">
        <v>634.06666666666683</v>
      </c>
      <c r="K25" s="31">
        <v>615</v>
      </c>
      <c r="L25" s="31">
        <v>590.79999999999995</v>
      </c>
      <c r="M25" s="31">
        <v>29.99709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948.05</v>
      </c>
      <c r="D26" s="36">
        <v>953.63333333333333</v>
      </c>
      <c r="E26" s="36">
        <v>937.26666666666665</v>
      </c>
      <c r="F26" s="36">
        <v>926.48333333333335</v>
      </c>
      <c r="G26" s="36">
        <v>910.11666666666667</v>
      </c>
      <c r="H26" s="36">
        <v>964.41666666666663</v>
      </c>
      <c r="I26" s="36">
        <v>980.78333333333319</v>
      </c>
      <c r="J26" s="36">
        <v>991.56666666666661</v>
      </c>
      <c r="K26" s="31">
        <v>970</v>
      </c>
      <c r="L26" s="31">
        <v>942.85</v>
      </c>
      <c r="M26" s="31">
        <v>7.5578700000000003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345.05</v>
      </c>
      <c r="D27" s="36">
        <v>346.7166666666667</v>
      </c>
      <c r="E27" s="36">
        <v>342.43333333333339</v>
      </c>
      <c r="F27" s="36">
        <v>339.81666666666672</v>
      </c>
      <c r="G27" s="36">
        <v>335.53333333333342</v>
      </c>
      <c r="H27" s="36">
        <v>349.33333333333337</v>
      </c>
      <c r="I27" s="36">
        <v>353.61666666666667</v>
      </c>
      <c r="J27" s="36">
        <v>356.23333333333335</v>
      </c>
      <c r="K27" s="31">
        <v>351</v>
      </c>
      <c r="L27" s="31">
        <v>344.1</v>
      </c>
      <c r="M27" s="31">
        <v>11.960129999999999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202.55</v>
      </c>
      <c r="D28" s="36">
        <v>203.83333333333334</v>
      </c>
      <c r="E28" s="36">
        <v>199.4666666666667</v>
      </c>
      <c r="F28" s="36">
        <v>196.38333333333335</v>
      </c>
      <c r="G28" s="36">
        <v>192.01666666666671</v>
      </c>
      <c r="H28" s="36">
        <v>206.91666666666669</v>
      </c>
      <c r="I28" s="36">
        <v>211.2833333333333</v>
      </c>
      <c r="J28" s="36">
        <v>214.36666666666667</v>
      </c>
      <c r="K28" s="31">
        <v>208.2</v>
      </c>
      <c r="L28" s="31">
        <v>200.75</v>
      </c>
      <c r="M28" s="31">
        <v>73.635900000000007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233.95</v>
      </c>
      <c r="D29" s="36">
        <v>235.78333333333333</v>
      </c>
      <c r="E29" s="36">
        <v>231.16666666666666</v>
      </c>
      <c r="F29" s="36">
        <v>228.38333333333333</v>
      </c>
      <c r="G29" s="36">
        <v>223.76666666666665</v>
      </c>
      <c r="H29" s="36">
        <v>238.56666666666666</v>
      </c>
      <c r="I29" s="36">
        <v>243.18333333333334</v>
      </c>
      <c r="J29" s="36">
        <v>245.96666666666667</v>
      </c>
      <c r="K29" s="31">
        <v>240.4</v>
      </c>
      <c r="L29" s="31">
        <v>233</v>
      </c>
      <c r="M29" s="31">
        <v>33.651470000000003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4735.2</v>
      </c>
      <c r="D30" s="36">
        <v>4776.7833333333338</v>
      </c>
      <c r="E30" s="36">
        <v>4683.5666666666675</v>
      </c>
      <c r="F30" s="36">
        <v>4631.9333333333334</v>
      </c>
      <c r="G30" s="36">
        <v>4538.7166666666672</v>
      </c>
      <c r="H30" s="36">
        <v>4828.4166666666679</v>
      </c>
      <c r="I30" s="36">
        <v>4921.6333333333332</v>
      </c>
      <c r="J30" s="36">
        <v>4973.2666666666682</v>
      </c>
      <c r="K30" s="31">
        <v>4870</v>
      </c>
      <c r="L30" s="31">
        <v>4725.1499999999996</v>
      </c>
      <c r="M30" s="31">
        <v>1.5934299999999999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608.85</v>
      </c>
      <c r="D31" s="36">
        <v>614.91666666666663</v>
      </c>
      <c r="E31" s="36">
        <v>599.5333333333333</v>
      </c>
      <c r="F31" s="36">
        <v>590.2166666666667</v>
      </c>
      <c r="G31" s="36">
        <v>574.83333333333337</v>
      </c>
      <c r="H31" s="36">
        <v>624.23333333333323</v>
      </c>
      <c r="I31" s="36">
        <v>639.61666666666667</v>
      </c>
      <c r="J31" s="36">
        <v>648.93333333333317</v>
      </c>
      <c r="K31" s="31">
        <v>630.29999999999995</v>
      </c>
      <c r="L31" s="31">
        <v>605.6</v>
      </c>
      <c r="M31" s="31">
        <v>41.613199999999999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6406.55</v>
      </c>
      <c r="D32" s="36">
        <v>6415.7166666666672</v>
      </c>
      <c r="E32" s="36">
        <v>6353.5333333333347</v>
      </c>
      <c r="F32" s="36">
        <v>6300.5166666666673</v>
      </c>
      <c r="G32" s="36">
        <v>6238.3333333333348</v>
      </c>
      <c r="H32" s="36">
        <v>6468.7333333333345</v>
      </c>
      <c r="I32" s="36">
        <v>6530.916666666667</v>
      </c>
      <c r="J32" s="36">
        <v>6583.9333333333343</v>
      </c>
      <c r="K32" s="31">
        <v>6477.9</v>
      </c>
      <c r="L32" s="31">
        <v>6362.7</v>
      </c>
      <c r="M32" s="31">
        <v>4.5088499999999998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482.3</v>
      </c>
      <c r="D33" s="36">
        <v>483.83333333333331</v>
      </c>
      <c r="E33" s="36">
        <v>478.71666666666664</v>
      </c>
      <c r="F33" s="36">
        <v>475.13333333333333</v>
      </c>
      <c r="G33" s="36">
        <v>470.01666666666665</v>
      </c>
      <c r="H33" s="36">
        <v>487.41666666666663</v>
      </c>
      <c r="I33" s="36">
        <v>492.5333333333333</v>
      </c>
      <c r="J33" s="36">
        <v>496.11666666666662</v>
      </c>
      <c r="K33" s="31">
        <v>488.95</v>
      </c>
      <c r="L33" s="31">
        <v>480.25</v>
      </c>
      <c r="M33" s="31">
        <v>19.55613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178.35</v>
      </c>
      <c r="D34" s="36">
        <v>178.88333333333333</v>
      </c>
      <c r="E34" s="36">
        <v>176.56666666666666</v>
      </c>
      <c r="F34" s="36">
        <v>174.78333333333333</v>
      </c>
      <c r="G34" s="36">
        <v>172.46666666666667</v>
      </c>
      <c r="H34" s="36">
        <v>180.66666666666666</v>
      </c>
      <c r="I34" s="36">
        <v>182.98333333333332</v>
      </c>
      <c r="J34" s="36">
        <v>184.76666666666665</v>
      </c>
      <c r="K34" s="31">
        <v>181.2</v>
      </c>
      <c r="L34" s="31">
        <v>177.1</v>
      </c>
      <c r="M34" s="31">
        <v>168.42899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2854.5</v>
      </c>
      <c r="D35" s="36">
        <v>2864.1666666666665</v>
      </c>
      <c r="E35" s="36">
        <v>2835.333333333333</v>
      </c>
      <c r="F35" s="36">
        <v>2816.1666666666665</v>
      </c>
      <c r="G35" s="36">
        <v>2787.333333333333</v>
      </c>
      <c r="H35" s="36">
        <v>2883.333333333333</v>
      </c>
      <c r="I35" s="36">
        <v>2912.1666666666661</v>
      </c>
      <c r="J35" s="36">
        <v>2931.333333333333</v>
      </c>
      <c r="K35" s="31">
        <v>2893</v>
      </c>
      <c r="L35" s="31">
        <v>2845</v>
      </c>
      <c r="M35" s="31">
        <v>17.66311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1964.25</v>
      </c>
      <c r="D36" s="36">
        <v>1982.2833333333335</v>
      </c>
      <c r="E36" s="36">
        <v>1942.0166666666671</v>
      </c>
      <c r="F36" s="36">
        <v>1919.7833333333335</v>
      </c>
      <c r="G36" s="36">
        <v>1879.5166666666671</v>
      </c>
      <c r="H36" s="36">
        <v>2004.5166666666671</v>
      </c>
      <c r="I36" s="36">
        <v>2044.7833333333335</v>
      </c>
      <c r="J36" s="36">
        <v>2067.0166666666673</v>
      </c>
      <c r="K36" s="31">
        <v>2022.55</v>
      </c>
      <c r="L36" s="31">
        <v>1960.05</v>
      </c>
      <c r="M36" s="31">
        <v>4.13279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1088.45</v>
      </c>
      <c r="D37" s="36">
        <v>1100.8</v>
      </c>
      <c r="E37" s="36">
        <v>1073.6499999999999</v>
      </c>
      <c r="F37" s="36">
        <v>1058.8499999999999</v>
      </c>
      <c r="G37" s="36">
        <v>1031.6999999999998</v>
      </c>
      <c r="H37" s="36">
        <v>1115.5999999999999</v>
      </c>
      <c r="I37" s="36">
        <v>1142.75</v>
      </c>
      <c r="J37" s="36">
        <v>1157.55</v>
      </c>
      <c r="K37" s="31">
        <v>1127.95</v>
      </c>
      <c r="L37" s="31">
        <v>1086</v>
      </c>
      <c r="M37" s="31">
        <v>12.16798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4765.05</v>
      </c>
      <c r="D38" s="36">
        <v>4765.5999999999995</v>
      </c>
      <c r="E38" s="36">
        <v>4724.4499999999989</v>
      </c>
      <c r="F38" s="36">
        <v>4683.8499999999995</v>
      </c>
      <c r="G38" s="36">
        <v>4642.6999999999989</v>
      </c>
      <c r="H38" s="36">
        <v>4806.1999999999989</v>
      </c>
      <c r="I38" s="36">
        <v>4847.3499999999985</v>
      </c>
      <c r="J38" s="36">
        <v>4887.9499999999989</v>
      </c>
      <c r="K38" s="31">
        <v>4806.75</v>
      </c>
      <c r="L38" s="31">
        <v>4725</v>
      </c>
      <c r="M38" s="31">
        <v>6.7686299999999999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1073.45</v>
      </c>
      <c r="D39" s="36">
        <v>1080.3166666666668</v>
      </c>
      <c r="E39" s="36">
        <v>1064.2333333333336</v>
      </c>
      <c r="F39" s="36">
        <v>1055.0166666666667</v>
      </c>
      <c r="G39" s="36">
        <v>1038.9333333333334</v>
      </c>
      <c r="H39" s="36">
        <v>1089.5333333333338</v>
      </c>
      <c r="I39" s="36">
        <v>1105.6166666666672</v>
      </c>
      <c r="J39" s="36">
        <v>1114.8333333333339</v>
      </c>
      <c r="K39" s="31">
        <v>1096.4000000000001</v>
      </c>
      <c r="L39" s="31">
        <v>1071.0999999999999</v>
      </c>
      <c r="M39" s="31">
        <v>180.45983000000001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9064.85</v>
      </c>
      <c r="D40" s="36">
        <v>9037.9499999999989</v>
      </c>
      <c r="E40" s="36">
        <v>8956.8999999999978</v>
      </c>
      <c r="F40" s="36">
        <v>8848.9499999999989</v>
      </c>
      <c r="G40" s="36">
        <v>8767.8999999999978</v>
      </c>
      <c r="H40" s="36">
        <v>9145.8999999999978</v>
      </c>
      <c r="I40" s="36">
        <v>9226.9499999999971</v>
      </c>
      <c r="J40" s="36">
        <v>9334.8999999999978</v>
      </c>
      <c r="K40" s="31">
        <v>9119</v>
      </c>
      <c r="L40" s="31">
        <v>8930</v>
      </c>
      <c r="M40" s="31">
        <v>4.8047399999999998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7229.55</v>
      </c>
      <c r="D41" s="36">
        <v>7216.6166666666659</v>
      </c>
      <c r="E41" s="36">
        <v>7169.2333333333318</v>
      </c>
      <c r="F41" s="36">
        <v>7108.9166666666661</v>
      </c>
      <c r="G41" s="36">
        <v>7061.5333333333319</v>
      </c>
      <c r="H41" s="36">
        <v>7276.9333333333316</v>
      </c>
      <c r="I41" s="36">
        <v>7324.3166666666648</v>
      </c>
      <c r="J41" s="36">
        <v>7384.6333333333314</v>
      </c>
      <c r="K41" s="31">
        <v>7264</v>
      </c>
      <c r="L41" s="31">
        <v>7156.3</v>
      </c>
      <c r="M41" s="31">
        <v>10.925879999999999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1698.65</v>
      </c>
      <c r="D42" s="36">
        <v>1698.1333333333334</v>
      </c>
      <c r="E42" s="36">
        <v>1690.0666666666668</v>
      </c>
      <c r="F42" s="36">
        <v>1681.4833333333333</v>
      </c>
      <c r="G42" s="36">
        <v>1673.4166666666667</v>
      </c>
      <c r="H42" s="36">
        <v>1706.7166666666669</v>
      </c>
      <c r="I42" s="36">
        <v>1714.7833333333335</v>
      </c>
      <c r="J42" s="36">
        <v>1723.366666666667</v>
      </c>
      <c r="K42" s="31">
        <v>1706.2</v>
      </c>
      <c r="L42" s="31">
        <v>1689.55</v>
      </c>
      <c r="M42" s="31">
        <v>13.121320000000001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8175.55</v>
      </c>
      <c r="D43" s="36">
        <v>8184.2833333333328</v>
      </c>
      <c r="E43" s="36">
        <v>8097.366666666665</v>
      </c>
      <c r="F43" s="36">
        <v>8019.1833333333325</v>
      </c>
      <c r="G43" s="36">
        <v>7932.2666666666646</v>
      </c>
      <c r="H43" s="36">
        <v>8262.4666666666653</v>
      </c>
      <c r="I43" s="36">
        <v>8349.3833333333332</v>
      </c>
      <c r="J43" s="36">
        <v>8427.5666666666657</v>
      </c>
      <c r="K43" s="31">
        <v>8271.2000000000007</v>
      </c>
      <c r="L43" s="31">
        <v>8106.1</v>
      </c>
      <c r="M43" s="31">
        <v>0.43228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2393.0500000000002</v>
      </c>
      <c r="D44" s="36">
        <v>2404</v>
      </c>
      <c r="E44" s="36">
        <v>2374.4499999999998</v>
      </c>
      <c r="F44" s="36">
        <v>2355.85</v>
      </c>
      <c r="G44" s="36">
        <v>2326.2999999999997</v>
      </c>
      <c r="H44" s="36">
        <v>2422.6</v>
      </c>
      <c r="I44" s="36">
        <v>2452.15</v>
      </c>
      <c r="J44" s="36">
        <v>2470.75</v>
      </c>
      <c r="K44" s="31">
        <v>2433.5500000000002</v>
      </c>
      <c r="L44" s="31">
        <v>2385.4</v>
      </c>
      <c r="M44" s="31">
        <v>6.2152399999999997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182.95</v>
      </c>
      <c r="D45" s="36">
        <v>184.16666666666666</v>
      </c>
      <c r="E45" s="36">
        <v>181.43333333333331</v>
      </c>
      <c r="F45" s="36">
        <v>179.91666666666666</v>
      </c>
      <c r="G45" s="36">
        <v>177.18333333333331</v>
      </c>
      <c r="H45" s="36">
        <v>185.68333333333331</v>
      </c>
      <c r="I45" s="36">
        <v>188.41666666666666</v>
      </c>
      <c r="J45" s="36">
        <v>189.93333333333331</v>
      </c>
      <c r="K45" s="31">
        <v>186.9</v>
      </c>
      <c r="L45" s="31">
        <v>182.65</v>
      </c>
      <c r="M45" s="31">
        <v>259.30326000000002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267.95</v>
      </c>
      <c r="D46" s="36">
        <v>268.86666666666667</v>
      </c>
      <c r="E46" s="36">
        <v>265.48333333333335</v>
      </c>
      <c r="F46" s="36">
        <v>263.01666666666665</v>
      </c>
      <c r="G46" s="36">
        <v>259.63333333333333</v>
      </c>
      <c r="H46" s="36">
        <v>271.33333333333337</v>
      </c>
      <c r="I46" s="36">
        <v>274.7166666666667</v>
      </c>
      <c r="J46" s="36">
        <v>277.18333333333339</v>
      </c>
      <c r="K46" s="31">
        <v>272.25</v>
      </c>
      <c r="L46" s="31">
        <v>266.39999999999998</v>
      </c>
      <c r="M46" s="31">
        <v>114.96987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143.6</v>
      </c>
      <c r="D47" s="36">
        <v>144.26666666666665</v>
      </c>
      <c r="E47" s="36">
        <v>142.33333333333331</v>
      </c>
      <c r="F47" s="36">
        <v>141.06666666666666</v>
      </c>
      <c r="G47" s="36">
        <v>139.13333333333333</v>
      </c>
      <c r="H47" s="36">
        <v>145.5333333333333</v>
      </c>
      <c r="I47" s="36">
        <v>147.46666666666664</v>
      </c>
      <c r="J47" s="36">
        <v>148.73333333333329</v>
      </c>
      <c r="K47" s="31">
        <v>146.19999999999999</v>
      </c>
      <c r="L47" s="31">
        <v>143</v>
      </c>
      <c r="M47" s="31">
        <v>78.946939999999998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1387.5</v>
      </c>
      <c r="D48" s="36">
        <v>1390.1333333333332</v>
      </c>
      <c r="E48" s="36">
        <v>1375.8666666666663</v>
      </c>
      <c r="F48" s="36">
        <v>1364.2333333333331</v>
      </c>
      <c r="G48" s="36">
        <v>1349.9666666666662</v>
      </c>
      <c r="H48" s="36">
        <v>1401.7666666666664</v>
      </c>
      <c r="I48" s="36">
        <v>1416.0333333333333</v>
      </c>
      <c r="J48" s="36">
        <v>1427.6666666666665</v>
      </c>
      <c r="K48" s="31">
        <v>1404.4</v>
      </c>
      <c r="L48" s="31">
        <v>1378.5</v>
      </c>
      <c r="M48" s="31">
        <v>10.62242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556.75</v>
      </c>
      <c r="D49" s="36">
        <v>558.38333333333333</v>
      </c>
      <c r="E49" s="36">
        <v>553.76666666666665</v>
      </c>
      <c r="F49" s="36">
        <v>550.7833333333333</v>
      </c>
      <c r="G49" s="36">
        <v>546.16666666666663</v>
      </c>
      <c r="H49" s="36">
        <v>561.36666666666667</v>
      </c>
      <c r="I49" s="36">
        <v>565.98333333333323</v>
      </c>
      <c r="J49" s="36">
        <v>568.9666666666667</v>
      </c>
      <c r="K49" s="31">
        <v>563</v>
      </c>
      <c r="L49" s="31">
        <v>555.4</v>
      </c>
      <c r="M49" s="31">
        <v>3.2640199999999999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1760.7</v>
      </c>
      <c r="D50" s="36">
        <v>1767.8333333333333</v>
      </c>
      <c r="E50" s="36">
        <v>1745.8666666666666</v>
      </c>
      <c r="F50" s="36">
        <v>1731.0333333333333</v>
      </c>
      <c r="G50" s="36">
        <v>1709.0666666666666</v>
      </c>
      <c r="H50" s="36">
        <v>1782.6666666666665</v>
      </c>
      <c r="I50" s="36">
        <v>1804.6333333333332</v>
      </c>
      <c r="J50" s="36">
        <v>1819.4666666666665</v>
      </c>
      <c r="K50" s="31">
        <v>1789.8</v>
      </c>
      <c r="L50" s="31">
        <v>1753</v>
      </c>
      <c r="M50" s="31">
        <v>6.8878399999999997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233.5</v>
      </c>
      <c r="D51" s="36">
        <v>233.15</v>
      </c>
      <c r="E51" s="36">
        <v>230.9</v>
      </c>
      <c r="F51" s="36">
        <v>228.3</v>
      </c>
      <c r="G51" s="36">
        <v>226.05</v>
      </c>
      <c r="H51" s="36">
        <v>235.75</v>
      </c>
      <c r="I51" s="36">
        <v>238</v>
      </c>
      <c r="J51" s="36">
        <v>240.6</v>
      </c>
      <c r="K51" s="31">
        <v>235.4</v>
      </c>
      <c r="L51" s="31">
        <v>230.55</v>
      </c>
      <c r="M51" s="31">
        <v>571.74716000000001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1169.05</v>
      </c>
      <c r="D52" s="36">
        <v>1173.0166666666667</v>
      </c>
      <c r="E52" s="36">
        <v>1159.0333333333333</v>
      </c>
      <c r="F52" s="36">
        <v>1149.0166666666667</v>
      </c>
      <c r="G52" s="36">
        <v>1135.0333333333333</v>
      </c>
      <c r="H52" s="36">
        <v>1183.0333333333333</v>
      </c>
      <c r="I52" s="36">
        <v>1197.0166666666664</v>
      </c>
      <c r="J52" s="36">
        <v>1207.0333333333333</v>
      </c>
      <c r="K52" s="31">
        <v>1187</v>
      </c>
      <c r="L52" s="31">
        <v>1163</v>
      </c>
      <c r="M52" s="31">
        <v>9.7049299999999992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262.5</v>
      </c>
      <c r="D53" s="36">
        <v>263.23333333333335</v>
      </c>
      <c r="E53" s="36">
        <v>257.26666666666671</v>
      </c>
      <c r="F53" s="36">
        <v>252.03333333333336</v>
      </c>
      <c r="G53" s="36">
        <v>246.06666666666672</v>
      </c>
      <c r="H53" s="36">
        <v>268.4666666666667</v>
      </c>
      <c r="I53" s="36">
        <v>274.43333333333339</v>
      </c>
      <c r="J53" s="36">
        <v>279.66666666666669</v>
      </c>
      <c r="K53" s="31">
        <v>269.2</v>
      </c>
      <c r="L53" s="31">
        <v>258</v>
      </c>
      <c r="M53" s="31">
        <v>226.21986999999999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601.20000000000005</v>
      </c>
      <c r="D54" s="36">
        <v>604.35</v>
      </c>
      <c r="E54" s="36">
        <v>595.85</v>
      </c>
      <c r="F54" s="36">
        <v>590.5</v>
      </c>
      <c r="G54" s="36">
        <v>582</v>
      </c>
      <c r="H54" s="36">
        <v>609.70000000000005</v>
      </c>
      <c r="I54" s="36">
        <v>618.20000000000005</v>
      </c>
      <c r="J54" s="36">
        <v>623.55000000000007</v>
      </c>
      <c r="K54" s="31">
        <v>612.85</v>
      </c>
      <c r="L54" s="31">
        <v>599</v>
      </c>
      <c r="M54" s="31">
        <v>67.096829999999997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1225.55</v>
      </c>
      <c r="D55" s="36">
        <v>1225.6499999999999</v>
      </c>
      <c r="E55" s="36">
        <v>1219.4499999999998</v>
      </c>
      <c r="F55" s="36">
        <v>1213.3499999999999</v>
      </c>
      <c r="G55" s="36">
        <v>1207.1499999999999</v>
      </c>
      <c r="H55" s="36">
        <v>1231.7499999999998</v>
      </c>
      <c r="I55" s="36">
        <v>1237.95</v>
      </c>
      <c r="J55" s="36">
        <v>1244.0499999999997</v>
      </c>
      <c r="K55" s="31">
        <v>1231.8499999999999</v>
      </c>
      <c r="L55" s="31">
        <v>1219.55</v>
      </c>
      <c r="M55" s="31">
        <v>78.77073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274</v>
      </c>
      <c r="D56" s="36">
        <v>276.75</v>
      </c>
      <c r="E56" s="36">
        <v>270.35000000000002</v>
      </c>
      <c r="F56" s="36">
        <v>266.70000000000005</v>
      </c>
      <c r="G56" s="36">
        <v>260.30000000000007</v>
      </c>
      <c r="H56" s="36">
        <v>280.39999999999998</v>
      </c>
      <c r="I56" s="36">
        <v>286.79999999999995</v>
      </c>
      <c r="J56" s="36">
        <v>290.44999999999993</v>
      </c>
      <c r="K56" s="31">
        <v>283.14999999999998</v>
      </c>
      <c r="L56" s="31">
        <v>273.10000000000002</v>
      </c>
      <c r="M56" s="31">
        <v>69.295029999999997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29849.4</v>
      </c>
      <c r="D57" s="36">
        <v>29958.133333333331</v>
      </c>
      <c r="E57" s="36">
        <v>29691.266666666663</v>
      </c>
      <c r="F57" s="36">
        <v>29533.133333333331</v>
      </c>
      <c r="G57" s="36">
        <v>29266.266666666663</v>
      </c>
      <c r="H57" s="36">
        <v>30116.266666666663</v>
      </c>
      <c r="I57" s="36">
        <v>30383.133333333331</v>
      </c>
      <c r="J57" s="36">
        <v>30541.266666666663</v>
      </c>
      <c r="K57" s="31">
        <v>30225</v>
      </c>
      <c r="L57" s="31">
        <v>29800</v>
      </c>
      <c r="M57" s="31">
        <v>0.39244000000000001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4751.75</v>
      </c>
      <c r="D58" s="36">
        <v>4772.5333333333338</v>
      </c>
      <c r="E58" s="36">
        <v>4724.2166666666672</v>
      </c>
      <c r="F58" s="36">
        <v>4696.6833333333334</v>
      </c>
      <c r="G58" s="36">
        <v>4648.3666666666668</v>
      </c>
      <c r="H58" s="36">
        <v>4800.0666666666675</v>
      </c>
      <c r="I58" s="36">
        <v>4848.383333333335</v>
      </c>
      <c r="J58" s="36">
        <v>4875.9166666666679</v>
      </c>
      <c r="K58" s="31">
        <v>4820.8500000000004</v>
      </c>
      <c r="L58" s="31">
        <v>4745</v>
      </c>
      <c r="M58" s="31">
        <v>6.2056800000000001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494.25</v>
      </c>
      <c r="D59" s="36">
        <v>497.68333333333334</v>
      </c>
      <c r="E59" s="36">
        <v>488.56666666666666</v>
      </c>
      <c r="F59" s="36">
        <v>482.88333333333333</v>
      </c>
      <c r="G59" s="36">
        <v>473.76666666666665</v>
      </c>
      <c r="H59" s="36">
        <v>503.36666666666667</v>
      </c>
      <c r="I59" s="36">
        <v>512.48333333333335</v>
      </c>
      <c r="J59" s="36">
        <v>518.16666666666674</v>
      </c>
      <c r="K59" s="31">
        <v>506.8</v>
      </c>
      <c r="L59" s="31">
        <v>492</v>
      </c>
      <c r="M59" s="31">
        <v>19.82902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605.85</v>
      </c>
      <c r="D60" s="36">
        <v>609.15000000000009</v>
      </c>
      <c r="E60" s="36">
        <v>601.60000000000014</v>
      </c>
      <c r="F60" s="36">
        <v>597.35</v>
      </c>
      <c r="G60" s="36">
        <v>589.80000000000007</v>
      </c>
      <c r="H60" s="36">
        <v>613.4000000000002</v>
      </c>
      <c r="I60" s="36">
        <v>620.95000000000016</v>
      </c>
      <c r="J60" s="36">
        <v>625.20000000000027</v>
      </c>
      <c r="K60" s="31">
        <v>616.70000000000005</v>
      </c>
      <c r="L60" s="31">
        <v>604.9</v>
      </c>
      <c r="M60" s="31">
        <v>46.949379999999998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1177.5999999999999</v>
      </c>
      <c r="D61" s="36">
        <v>1183.7499999999998</v>
      </c>
      <c r="E61" s="36">
        <v>1167.9499999999996</v>
      </c>
      <c r="F61" s="36">
        <v>1158.2999999999997</v>
      </c>
      <c r="G61" s="36">
        <v>1142.4999999999995</v>
      </c>
      <c r="H61" s="36">
        <v>1193.3999999999996</v>
      </c>
      <c r="I61" s="36">
        <v>1209.1999999999998</v>
      </c>
      <c r="J61" s="36">
        <v>1218.8499999999997</v>
      </c>
      <c r="K61" s="31">
        <v>1199.55</v>
      </c>
      <c r="L61" s="31">
        <v>1174.0999999999999</v>
      </c>
      <c r="M61" s="31">
        <v>5.64886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1396.8</v>
      </c>
      <c r="D62" s="36">
        <v>1403.2166666666665</v>
      </c>
      <c r="E62" s="36">
        <v>1381.583333333333</v>
      </c>
      <c r="F62" s="36">
        <v>1366.3666666666666</v>
      </c>
      <c r="G62" s="36">
        <v>1344.7333333333331</v>
      </c>
      <c r="H62" s="36">
        <v>1418.4333333333329</v>
      </c>
      <c r="I62" s="36">
        <v>1440.0666666666666</v>
      </c>
      <c r="J62" s="36">
        <v>1455.2833333333328</v>
      </c>
      <c r="K62" s="31">
        <v>1424.85</v>
      </c>
      <c r="L62" s="31">
        <v>1388</v>
      </c>
      <c r="M62" s="31">
        <v>21.905830000000002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455.6</v>
      </c>
      <c r="D63" s="36">
        <v>457.2</v>
      </c>
      <c r="E63" s="36">
        <v>450.95</v>
      </c>
      <c r="F63" s="36">
        <v>446.3</v>
      </c>
      <c r="G63" s="36">
        <v>440.05</v>
      </c>
      <c r="H63" s="36">
        <v>461.84999999999997</v>
      </c>
      <c r="I63" s="36">
        <v>468.09999999999997</v>
      </c>
      <c r="J63" s="36">
        <v>472.74999999999994</v>
      </c>
      <c r="K63" s="31">
        <v>463.45</v>
      </c>
      <c r="L63" s="31">
        <v>452.55</v>
      </c>
      <c r="M63" s="31">
        <v>112.59294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5616.25</v>
      </c>
      <c r="D64" s="36">
        <v>5645.25</v>
      </c>
      <c r="E64" s="36">
        <v>5571</v>
      </c>
      <c r="F64" s="36">
        <v>5525.75</v>
      </c>
      <c r="G64" s="36">
        <v>5451.5</v>
      </c>
      <c r="H64" s="36">
        <v>5690.5</v>
      </c>
      <c r="I64" s="36">
        <v>5764.75</v>
      </c>
      <c r="J64" s="36">
        <v>5810</v>
      </c>
      <c r="K64" s="31">
        <v>5719.5</v>
      </c>
      <c r="L64" s="31">
        <v>5600</v>
      </c>
      <c r="M64" s="31">
        <v>3.23488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2661.9</v>
      </c>
      <c r="D65" s="36">
        <v>2667.9333333333334</v>
      </c>
      <c r="E65" s="36">
        <v>2640.9666666666667</v>
      </c>
      <c r="F65" s="36">
        <v>2620.0333333333333</v>
      </c>
      <c r="G65" s="36">
        <v>2593.0666666666666</v>
      </c>
      <c r="H65" s="36">
        <v>2688.8666666666668</v>
      </c>
      <c r="I65" s="36">
        <v>2715.8333333333339</v>
      </c>
      <c r="J65" s="36">
        <v>2736.7666666666669</v>
      </c>
      <c r="K65" s="31">
        <v>2694.9</v>
      </c>
      <c r="L65" s="31">
        <v>2647</v>
      </c>
      <c r="M65" s="31">
        <v>4.60825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946.8</v>
      </c>
      <c r="D66" s="36">
        <v>955.31666666666661</v>
      </c>
      <c r="E66" s="36">
        <v>935.68333333333317</v>
      </c>
      <c r="F66" s="36">
        <v>924.56666666666661</v>
      </c>
      <c r="G66" s="36">
        <v>904.93333333333317</v>
      </c>
      <c r="H66" s="36">
        <v>966.43333333333317</v>
      </c>
      <c r="I66" s="36">
        <v>986.06666666666661</v>
      </c>
      <c r="J66" s="36">
        <v>997.18333333333317</v>
      </c>
      <c r="K66" s="31">
        <v>974.95</v>
      </c>
      <c r="L66" s="31">
        <v>944.2</v>
      </c>
      <c r="M66" s="31">
        <v>9.9793800000000008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1155.2</v>
      </c>
      <c r="D67" s="36">
        <v>1161.3166666666666</v>
      </c>
      <c r="E67" s="36">
        <v>1143.1833333333332</v>
      </c>
      <c r="F67" s="36">
        <v>1131.1666666666665</v>
      </c>
      <c r="G67" s="36">
        <v>1113.0333333333331</v>
      </c>
      <c r="H67" s="36">
        <v>1173.3333333333333</v>
      </c>
      <c r="I67" s="36">
        <v>1191.4666666666665</v>
      </c>
      <c r="J67" s="36">
        <v>1203.4833333333333</v>
      </c>
      <c r="K67" s="31">
        <v>1179.45</v>
      </c>
      <c r="L67" s="31">
        <v>1149.3</v>
      </c>
      <c r="M67" s="31">
        <v>2.2390099999999999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298.95</v>
      </c>
      <c r="D68" s="36">
        <v>294.81666666666666</v>
      </c>
      <c r="E68" s="36">
        <v>288.63333333333333</v>
      </c>
      <c r="F68" s="36">
        <v>278.31666666666666</v>
      </c>
      <c r="G68" s="36">
        <v>272.13333333333333</v>
      </c>
      <c r="H68" s="36">
        <v>305.13333333333333</v>
      </c>
      <c r="I68" s="36">
        <v>311.31666666666661</v>
      </c>
      <c r="J68" s="36">
        <v>321.63333333333333</v>
      </c>
      <c r="K68" s="31">
        <v>301</v>
      </c>
      <c r="L68" s="31">
        <v>284.5</v>
      </c>
      <c r="M68" s="31">
        <v>97.416730000000001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3060.2</v>
      </c>
      <c r="D69" s="36">
        <v>3058.5</v>
      </c>
      <c r="E69" s="36">
        <v>3018</v>
      </c>
      <c r="F69" s="36">
        <v>2975.8</v>
      </c>
      <c r="G69" s="36">
        <v>2935.3</v>
      </c>
      <c r="H69" s="36">
        <v>3100.7</v>
      </c>
      <c r="I69" s="36">
        <v>3141.2</v>
      </c>
      <c r="J69" s="36">
        <v>3183.3999999999996</v>
      </c>
      <c r="K69" s="31">
        <v>3099</v>
      </c>
      <c r="L69" s="31">
        <v>3016.3</v>
      </c>
      <c r="M69" s="31">
        <v>7.5118499999999999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908.6</v>
      </c>
      <c r="D70" s="36">
        <v>911.71666666666658</v>
      </c>
      <c r="E70" s="36">
        <v>902.68333333333317</v>
      </c>
      <c r="F70" s="36">
        <v>896.76666666666654</v>
      </c>
      <c r="G70" s="36">
        <v>887.73333333333312</v>
      </c>
      <c r="H70" s="36">
        <v>917.63333333333321</v>
      </c>
      <c r="I70" s="36">
        <v>926.66666666666674</v>
      </c>
      <c r="J70" s="36">
        <v>932.58333333333326</v>
      </c>
      <c r="K70" s="31">
        <v>920.75</v>
      </c>
      <c r="L70" s="31">
        <v>905.8</v>
      </c>
      <c r="M70" s="31">
        <v>23.400259999999999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500.6</v>
      </c>
      <c r="D71" s="36">
        <v>502.45</v>
      </c>
      <c r="E71" s="36">
        <v>497.25</v>
      </c>
      <c r="F71" s="36">
        <v>493.90000000000003</v>
      </c>
      <c r="G71" s="36">
        <v>488.70000000000005</v>
      </c>
      <c r="H71" s="36">
        <v>505.79999999999995</v>
      </c>
      <c r="I71" s="36">
        <v>510.99999999999989</v>
      </c>
      <c r="J71" s="36">
        <v>514.34999999999991</v>
      </c>
      <c r="K71" s="31">
        <v>507.65</v>
      </c>
      <c r="L71" s="31">
        <v>499.1</v>
      </c>
      <c r="M71" s="31">
        <v>41.665489999999998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1952.05</v>
      </c>
      <c r="D72" s="36">
        <v>1957.0333333333335</v>
      </c>
      <c r="E72" s="36">
        <v>1934.0666666666671</v>
      </c>
      <c r="F72" s="36">
        <v>1916.0833333333335</v>
      </c>
      <c r="G72" s="36">
        <v>1893.116666666667</v>
      </c>
      <c r="H72" s="36">
        <v>1975.0166666666671</v>
      </c>
      <c r="I72" s="36">
        <v>1997.9833333333338</v>
      </c>
      <c r="J72" s="36">
        <v>2015.9666666666672</v>
      </c>
      <c r="K72" s="31">
        <v>1980</v>
      </c>
      <c r="L72" s="31">
        <v>1939.05</v>
      </c>
      <c r="M72" s="31">
        <v>4.8203199999999997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2316.6999999999998</v>
      </c>
      <c r="D73" s="36">
        <v>2319.25</v>
      </c>
      <c r="E73" s="36">
        <v>2292</v>
      </c>
      <c r="F73" s="36">
        <v>2267.3000000000002</v>
      </c>
      <c r="G73" s="36">
        <v>2240.0500000000002</v>
      </c>
      <c r="H73" s="36">
        <v>2343.9499999999998</v>
      </c>
      <c r="I73" s="36">
        <v>2371.1999999999998</v>
      </c>
      <c r="J73" s="36">
        <v>2395.8999999999996</v>
      </c>
      <c r="K73" s="31">
        <v>2346.5</v>
      </c>
      <c r="L73" s="31">
        <v>2294.5500000000002</v>
      </c>
      <c r="M73" s="31">
        <v>8.3056400000000004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464.5</v>
      </c>
      <c r="D74" s="36">
        <v>464.15000000000003</v>
      </c>
      <c r="E74" s="36">
        <v>450.30000000000007</v>
      </c>
      <c r="F74" s="36">
        <v>436.1</v>
      </c>
      <c r="G74" s="36">
        <v>422.25000000000006</v>
      </c>
      <c r="H74" s="36">
        <v>478.35000000000008</v>
      </c>
      <c r="I74" s="36">
        <v>492.2000000000001</v>
      </c>
      <c r="J74" s="36">
        <v>506.40000000000009</v>
      </c>
      <c r="K74" s="31">
        <v>478</v>
      </c>
      <c r="L74" s="31">
        <v>449.95</v>
      </c>
      <c r="M74" s="31">
        <v>70.963639999999998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164.05</v>
      </c>
      <c r="D75" s="36">
        <v>165.15</v>
      </c>
      <c r="E75" s="36">
        <v>162.30000000000001</v>
      </c>
      <c r="F75" s="36">
        <v>160.55000000000001</v>
      </c>
      <c r="G75" s="36">
        <v>157.70000000000002</v>
      </c>
      <c r="H75" s="36">
        <v>166.9</v>
      </c>
      <c r="I75" s="36">
        <v>169.74999999999997</v>
      </c>
      <c r="J75" s="36">
        <v>171.5</v>
      </c>
      <c r="K75" s="31">
        <v>168</v>
      </c>
      <c r="L75" s="31">
        <v>163.4</v>
      </c>
      <c r="M75" s="31">
        <v>34.040050000000001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3779.7</v>
      </c>
      <c r="D76" s="36">
        <v>3772.2333333333336</v>
      </c>
      <c r="E76" s="36">
        <v>3735.4666666666672</v>
      </c>
      <c r="F76" s="36">
        <v>3691.2333333333336</v>
      </c>
      <c r="G76" s="36">
        <v>3654.4666666666672</v>
      </c>
      <c r="H76" s="36">
        <v>3816.4666666666672</v>
      </c>
      <c r="I76" s="36">
        <v>3853.2333333333336</v>
      </c>
      <c r="J76" s="36">
        <v>3897.4666666666672</v>
      </c>
      <c r="K76" s="31">
        <v>3809</v>
      </c>
      <c r="L76" s="31">
        <v>3728</v>
      </c>
      <c r="M76" s="31">
        <v>5.7318899999999999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7845.4</v>
      </c>
      <c r="D77" s="36">
        <v>7876.1333333333341</v>
      </c>
      <c r="E77" s="36">
        <v>7769.2666666666682</v>
      </c>
      <c r="F77" s="36">
        <v>7693.1333333333341</v>
      </c>
      <c r="G77" s="36">
        <v>7586.2666666666682</v>
      </c>
      <c r="H77" s="36">
        <v>7952.2666666666682</v>
      </c>
      <c r="I77" s="36">
        <v>8059.133333333335</v>
      </c>
      <c r="J77" s="36">
        <v>8135.2666666666682</v>
      </c>
      <c r="K77" s="31">
        <v>7983</v>
      </c>
      <c r="L77" s="31">
        <v>7800</v>
      </c>
      <c r="M77" s="31">
        <v>3.5856300000000001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2358.4</v>
      </c>
      <c r="D78" s="36">
        <v>2353.6</v>
      </c>
      <c r="E78" s="36">
        <v>2314.75</v>
      </c>
      <c r="F78" s="36">
        <v>2271.1</v>
      </c>
      <c r="G78" s="36">
        <v>2232.25</v>
      </c>
      <c r="H78" s="36">
        <v>2397.25</v>
      </c>
      <c r="I78" s="36">
        <v>2436.0999999999995</v>
      </c>
      <c r="J78" s="36">
        <v>2479.75</v>
      </c>
      <c r="K78" s="31">
        <v>2392.4499999999998</v>
      </c>
      <c r="L78" s="31">
        <v>2309.9499999999998</v>
      </c>
      <c r="M78" s="31">
        <v>6.6676900000000003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6083.85</v>
      </c>
      <c r="D79" s="36">
        <v>6115.95</v>
      </c>
      <c r="E79" s="36">
        <v>6042.9</v>
      </c>
      <c r="F79" s="36">
        <v>6001.95</v>
      </c>
      <c r="G79" s="36">
        <v>5928.9</v>
      </c>
      <c r="H79" s="36">
        <v>6156.9</v>
      </c>
      <c r="I79" s="36">
        <v>6229.9500000000007</v>
      </c>
      <c r="J79" s="36">
        <v>6270.9</v>
      </c>
      <c r="K79" s="31">
        <v>6189</v>
      </c>
      <c r="L79" s="31">
        <v>6075</v>
      </c>
      <c r="M79" s="31">
        <v>3.9485100000000002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4302.25</v>
      </c>
      <c r="D80" s="36">
        <v>4317.6166666666659</v>
      </c>
      <c r="E80" s="36">
        <v>4252.4333333333316</v>
      </c>
      <c r="F80" s="36">
        <v>4202.6166666666659</v>
      </c>
      <c r="G80" s="36">
        <v>4137.4333333333316</v>
      </c>
      <c r="H80" s="36">
        <v>4367.4333333333316</v>
      </c>
      <c r="I80" s="36">
        <v>4432.6166666666659</v>
      </c>
      <c r="J80" s="36">
        <v>4482.4333333333316</v>
      </c>
      <c r="K80" s="31">
        <v>4382.8</v>
      </c>
      <c r="L80" s="31">
        <v>4267.8</v>
      </c>
      <c r="M80" s="31">
        <v>11.33493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3023.95</v>
      </c>
      <c r="D81" s="36">
        <v>3038.5333333333333</v>
      </c>
      <c r="E81" s="36">
        <v>3001.0666666666666</v>
      </c>
      <c r="F81" s="36">
        <v>2978.1833333333334</v>
      </c>
      <c r="G81" s="36">
        <v>2940.7166666666667</v>
      </c>
      <c r="H81" s="36">
        <v>3061.4166666666665</v>
      </c>
      <c r="I81" s="36">
        <v>3098.8833333333328</v>
      </c>
      <c r="J81" s="36">
        <v>3121.7666666666664</v>
      </c>
      <c r="K81" s="31">
        <v>3076</v>
      </c>
      <c r="L81" s="31">
        <v>3015.65</v>
      </c>
      <c r="M81" s="31">
        <v>2.1830699999999998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178.1</v>
      </c>
      <c r="D82" s="36">
        <v>177.91666666666666</v>
      </c>
      <c r="E82" s="36">
        <v>175.5333333333333</v>
      </c>
      <c r="F82" s="36">
        <v>172.96666666666664</v>
      </c>
      <c r="G82" s="36">
        <v>170.58333333333329</v>
      </c>
      <c r="H82" s="36">
        <v>180.48333333333332</v>
      </c>
      <c r="I82" s="36">
        <v>182.8666666666667</v>
      </c>
      <c r="J82" s="36">
        <v>185.43333333333334</v>
      </c>
      <c r="K82" s="31">
        <v>180.3</v>
      </c>
      <c r="L82" s="31">
        <v>175.35</v>
      </c>
      <c r="M82" s="31">
        <v>58.275410000000001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155.94999999999999</v>
      </c>
      <c r="D83" s="36">
        <v>157.31666666666666</v>
      </c>
      <c r="E83" s="36">
        <v>154.43333333333334</v>
      </c>
      <c r="F83" s="36">
        <v>152.91666666666669</v>
      </c>
      <c r="G83" s="36">
        <v>150.03333333333336</v>
      </c>
      <c r="H83" s="36">
        <v>158.83333333333331</v>
      </c>
      <c r="I83" s="36">
        <v>161.71666666666664</v>
      </c>
      <c r="J83" s="36">
        <v>163.23333333333329</v>
      </c>
      <c r="K83" s="31">
        <v>160.19999999999999</v>
      </c>
      <c r="L83" s="31">
        <v>155.80000000000001</v>
      </c>
      <c r="M83" s="31">
        <v>165.58634000000001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676.95</v>
      </c>
      <c r="D84" s="36">
        <v>678.2166666666667</v>
      </c>
      <c r="E84" s="36">
        <v>664.43333333333339</v>
      </c>
      <c r="F84" s="36">
        <v>651.91666666666674</v>
      </c>
      <c r="G84" s="36">
        <v>638.13333333333344</v>
      </c>
      <c r="H84" s="36">
        <v>690.73333333333335</v>
      </c>
      <c r="I84" s="36">
        <v>704.51666666666665</v>
      </c>
      <c r="J84" s="36">
        <v>717.0333333333333</v>
      </c>
      <c r="K84" s="31">
        <v>692</v>
      </c>
      <c r="L84" s="31">
        <v>665.7</v>
      </c>
      <c r="M84" s="31">
        <v>2.3414100000000002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431.45</v>
      </c>
      <c r="D85" s="36">
        <v>432.36666666666662</v>
      </c>
      <c r="E85" s="36">
        <v>425.73333333333323</v>
      </c>
      <c r="F85" s="36">
        <v>420.01666666666659</v>
      </c>
      <c r="G85" s="36">
        <v>413.38333333333321</v>
      </c>
      <c r="H85" s="36">
        <v>438.08333333333326</v>
      </c>
      <c r="I85" s="36">
        <v>444.71666666666658</v>
      </c>
      <c r="J85" s="36">
        <v>450.43333333333328</v>
      </c>
      <c r="K85" s="31">
        <v>439</v>
      </c>
      <c r="L85" s="31">
        <v>426.65</v>
      </c>
      <c r="M85" s="31">
        <v>5.6793500000000003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201.1</v>
      </c>
      <c r="D86" s="36">
        <v>201.81666666666669</v>
      </c>
      <c r="E86" s="36">
        <v>198.63333333333338</v>
      </c>
      <c r="F86" s="36">
        <v>196.16666666666669</v>
      </c>
      <c r="G86" s="36">
        <v>192.98333333333338</v>
      </c>
      <c r="H86" s="36">
        <v>204.28333333333339</v>
      </c>
      <c r="I86" s="36">
        <v>207.46666666666673</v>
      </c>
      <c r="J86" s="36">
        <v>209.93333333333339</v>
      </c>
      <c r="K86" s="31">
        <v>205</v>
      </c>
      <c r="L86" s="31">
        <v>199.35</v>
      </c>
      <c r="M86" s="31">
        <v>301.79782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1749.65</v>
      </c>
      <c r="D87" s="36">
        <v>1755.3333333333333</v>
      </c>
      <c r="E87" s="36">
        <v>1729.3166666666666</v>
      </c>
      <c r="F87" s="36">
        <v>1708.9833333333333</v>
      </c>
      <c r="G87" s="36">
        <v>1682.9666666666667</v>
      </c>
      <c r="H87" s="36">
        <v>1775.6666666666665</v>
      </c>
      <c r="I87" s="36">
        <v>1801.6833333333334</v>
      </c>
      <c r="J87" s="36">
        <v>1822.0166666666664</v>
      </c>
      <c r="K87" s="31">
        <v>1781.35</v>
      </c>
      <c r="L87" s="31">
        <v>1735</v>
      </c>
      <c r="M87" s="31">
        <v>8.4042200000000005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1199.75</v>
      </c>
      <c r="D88" s="36">
        <v>1209.3333333333333</v>
      </c>
      <c r="E88" s="36">
        <v>1183.7166666666665</v>
      </c>
      <c r="F88" s="36">
        <v>1167.6833333333332</v>
      </c>
      <c r="G88" s="36">
        <v>1142.0666666666664</v>
      </c>
      <c r="H88" s="36">
        <v>1225.3666666666666</v>
      </c>
      <c r="I88" s="36">
        <v>1250.9833333333333</v>
      </c>
      <c r="J88" s="36">
        <v>1267.0166666666667</v>
      </c>
      <c r="K88" s="31">
        <v>1234.95</v>
      </c>
      <c r="L88" s="31">
        <v>1193.3</v>
      </c>
      <c r="M88" s="31">
        <v>15.803419999999999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2671.5</v>
      </c>
      <c r="D89" s="36">
        <v>2675.35</v>
      </c>
      <c r="E89" s="36">
        <v>2653.35</v>
      </c>
      <c r="F89" s="36">
        <v>2635.2</v>
      </c>
      <c r="G89" s="36">
        <v>2613.1999999999998</v>
      </c>
      <c r="H89" s="36">
        <v>2693.5</v>
      </c>
      <c r="I89" s="36">
        <v>2715.5</v>
      </c>
      <c r="J89" s="36">
        <v>2733.65</v>
      </c>
      <c r="K89" s="31">
        <v>2697.35</v>
      </c>
      <c r="L89" s="31">
        <v>2657.2</v>
      </c>
      <c r="M89" s="31">
        <v>5.6089399999999996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2254.0500000000002</v>
      </c>
      <c r="D90" s="36">
        <v>2270.1166666666668</v>
      </c>
      <c r="E90" s="36">
        <v>2233.2333333333336</v>
      </c>
      <c r="F90" s="36">
        <v>2212.416666666667</v>
      </c>
      <c r="G90" s="36">
        <v>2175.5333333333338</v>
      </c>
      <c r="H90" s="36">
        <v>2290.9333333333334</v>
      </c>
      <c r="I90" s="36">
        <v>2327.8166666666666</v>
      </c>
      <c r="J90" s="36">
        <v>2348.6333333333332</v>
      </c>
      <c r="K90" s="31">
        <v>2307</v>
      </c>
      <c r="L90" s="31">
        <v>2249.3000000000002</v>
      </c>
      <c r="M90" s="31">
        <v>6.3548900000000001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3582.95</v>
      </c>
      <c r="D91" s="36">
        <v>3529.3333333333335</v>
      </c>
      <c r="E91" s="36">
        <v>3458.666666666667</v>
      </c>
      <c r="F91" s="36">
        <v>3334.3833333333337</v>
      </c>
      <c r="G91" s="36">
        <v>3263.7166666666672</v>
      </c>
      <c r="H91" s="36">
        <v>3653.6166666666668</v>
      </c>
      <c r="I91" s="36">
        <v>3724.2833333333338</v>
      </c>
      <c r="J91" s="36">
        <v>3848.5666666666666</v>
      </c>
      <c r="K91" s="31">
        <v>3600</v>
      </c>
      <c r="L91" s="31">
        <v>3405.05</v>
      </c>
      <c r="M91" s="31">
        <v>2.3282400000000001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560.54999999999995</v>
      </c>
      <c r="D92" s="36">
        <v>562.06666666666672</v>
      </c>
      <c r="E92" s="36">
        <v>556.53333333333342</v>
      </c>
      <c r="F92" s="36">
        <v>552.51666666666665</v>
      </c>
      <c r="G92" s="36">
        <v>546.98333333333335</v>
      </c>
      <c r="H92" s="36">
        <v>566.08333333333348</v>
      </c>
      <c r="I92" s="36">
        <v>571.61666666666679</v>
      </c>
      <c r="J92" s="36">
        <v>575.63333333333355</v>
      </c>
      <c r="K92" s="31">
        <v>567.6</v>
      </c>
      <c r="L92" s="31">
        <v>558.04999999999995</v>
      </c>
      <c r="M92" s="31">
        <v>6.2614599999999996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1521.5</v>
      </c>
      <c r="D93" s="36">
        <v>1526.8833333333332</v>
      </c>
      <c r="E93" s="36">
        <v>1510.8166666666664</v>
      </c>
      <c r="F93" s="36">
        <v>1500.1333333333332</v>
      </c>
      <c r="G93" s="36">
        <v>1484.0666666666664</v>
      </c>
      <c r="H93" s="36">
        <v>1537.5666666666664</v>
      </c>
      <c r="I93" s="36">
        <v>1553.633333333333</v>
      </c>
      <c r="J93" s="36">
        <v>1564.3166666666664</v>
      </c>
      <c r="K93" s="31">
        <v>1542.95</v>
      </c>
      <c r="L93" s="31">
        <v>1516.2</v>
      </c>
      <c r="M93" s="31">
        <v>43.199910000000003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3680.2</v>
      </c>
      <c r="D94" s="36">
        <v>3690.7333333333336</v>
      </c>
      <c r="E94" s="36">
        <v>3649.4666666666672</v>
      </c>
      <c r="F94" s="36">
        <v>3618.7333333333336</v>
      </c>
      <c r="G94" s="36">
        <v>3577.4666666666672</v>
      </c>
      <c r="H94" s="36">
        <v>3721.4666666666672</v>
      </c>
      <c r="I94" s="36">
        <v>3762.7333333333336</v>
      </c>
      <c r="J94" s="36">
        <v>3793.4666666666672</v>
      </c>
      <c r="K94" s="31">
        <v>3732</v>
      </c>
      <c r="L94" s="31">
        <v>3660</v>
      </c>
      <c r="M94" s="31">
        <v>4.7460899999999997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1518.95</v>
      </c>
      <c r="D95" s="36">
        <v>1520.75</v>
      </c>
      <c r="E95" s="36">
        <v>1511.65</v>
      </c>
      <c r="F95" s="36">
        <v>1504.3500000000001</v>
      </c>
      <c r="G95" s="36">
        <v>1495.2500000000002</v>
      </c>
      <c r="H95" s="36">
        <v>1528.05</v>
      </c>
      <c r="I95" s="36">
        <v>1537.1499999999999</v>
      </c>
      <c r="J95" s="36">
        <v>1544.4499999999998</v>
      </c>
      <c r="K95" s="31">
        <v>1529.85</v>
      </c>
      <c r="L95" s="31">
        <v>1513.45</v>
      </c>
      <c r="M95" s="31">
        <v>205.42104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618.5</v>
      </c>
      <c r="D96" s="36">
        <v>619.58333333333337</v>
      </c>
      <c r="E96" s="36">
        <v>615.16666666666674</v>
      </c>
      <c r="F96" s="36">
        <v>611.83333333333337</v>
      </c>
      <c r="G96" s="36">
        <v>607.41666666666674</v>
      </c>
      <c r="H96" s="36">
        <v>622.91666666666674</v>
      </c>
      <c r="I96" s="36">
        <v>627.33333333333348</v>
      </c>
      <c r="J96" s="36">
        <v>630.66666666666674</v>
      </c>
      <c r="K96" s="31">
        <v>624</v>
      </c>
      <c r="L96" s="31">
        <v>616.25</v>
      </c>
      <c r="M96" s="31">
        <v>50.817749999999997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1510.65</v>
      </c>
      <c r="D97" s="36">
        <v>1512.1833333333332</v>
      </c>
      <c r="E97" s="36">
        <v>1486.8166666666664</v>
      </c>
      <c r="F97" s="36">
        <v>1462.9833333333331</v>
      </c>
      <c r="G97" s="36">
        <v>1437.6166666666663</v>
      </c>
      <c r="H97" s="36">
        <v>1536.0166666666664</v>
      </c>
      <c r="I97" s="36">
        <v>1561.3833333333332</v>
      </c>
      <c r="J97" s="36">
        <v>1585.2166666666665</v>
      </c>
      <c r="K97" s="31">
        <v>1537.55</v>
      </c>
      <c r="L97" s="31">
        <v>1488.35</v>
      </c>
      <c r="M97" s="31">
        <v>14.66807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4440.8</v>
      </c>
      <c r="D98" s="36">
        <v>4464.8666666666668</v>
      </c>
      <c r="E98" s="36">
        <v>4406.9333333333334</v>
      </c>
      <c r="F98" s="36">
        <v>4373.0666666666666</v>
      </c>
      <c r="G98" s="36">
        <v>4315.1333333333332</v>
      </c>
      <c r="H98" s="36">
        <v>4498.7333333333336</v>
      </c>
      <c r="I98" s="36">
        <v>4556.6666666666679</v>
      </c>
      <c r="J98" s="36">
        <v>4590.5333333333338</v>
      </c>
      <c r="K98" s="31">
        <v>4522.8</v>
      </c>
      <c r="L98" s="31">
        <v>4431</v>
      </c>
      <c r="M98" s="31">
        <v>4.3833099999999998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598.65</v>
      </c>
      <c r="D99" s="36">
        <v>600.99999999999989</v>
      </c>
      <c r="E99" s="36">
        <v>592.94999999999982</v>
      </c>
      <c r="F99" s="36">
        <v>587.24999999999989</v>
      </c>
      <c r="G99" s="36">
        <v>579.19999999999982</v>
      </c>
      <c r="H99" s="36">
        <v>606.69999999999982</v>
      </c>
      <c r="I99" s="36">
        <v>614.74999999999977</v>
      </c>
      <c r="J99" s="36">
        <v>620.44999999999982</v>
      </c>
      <c r="K99" s="31">
        <v>609.04999999999995</v>
      </c>
      <c r="L99" s="31">
        <v>595.29999999999995</v>
      </c>
      <c r="M99" s="31">
        <v>159.94496000000001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3638.1</v>
      </c>
      <c r="D100" s="36">
        <v>3621.8833333333332</v>
      </c>
      <c r="E100" s="36">
        <v>3566.2166666666662</v>
      </c>
      <c r="F100" s="36">
        <v>3494.333333333333</v>
      </c>
      <c r="G100" s="36">
        <v>3438.6666666666661</v>
      </c>
      <c r="H100" s="36">
        <v>3693.7666666666664</v>
      </c>
      <c r="I100" s="36">
        <v>3749.4333333333334</v>
      </c>
      <c r="J100" s="36">
        <v>3821.3166666666666</v>
      </c>
      <c r="K100" s="31">
        <v>3677.55</v>
      </c>
      <c r="L100" s="31">
        <v>3550</v>
      </c>
      <c r="M100" s="31">
        <v>30.42596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478.25</v>
      </c>
      <c r="D101" s="36">
        <v>480.7833333333333</v>
      </c>
      <c r="E101" s="36">
        <v>474.21666666666658</v>
      </c>
      <c r="F101" s="36">
        <v>470.18333333333328</v>
      </c>
      <c r="G101" s="36">
        <v>463.61666666666656</v>
      </c>
      <c r="H101" s="36">
        <v>484.81666666666661</v>
      </c>
      <c r="I101" s="36">
        <v>491.38333333333333</v>
      </c>
      <c r="J101" s="36">
        <v>495.41666666666663</v>
      </c>
      <c r="K101" s="31">
        <v>487.35</v>
      </c>
      <c r="L101" s="31">
        <v>476.75</v>
      </c>
      <c r="M101" s="31">
        <v>67.373959999999997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2232.3000000000002</v>
      </c>
      <c r="D102" s="36">
        <v>2241.9166666666665</v>
      </c>
      <c r="E102" s="36">
        <v>2218.9833333333331</v>
      </c>
      <c r="F102" s="36">
        <v>2205.6666666666665</v>
      </c>
      <c r="G102" s="36">
        <v>2182.7333333333331</v>
      </c>
      <c r="H102" s="36">
        <v>2255.2333333333331</v>
      </c>
      <c r="I102" s="36">
        <v>2278.1666666666665</v>
      </c>
      <c r="J102" s="36">
        <v>2291.4833333333331</v>
      </c>
      <c r="K102" s="31">
        <v>2264.85</v>
      </c>
      <c r="L102" s="31">
        <v>2228.6</v>
      </c>
      <c r="M102" s="31">
        <v>33.885509999999996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1104.4000000000001</v>
      </c>
      <c r="D103" s="36">
        <v>1104.0166666666667</v>
      </c>
      <c r="E103" s="36">
        <v>1096.1833333333334</v>
      </c>
      <c r="F103" s="36">
        <v>1087.9666666666667</v>
      </c>
      <c r="G103" s="36">
        <v>1080.1333333333334</v>
      </c>
      <c r="H103" s="36">
        <v>1112.2333333333333</v>
      </c>
      <c r="I103" s="36">
        <v>1120.0666666666668</v>
      </c>
      <c r="J103" s="36">
        <v>1128.2833333333333</v>
      </c>
      <c r="K103" s="31">
        <v>1111.8499999999999</v>
      </c>
      <c r="L103" s="31">
        <v>1095.8</v>
      </c>
      <c r="M103" s="31">
        <v>122.16656999999999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1667.2</v>
      </c>
      <c r="D104" s="36">
        <v>1673.0500000000002</v>
      </c>
      <c r="E104" s="36">
        <v>1649.7000000000003</v>
      </c>
      <c r="F104" s="36">
        <v>1632.2</v>
      </c>
      <c r="G104" s="36">
        <v>1608.8500000000001</v>
      </c>
      <c r="H104" s="36">
        <v>1690.5500000000004</v>
      </c>
      <c r="I104" s="36">
        <v>1713.9000000000003</v>
      </c>
      <c r="J104" s="36">
        <v>1731.4000000000005</v>
      </c>
      <c r="K104" s="31">
        <v>1696.4</v>
      </c>
      <c r="L104" s="31">
        <v>1655.55</v>
      </c>
      <c r="M104" s="31">
        <v>3.1172200000000001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629</v>
      </c>
      <c r="D105" s="36">
        <v>631.35</v>
      </c>
      <c r="E105" s="36">
        <v>621.85</v>
      </c>
      <c r="F105" s="36">
        <v>614.70000000000005</v>
      </c>
      <c r="G105" s="36">
        <v>605.20000000000005</v>
      </c>
      <c r="H105" s="36">
        <v>638.5</v>
      </c>
      <c r="I105" s="36">
        <v>648</v>
      </c>
      <c r="J105" s="36">
        <v>655.15</v>
      </c>
      <c r="K105" s="31">
        <v>640.85</v>
      </c>
      <c r="L105" s="31">
        <v>624.20000000000005</v>
      </c>
      <c r="M105" s="31">
        <v>20.284030000000001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84.35</v>
      </c>
      <c r="D106" s="36">
        <v>84.566666666666663</v>
      </c>
      <c r="E106" s="36">
        <v>83.783333333333331</v>
      </c>
      <c r="F106" s="36">
        <v>83.216666666666669</v>
      </c>
      <c r="G106" s="36">
        <v>82.433333333333337</v>
      </c>
      <c r="H106" s="36">
        <v>85.133333333333326</v>
      </c>
      <c r="I106" s="36">
        <v>85.916666666666657</v>
      </c>
      <c r="J106" s="36">
        <v>86.48333333333332</v>
      </c>
      <c r="K106" s="31">
        <v>85.35</v>
      </c>
      <c r="L106" s="31">
        <v>84</v>
      </c>
      <c r="M106" s="31">
        <v>397.8854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430.1</v>
      </c>
      <c r="D107" s="36">
        <v>431.38333333333338</v>
      </c>
      <c r="E107" s="36">
        <v>427.01666666666677</v>
      </c>
      <c r="F107" s="36">
        <v>423.93333333333339</v>
      </c>
      <c r="G107" s="36">
        <v>419.56666666666678</v>
      </c>
      <c r="H107" s="36">
        <v>434.46666666666675</v>
      </c>
      <c r="I107" s="36">
        <v>438.83333333333343</v>
      </c>
      <c r="J107" s="36">
        <v>441.91666666666674</v>
      </c>
      <c r="K107" s="31">
        <v>435.75</v>
      </c>
      <c r="L107" s="31">
        <v>428.3</v>
      </c>
      <c r="M107" s="31">
        <v>180.88372000000001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526.54999999999995</v>
      </c>
      <c r="D108" s="36">
        <v>527.88333333333333</v>
      </c>
      <c r="E108" s="36">
        <v>522.66666666666663</v>
      </c>
      <c r="F108" s="36">
        <v>518.7833333333333</v>
      </c>
      <c r="G108" s="36">
        <v>513.56666666666661</v>
      </c>
      <c r="H108" s="36">
        <v>531.76666666666665</v>
      </c>
      <c r="I108" s="36">
        <v>536.98333333333335</v>
      </c>
      <c r="J108" s="36">
        <v>540.86666666666667</v>
      </c>
      <c r="K108" s="31">
        <v>533.1</v>
      </c>
      <c r="L108" s="31">
        <v>524</v>
      </c>
      <c r="M108" s="31">
        <v>6.9990100000000002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607.45000000000005</v>
      </c>
      <c r="D109" s="36">
        <v>606.66666666666663</v>
      </c>
      <c r="E109" s="36">
        <v>597.43333333333328</v>
      </c>
      <c r="F109" s="36">
        <v>587.41666666666663</v>
      </c>
      <c r="G109" s="36">
        <v>578.18333333333328</v>
      </c>
      <c r="H109" s="36">
        <v>616.68333333333328</v>
      </c>
      <c r="I109" s="36">
        <v>625.91666666666663</v>
      </c>
      <c r="J109" s="36">
        <v>635.93333333333328</v>
      </c>
      <c r="K109" s="31">
        <v>615.9</v>
      </c>
      <c r="L109" s="31">
        <v>596.65</v>
      </c>
      <c r="M109" s="31">
        <v>65.477580000000003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170.15</v>
      </c>
      <c r="D110" s="36">
        <v>171.11666666666667</v>
      </c>
      <c r="E110" s="36">
        <v>168.78333333333336</v>
      </c>
      <c r="F110" s="36">
        <v>167.41666666666669</v>
      </c>
      <c r="G110" s="36">
        <v>165.08333333333337</v>
      </c>
      <c r="H110" s="36">
        <v>172.48333333333335</v>
      </c>
      <c r="I110" s="36">
        <v>174.81666666666666</v>
      </c>
      <c r="J110" s="36">
        <v>176.18333333333334</v>
      </c>
      <c r="K110" s="31">
        <v>173.45</v>
      </c>
      <c r="L110" s="31">
        <v>169.75</v>
      </c>
      <c r="M110" s="31">
        <v>236.35267999999999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1057.6500000000001</v>
      </c>
      <c r="D111" s="36">
        <v>1047.7666666666667</v>
      </c>
      <c r="E111" s="36">
        <v>1026.7333333333333</v>
      </c>
      <c r="F111" s="36">
        <v>995.81666666666672</v>
      </c>
      <c r="G111" s="36">
        <v>974.78333333333342</v>
      </c>
      <c r="H111" s="36">
        <v>1078.6833333333334</v>
      </c>
      <c r="I111" s="36">
        <v>1099.7166666666667</v>
      </c>
      <c r="J111" s="36">
        <v>1130.6333333333332</v>
      </c>
      <c r="K111" s="31">
        <v>1068.8</v>
      </c>
      <c r="L111" s="31">
        <v>1016.85</v>
      </c>
      <c r="M111" s="31">
        <v>109.44073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145.30000000000001</v>
      </c>
      <c r="D112" s="36">
        <v>146</v>
      </c>
      <c r="E112" s="36">
        <v>144.30000000000001</v>
      </c>
      <c r="F112" s="36">
        <v>143.30000000000001</v>
      </c>
      <c r="G112" s="36">
        <v>141.60000000000002</v>
      </c>
      <c r="H112" s="36">
        <v>147</v>
      </c>
      <c r="I112" s="36">
        <v>148.69999999999999</v>
      </c>
      <c r="J112" s="36">
        <v>149.69999999999999</v>
      </c>
      <c r="K112" s="31">
        <v>147.69999999999999</v>
      </c>
      <c r="L112" s="31">
        <v>145</v>
      </c>
      <c r="M112" s="31">
        <v>271.08904999999999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463.1</v>
      </c>
      <c r="D113" s="36">
        <v>467</v>
      </c>
      <c r="E113" s="36">
        <v>458</v>
      </c>
      <c r="F113" s="36">
        <v>452.9</v>
      </c>
      <c r="G113" s="36">
        <v>443.9</v>
      </c>
      <c r="H113" s="36">
        <v>472.1</v>
      </c>
      <c r="I113" s="36">
        <v>481.1</v>
      </c>
      <c r="J113" s="36">
        <v>486.20000000000005</v>
      </c>
      <c r="K113" s="31">
        <v>476</v>
      </c>
      <c r="L113" s="31">
        <v>461.9</v>
      </c>
      <c r="M113" s="31">
        <v>25.51078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328.05</v>
      </c>
      <c r="D114" s="36">
        <v>329.25</v>
      </c>
      <c r="E114" s="36">
        <v>322.5</v>
      </c>
      <c r="F114" s="36">
        <v>316.95</v>
      </c>
      <c r="G114" s="36">
        <v>310.2</v>
      </c>
      <c r="H114" s="36">
        <v>334.8</v>
      </c>
      <c r="I114" s="36">
        <v>341.55</v>
      </c>
      <c r="J114" s="36">
        <v>347.1</v>
      </c>
      <c r="K114" s="31">
        <v>336</v>
      </c>
      <c r="L114" s="31">
        <v>323.7</v>
      </c>
      <c r="M114" s="31">
        <v>208.55396999999999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1555.65</v>
      </c>
      <c r="D115" s="36">
        <v>1553.45</v>
      </c>
      <c r="E115" s="36">
        <v>1544.2</v>
      </c>
      <c r="F115" s="36">
        <v>1532.75</v>
      </c>
      <c r="G115" s="36">
        <v>1523.5</v>
      </c>
      <c r="H115" s="36">
        <v>1564.9</v>
      </c>
      <c r="I115" s="36">
        <v>1574.15</v>
      </c>
      <c r="J115" s="36">
        <v>1585.6000000000001</v>
      </c>
      <c r="K115" s="31">
        <v>1562.7</v>
      </c>
      <c r="L115" s="31">
        <v>1542</v>
      </c>
      <c r="M115" s="31">
        <v>17.49128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5973.55</v>
      </c>
      <c r="D116" s="36">
        <v>6005.4333333333334</v>
      </c>
      <c r="E116" s="36">
        <v>5910.8666666666668</v>
      </c>
      <c r="F116" s="36">
        <v>5848.1833333333334</v>
      </c>
      <c r="G116" s="36">
        <v>5753.6166666666668</v>
      </c>
      <c r="H116" s="36">
        <v>6068.1166666666668</v>
      </c>
      <c r="I116" s="36">
        <v>6162.6833333333343</v>
      </c>
      <c r="J116" s="36">
        <v>6225.3666666666668</v>
      </c>
      <c r="K116" s="31">
        <v>6100</v>
      </c>
      <c r="L116" s="31">
        <v>5942.75</v>
      </c>
      <c r="M116" s="31">
        <v>3.8605700000000001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1484.75</v>
      </c>
      <c r="D117" s="36">
        <v>1490.3500000000001</v>
      </c>
      <c r="E117" s="36">
        <v>1473.9000000000003</v>
      </c>
      <c r="F117" s="36">
        <v>1463.0500000000002</v>
      </c>
      <c r="G117" s="36">
        <v>1446.6000000000004</v>
      </c>
      <c r="H117" s="36">
        <v>1501.2000000000003</v>
      </c>
      <c r="I117" s="36">
        <v>1517.65</v>
      </c>
      <c r="J117" s="36">
        <v>1528.5000000000002</v>
      </c>
      <c r="K117" s="31">
        <v>1506.8</v>
      </c>
      <c r="L117" s="31">
        <v>1479.5</v>
      </c>
      <c r="M117" s="31">
        <v>122.75615999999999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3693.25</v>
      </c>
      <c r="D118" s="36">
        <v>3731.2833333333333</v>
      </c>
      <c r="E118" s="36">
        <v>3632.1166666666668</v>
      </c>
      <c r="F118" s="36">
        <v>3570.9833333333336</v>
      </c>
      <c r="G118" s="36">
        <v>3471.8166666666671</v>
      </c>
      <c r="H118" s="36">
        <v>3792.4166666666665</v>
      </c>
      <c r="I118" s="36">
        <v>3891.5833333333335</v>
      </c>
      <c r="J118" s="36">
        <v>3952.7166666666662</v>
      </c>
      <c r="K118" s="31">
        <v>3830.45</v>
      </c>
      <c r="L118" s="31">
        <v>3670.15</v>
      </c>
      <c r="M118" s="31">
        <v>27.517969999999998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1339</v>
      </c>
      <c r="D119" s="36">
        <v>1335.7</v>
      </c>
      <c r="E119" s="36">
        <v>1323.3000000000002</v>
      </c>
      <c r="F119" s="36">
        <v>1307.6000000000001</v>
      </c>
      <c r="G119" s="36">
        <v>1295.2000000000003</v>
      </c>
      <c r="H119" s="36">
        <v>1351.4</v>
      </c>
      <c r="I119" s="36">
        <v>1363.8000000000002</v>
      </c>
      <c r="J119" s="36">
        <v>1379.5</v>
      </c>
      <c r="K119" s="31">
        <v>1348.1</v>
      </c>
      <c r="L119" s="31">
        <v>1320</v>
      </c>
      <c r="M119" s="31">
        <v>6.2367999999999997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616.45000000000005</v>
      </c>
      <c r="D120" s="36">
        <v>617.81666666666661</v>
      </c>
      <c r="E120" s="36">
        <v>608.23333333333323</v>
      </c>
      <c r="F120" s="36">
        <v>600.01666666666665</v>
      </c>
      <c r="G120" s="36">
        <v>590.43333333333328</v>
      </c>
      <c r="H120" s="36">
        <v>626.03333333333319</v>
      </c>
      <c r="I120" s="36">
        <v>635.61666666666667</v>
      </c>
      <c r="J120" s="36">
        <v>643.83333333333314</v>
      </c>
      <c r="K120" s="31">
        <v>627.4</v>
      </c>
      <c r="L120" s="31">
        <v>609.6</v>
      </c>
      <c r="M120" s="31">
        <v>37.5608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866.45</v>
      </c>
      <c r="D121" s="36">
        <v>870.7833333333333</v>
      </c>
      <c r="E121" s="36">
        <v>857.66666666666663</v>
      </c>
      <c r="F121" s="36">
        <v>848.88333333333333</v>
      </c>
      <c r="G121" s="36">
        <v>835.76666666666665</v>
      </c>
      <c r="H121" s="36">
        <v>879.56666666666661</v>
      </c>
      <c r="I121" s="36">
        <v>892.68333333333339</v>
      </c>
      <c r="J121" s="36">
        <v>901.46666666666658</v>
      </c>
      <c r="K121" s="31">
        <v>883.9</v>
      </c>
      <c r="L121" s="31">
        <v>862</v>
      </c>
      <c r="M121" s="31">
        <v>41.291089999999997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897.55</v>
      </c>
      <c r="D122" s="36">
        <v>898.88333333333321</v>
      </c>
      <c r="E122" s="36">
        <v>889.86666666666645</v>
      </c>
      <c r="F122" s="36">
        <v>882.18333333333328</v>
      </c>
      <c r="G122" s="36">
        <v>873.16666666666652</v>
      </c>
      <c r="H122" s="36">
        <v>906.56666666666638</v>
      </c>
      <c r="I122" s="36">
        <v>915.58333333333326</v>
      </c>
      <c r="J122" s="36">
        <v>923.26666666666631</v>
      </c>
      <c r="K122" s="31">
        <v>907.9</v>
      </c>
      <c r="L122" s="31">
        <v>891.2</v>
      </c>
      <c r="M122" s="31">
        <v>11.01942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461.35</v>
      </c>
      <c r="D123" s="36">
        <v>457.68333333333334</v>
      </c>
      <c r="E123" s="36">
        <v>452.4666666666667</v>
      </c>
      <c r="F123" s="36">
        <v>443.58333333333337</v>
      </c>
      <c r="G123" s="36">
        <v>438.36666666666673</v>
      </c>
      <c r="H123" s="36">
        <v>466.56666666666666</v>
      </c>
      <c r="I123" s="36">
        <v>471.78333333333325</v>
      </c>
      <c r="J123" s="36">
        <v>480.66666666666663</v>
      </c>
      <c r="K123" s="31">
        <v>462.9</v>
      </c>
      <c r="L123" s="31">
        <v>448.8</v>
      </c>
      <c r="M123" s="31">
        <v>77.261120000000005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1474.75</v>
      </c>
      <c r="D124" s="36">
        <v>1472.6833333333334</v>
      </c>
      <c r="E124" s="36">
        <v>1455.1166666666668</v>
      </c>
      <c r="F124" s="36">
        <v>1435.4833333333333</v>
      </c>
      <c r="G124" s="36">
        <v>1417.9166666666667</v>
      </c>
      <c r="H124" s="36">
        <v>1492.3166666666668</v>
      </c>
      <c r="I124" s="36">
        <v>1509.8833333333334</v>
      </c>
      <c r="J124" s="36">
        <v>1529.5166666666669</v>
      </c>
      <c r="K124" s="31">
        <v>1490.25</v>
      </c>
      <c r="L124" s="31">
        <v>1453.05</v>
      </c>
      <c r="M124" s="31">
        <v>7.3278600000000003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1813.05</v>
      </c>
      <c r="D125" s="36">
        <v>1810.1666666666667</v>
      </c>
      <c r="E125" s="36">
        <v>1802.2333333333336</v>
      </c>
      <c r="F125" s="36">
        <v>1791.4166666666667</v>
      </c>
      <c r="G125" s="36">
        <v>1783.4833333333336</v>
      </c>
      <c r="H125" s="36">
        <v>1820.9833333333336</v>
      </c>
      <c r="I125" s="36">
        <v>1828.9166666666665</v>
      </c>
      <c r="J125" s="36">
        <v>1839.7333333333336</v>
      </c>
      <c r="K125" s="31">
        <v>1818.1</v>
      </c>
      <c r="L125" s="31">
        <v>1799.35</v>
      </c>
      <c r="M125" s="31">
        <v>39.662269999999999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167.3</v>
      </c>
      <c r="D126" s="36">
        <v>168.43333333333331</v>
      </c>
      <c r="E126" s="36">
        <v>165.51666666666662</v>
      </c>
      <c r="F126" s="36">
        <v>163.73333333333332</v>
      </c>
      <c r="G126" s="36">
        <v>160.81666666666663</v>
      </c>
      <c r="H126" s="36">
        <v>170.21666666666661</v>
      </c>
      <c r="I126" s="36">
        <v>173.1333333333333</v>
      </c>
      <c r="J126" s="36">
        <v>174.9166666666666</v>
      </c>
      <c r="K126" s="31">
        <v>171.35</v>
      </c>
      <c r="L126" s="31">
        <v>166.65</v>
      </c>
      <c r="M126" s="31">
        <v>47.171340000000001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5650.85</v>
      </c>
      <c r="D127" s="36">
        <v>5680.916666666667</v>
      </c>
      <c r="E127" s="36">
        <v>5604.9833333333336</v>
      </c>
      <c r="F127" s="36">
        <v>5559.1166666666668</v>
      </c>
      <c r="G127" s="36">
        <v>5483.1833333333334</v>
      </c>
      <c r="H127" s="36">
        <v>5726.7833333333338</v>
      </c>
      <c r="I127" s="36">
        <v>5802.7166666666662</v>
      </c>
      <c r="J127" s="36">
        <v>5848.5833333333339</v>
      </c>
      <c r="K127" s="31">
        <v>5756.85</v>
      </c>
      <c r="L127" s="31">
        <v>5635.05</v>
      </c>
      <c r="M127" s="31">
        <v>1.09274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648.5</v>
      </c>
      <c r="D128" s="36">
        <v>650.51666666666665</v>
      </c>
      <c r="E128" s="36">
        <v>642.18333333333328</v>
      </c>
      <c r="F128" s="36">
        <v>635.86666666666667</v>
      </c>
      <c r="G128" s="36">
        <v>627.5333333333333</v>
      </c>
      <c r="H128" s="36">
        <v>656.83333333333326</v>
      </c>
      <c r="I128" s="36">
        <v>665.16666666666674</v>
      </c>
      <c r="J128" s="36">
        <v>671.48333333333323</v>
      </c>
      <c r="K128" s="31">
        <v>658.85</v>
      </c>
      <c r="L128" s="31">
        <v>644.20000000000005</v>
      </c>
      <c r="M128" s="31">
        <v>32.072929999999999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4888.8999999999996</v>
      </c>
      <c r="D129" s="36">
        <v>4907.3166666666666</v>
      </c>
      <c r="E129" s="36">
        <v>4861.6333333333332</v>
      </c>
      <c r="F129" s="36">
        <v>4834.3666666666668</v>
      </c>
      <c r="G129" s="36">
        <v>4788.6833333333334</v>
      </c>
      <c r="H129" s="36">
        <v>4934.583333333333</v>
      </c>
      <c r="I129" s="36">
        <v>4980.2666666666655</v>
      </c>
      <c r="J129" s="36">
        <v>5007.5333333333328</v>
      </c>
      <c r="K129" s="31">
        <v>4953</v>
      </c>
      <c r="L129" s="31">
        <v>4880.05</v>
      </c>
      <c r="M129" s="31">
        <v>2.1861999999999999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3679.25</v>
      </c>
      <c r="D130" s="36">
        <v>3714.9500000000003</v>
      </c>
      <c r="E130" s="36">
        <v>3627.8000000000006</v>
      </c>
      <c r="F130" s="36">
        <v>3576.3500000000004</v>
      </c>
      <c r="G130" s="36">
        <v>3489.2000000000007</v>
      </c>
      <c r="H130" s="36">
        <v>3766.4000000000005</v>
      </c>
      <c r="I130" s="36">
        <v>3853.55</v>
      </c>
      <c r="J130" s="36">
        <v>3905.0000000000005</v>
      </c>
      <c r="K130" s="31">
        <v>3802.1</v>
      </c>
      <c r="L130" s="31">
        <v>3663.5</v>
      </c>
      <c r="M130" s="31">
        <v>34.375439999999998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441.9</v>
      </c>
      <c r="D131" s="36">
        <v>446.13333333333338</v>
      </c>
      <c r="E131" s="36">
        <v>435.76666666666677</v>
      </c>
      <c r="F131" s="36">
        <v>429.63333333333338</v>
      </c>
      <c r="G131" s="36">
        <v>419.26666666666677</v>
      </c>
      <c r="H131" s="36">
        <v>452.26666666666677</v>
      </c>
      <c r="I131" s="36">
        <v>462.63333333333344</v>
      </c>
      <c r="J131" s="36">
        <v>468.76666666666677</v>
      </c>
      <c r="K131" s="31">
        <v>456.5</v>
      </c>
      <c r="L131" s="31">
        <v>440</v>
      </c>
      <c r="M131" s="31">
        <v>49.648020000000002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970.95</v>
      </c>
      <c r="D132" s="36">
        <v>973.63333333333333</v>
      </c>
      <c r="E132" s="36">
        <v>965.31666666666661</v>
      </c>
      <c r="F132" s="36">
        <v>959.68333333333328</v>
      </c>
      <c r="G132" s="36">
        <v>951.36666666666656</v>
      </c>
      <c r="H132" s="36">
        <v>979.26666666666665</v>
      </c>
      <c r="I132" s="36">
        <v>987.58333333333348</v>
      </c>
      <c r="J132" s="36">
        <v>993.2166666666667</v>
      </c>
      <c r="K132" s="31">
        <v>981.95</v>
      </c>
      <c r="L132" s="31">
        <v>968</v>
      </c>
      <c r="M132" s="31">
        <v>18.50855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1622.25</v>
      </c>
      <c r="D133" s="36">
        <v>1620.7</v>
      </c>
      <c r="E133" s="36">
        <v>1599.45</v>
      </c>
      <c r="F133" s="36">
        <v>1576.65</v>
      </c>
      <c r="G133" s="36">
        <v>1555.4</v>
      </c>
      <c r="H133" s="36">
        <v>1643.5</v>
      </c>
      <c r="I133" s="36">
        <v>1664.75</v>
      </c>
      <c r="J133" s="36">
        <v>1687.55</v>
      </c>
      <c r="K133" s="31">
        <v>1641.95</v>
      </c>
      <c r="L133" s="31">
        <v>1597.9</v>
      </c>
      <c r="M133" s="31">
        <v>13.185029999999999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131716.5</v>
      </c>
      <c r="D134" s="36">
        <v>132188.66666666666</v>
      </c>
      <c r="E134" s="36">
        <v>131027.83333333331</v>
      </c>
      <c r="F134" s="36">
        <v>130339.16666666666</v>
      </c>
      <c r="G134" s="36">
        <v>129178.33333333331</v>
      </c>
      <c r="H134" s="36">
        <v>132877.33333333331</v>
      </c>
      <c r="I134" s="36">
        <v>134038.16666666663</v>
      </c>
      <c r="J134" s="36">
        <v>134726.83333333331</v>
      </c>
      <c r="K134" s="31">
        <v>133349.5</v>
      </c>
      <c r="L134" s="31">
        <v>131500</v>
      </c>
      <c r="M134" s="31">
        <v>4.795E-2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1198.3</v>
      </c>
      <c r="D135" s="36">
        <v>1211</v>
      </c>
      <c r="E135" s="36">
        <v>1168.05</v>
      </c>
      <c r="F135" s="36">
        <v>1137.8</v>
      </c>
      <c r="G135" s="36">
        <v>1094.8499999999999</v>
      </c>
      <c r="H135" s="36">
        <v>1241.25</v>
      </c>
      <c r="I135" s="36">
        <v>1284.1999999999998</v>
      </c>
      <c r="J135" s="36">
        <v>1314.45</v>
      </c>
      <c r="K135" s="31">
        <v>1253.95</v>
      </c>
      <c r="L135" s="31">
        <v>1180.75</v>
      </c>
      <c r="M135" s="31">
        <v>8.2010199999999998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303.45</v>
      </c>
      <c r="D136" s="36">
        <v>303.56666666666666</v>
      </c>
      <c r="E136" s="36">
        <v>298.63333333333333</v>
      </c>
      <c r="F136" s="36">
        <v>293.81666666666666</v>
      </c>
      <c r="G136" s="36">
        <v>288.88333333333333</v>
      </c>
      <c r="H136" s="36">
        <v>308.38333333333333</v>
      </c>
      <c r="I136" s="36">
        <v>313.31666666666661</v>
      </c>
      <c r="J136" s="36">
        <v>318.13333333333333</v>
      </c>
      <c r="K136" s="31">
        <v>308.5</v>
      </c>
      <c r="L136" s="31">
        <v>298.75</v>
      </c>
      <c r="M136" s="31">
        <v>30.885929999999998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2070.9499999999998</v>
      </c>
      <c r="D137" s="36">
        <v>2070.0333333333333</v>
      </c>
      <c r="E137" s="36">
        <v>2052.5666666666666</v>
      </c>
      <c r="F137" s="36">
        <v>2034.1833333333334</v>
      </c>
      <c r="G137" s="36">
        <v>2016.7166666666667</v>
      </c>
      <c r="H137" s="36">
        <v>2088.4166666666665</v>
      </c>
      <c r="I137" s="36">
        <v>2105.8833333333328</v>
      </c>
      <c r="J137" s="36">
        <v>2124.2666666666664</v>
      </c>
      <c r="K137" s="31">
        <v>2087.5</v>
      </c>
      <c r="L137" s="31">
        <v>2051.65</v>
      </c>
      <c r="M137" s="31">
        <v>40.086599999999997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2320.35</v>
      </c>
      <c r="D138" s="36">
        <v>2326.7833333333333</v>
      </c>
      <c r="E138" s="36">
        <v>2303.5666666666666</v>
      </c>
      <c r="F138" s="36">
        <v>2286.7833333333333</v>
      </c>
      <c r="G138" s="36">
        <v>2263.5666666666666</v>
      </c>
      <c r="H138" s="36">
        <v>2343.5666666666666</v>
      </c>
      <c r="I138" s="36">
        <v>2366.7833333333328</v>
      </c>
      <c r="J138" s="36">
        <v>2383.5666666666666</v>
      </c>
      <c r="K138" s="31">
        <v>2350</v>
      </c>
      <c r="L138" s="31">
        <v>2310</v>
      </c>
      <c r="M138" s="31">
        <v>2.5624400000000001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514.54999999999995</v>
      </c>
      <c r="D139" s="36">
        <v>515.6</v>
      </c>
      <c r="E139" s="36">
        <v>511.90000000000009</v>
      </c>
      <c r="F139" s="36">
        <v>509.25000000000011</v>
      </c>
      <c r="G139" s="36">
        <v>505.55000000000018</v>
      </c>
      <c r="H139" s="36">
        <v>518.25</v>
      </c>
      <c r="I139" s="36">
        <v>521.95000000000005</v>
      </c>
      <c r="J139" s="36">
        <v>524.59999999999991</v>
      </c>
      <c r="K139" s="31">
        <v>519.29999999999995</v>
      </c>
      <c r="L139" s="31">
        <v>512.95000000000005</v>
      </c>
      <c r="M139" s="31">
        <v>9.0059500000000003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12266.55</v>
      </c>
      <c r="D140" s="36">
        <v>12383.85</v>
      </c>
      <c r="E140" s="36">
        <v>12107.7</v>
      </c>
      <c r="F140" s="36">
        <v>11948.85</v>
      </c>
      <c r="G140" s="36">
        <v>11672.7</v>
      </c>
      <c r="H140" s="36">
        <v>12542.7</v>
      </c>
      <c r="I140" s="36">
        <v>12818.849999999999</v>
      </c>
      <c r="J140" s="36">
        <v>12977.7</v>
      </c>
      <c r="K140" s="31">
        <v>12660</v>
      </c>
      <c r="L140" s="31">
        <v>12225</v>
      </c>
      <c r="M140" s="31">
        <v>9.7336600000000004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1034.25</v>
      </c>
      <c r="D141" s="36">
        <v>1031.8166666666666</v>
      </c>
      <c r="E141" s="36">
        <v>1007.4333333333332</v>
      </c>
      <c r="F141" s="36">
        <v>980.61666666666656</v>
      </c>
      <c r="G141" s="36">
        <v>956.23333333333312</v>
      </c>
      <c r="H141" s="36">
        <v>1058.6333333333332</v>
      </c>
      <c r="I141" s="36">
        <v>1083.0166666666664</v>
      </c>
      <c r="J141" s="36">
        <v>1109.8333333333333</v>
      </c>
      <c r="K141" s="31">
        <v>1056.2</v>
      </c>
      <c r="L141" s="31">
        <v>1005</v>
      </c>
      <c r="M141" s="31">
        <v>6.7239899999999997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870.45</v>
      </c>
      <c r="D142" s="36">
        <v>872.41666666666663</v>
      </c>
      <c r="E142" s="36">
        <v>850.0333333333333</v>
      </c>
      <c r="F142" s="36">
        <v>829.61666666666667</v>
      </c>
      <c r="G142" s="36">
        <v>807.23333333333335</v>
      </c>
      <c r="H142" s="36">
        <v>892.83333333333326</v>
      </c>
      <c r="I142" s="36">
        <v>915.2166666666667</v>
      </c>
      <c r="J142" s="36">
        <v>935.63333333333321</v>
      </c>
      <c r="K142" s="31">
        <v>894.8</v>
      </c>
      <c r="L142" s="31">
        <v>852</v>
      </c>
      <c r="M142" s="31">
        <v>29.135190000000001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2214.4499999999998</v>
      </c>
      <c r="D143" s="36">
        <v>2221</v>
      </c>
      <c r="E143" s="36">
        <v>2188.4499999999998</v>
      </c>
      <c r="F143" s="36">
        <v>2162.4499999999998</v>
      </c>
      <c r="G143" s="36">
        <v>2129.8999999999996</v>
      </c>
      <c r="H143" s="36">
        <v>2247</v>
      </c>
      <c r="I143" s="36">
        <v>2279.5500000000002</v>
      </c>
      <c r="J143" s="36">
        <v>2305.5500000000002</v>
      </c>
      <c r="K143" s="31">
        <v>2253.5500000000002</v>
      </c>
      <c r="L143" s="31">
        <v>2195</v>
      </c>
      <c r="M143" s="31">
        <v>8.3450500000000005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69.599999999999994</v>
      </c>
      <c r="D144" s="36">
        <v>69.38333333333334</v>
      </c>
      <c r="E144" s="36">
        <v>68.566666666666677</v>
      </c>
      <c r="F144" s="36">
        <v>67.533333333333331</v>
      </c>
      <c r="G144" s="36">
        <v>66.716666666666669</v>
      </c>
      <c r="H144" s="36">
        <v>70.416666666666686</v>
      </c>
      <c r="I144" s="36">
        <v>71.233333333333348</v>
      </c>
      <c r="J144" s="36">
        <v>72.266666666666694</v>
      </c>
      <c r="K144" s="31">
        <v>70.2</v>
      </c>
      <c r="L144" s="31">
        <v>68.349999999999994</v>
      </c>
      <c r="M144" s="31">
        <v>77.646320000000003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2446.15</v>
      </c>
      <c r="D145" s="36">
        <v>2453.5833333333335</v>
      </c>
      <c r="E145" s="36">
        <v>2431.1166666666668</v>
      </c>
      <c r="F145" s="36">
        <v>2416.0833333333335</v>
      </c>
      <c r="G145" s="36">
        <v>2393.6166666666668</v>
      </c>
      <c r="H145" s="36">
        <v>2468.6166666666668</v>
      </c>
      <c r="I145" s="36">
        <v>2491.083333333333</v>
      </c>
      <c r="J145" s="36">
        <v>2506.1166666666668</v>
      </c>
      <c r="K145" s="31">
        <v>2476.0500000000002</v>
      </c>
      <c r="L145" s="31">
        <v>2438.5500000000002</v>
      </c>
      <c r="M145" s="31">
        <v>4.82559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1667.35</v>
      </c>
      <c r="D146" s="36">
        <v>1668.2</v>
      </c>
      <c r="E146" s="36">
        <v>1648.25</v>
      </c>
      <c r="F146" s="36">
        <v>1629.1499999999999</v>
      </c>
      <c r="G146" s="36">
        <v>1609.1999999999998</v>
      </c>
      <c r="H146" s="36">
        <v>1687.3000000000002</v>
      </c>
      <c r="I146" s="36">
        <v>1707.2500000000005</v>
      </c>
      <c r="J146" s="36">
        <v>1726.3500000000004</v>
      </c>
      <c r="K146" s="31">
        <v>1688.15</v>
      </c>
      <c r="L146" s="31">
        <v>1649.1</v>
      </c>
      <c r="M146" s="31">
        <v>8.6167400000000001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92.25</v>
      </c>
      <c r="D147" s="36">
        <v>92.766666666666652</v>
      </c>
      <c r="E147" s="36">
        <v>91.3333333333333</v>
      </c>
      <c r="F147" s="36">
        <v>90.416666666666643</v>
      </c>
      <c r="G147" s="36">
        <v>88.983333333333292</v>
      </c>
      <c r="H147" s="36">
        <v>93.683333333333309</v>
      </c>
      <c r="I147" s="36">
        <v>95.116666666666646</v>
      </c>
      <c r="J147" s="36">
        <v>96.033333333333317</v>
      </c>
      <c r="K147" s="31">
        <v>94.2</v>
      </c>
      <c r="L147" s="31">
        <v>91.85</v>
      </c>
      <c r="M147" s="31">
        <v>484.18306000000001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238.9</v>
      </c>
      <c r="D148" s="36">
        <v>240.10000000000002</v>
      </c>
      <c r="E148" s="36">
        <v>236.90000000000003</v>
      </c>
      <c r="F148" s="36">
        <v>234.9</v>
      </c>
      <c r="G148" s="36">
        <v>231.70000000000002</v>
      </c>
      <c r="H148" s="36">
        <v>242.10000000000005</v>
      </c>
      <c r="I148" s="36">
        <v>245.30000000000004</v>
      </c>
      <c r="J148" s="36">
        <v>247.30000000000007</v>
      </c>
      <c r="K148" s="31">
        <v>243.3</v>
      </c>
      <c r="L148" s="31">
        <v>238.1</v>
      </c>
      <c r="M148" s="31">
        <v>158.38382999999999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361.75</v>
      </c>
      <c r="D149" s="36">
        <v>365.75</v>
      </c>
      <c r="E149" s="36">
        <v>357</v>
      </c>
      <c r="F149" s="36">
        <v>352.25</v>
      </c>
      <c r="G149" s="36">
        <v>343.5</v>
      </c>
      <c r="H149" s="36">
        <v>370.5</v>
      </c>
      <c r="I149" s="36">
        <v>379.25</v>
      </c>
      <c r="J149" s="36">
        <v>384</v>
      </c>
      <c r="K149" s="31">
        <v>374.5</v>
      </c>
      <c r="L149" s="31">
        <v>361</v>
      </c>
      <c r="M149" s="31">
        <v>309.24493999999999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3296.65</v>
      </c>
      <c r="D150" s="36">
        <v>3281.9499999999994</v>
      </c>
      <c r="E150" s="36">
        <v>3243.8999999999987</v>
      </c>
      <c r="F150" s="36">
        <v>3191.1499999999992</v>
      </c>
      <c r="G150" s="36">
        <v>3153.0999999999985</v>
      </c>
      <c r="H150" s="36">
        <v>3334.6999999999989</v>
      </c>
      <c r="I150" s="36">
        <v>3372.7499999999991</v>
      </c>
      <c r="J150" s="36">
        <v>3425.4999999999991</v>
      </c>
      <c r="K150" s="31">
        <v>3320</v>
      </c>
      <c r="L150" s="31">
        <v>3229.2</v>
      </c>
      <c r="M150" s="31">
        <v>5.6800100000000002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2536.1999999999998</v>
      </c>
      <c r="D151" s="36">
        <v>2537.1333333333332</v>
      </c>
      <c r="E151" s="36">
        <v>2515.2666666666664</v>
      </c>
      <c r="F151" s="36">
        <v>2494.333333333333</v>
      </c>
      <c r="G151" s="36">
        <v>2472.4666666666662</v>
      </c>
      <c r="H151" s="36">
        <v>2558.0666666666666</v>
      </c>
      <c r="I151" s="36">
        <v>2579.9333333333334</v>
      </c>
      <c r="J151" s="36">
        <v>2600.8666666666668</v>
      </c>
      <c r="K151" s="31">
        <v>2559</v>
      </c>
      <c r="L151" s="31">
        <v>2516.1999999999998</v>
      </c>
      <c r="M151" s="31">
        <v>12.399649999999999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1500.05</v>
      </c>
      <c r="D152" s="36">
        <v>1511.1833333333334</v>
      </c>
      <c r="E152" s="36">
        <v>1481.8666666666668</v>
      </c>
      <c r="F152" s="36">
        <v>1463.6833333333334</v>
      </c>
      <c r="G152" s="36">
        <v>1434.3666666666668</v>
      </c>
      <c r="H152" s="36">
        <v>1529.3666666666668</v>
      </c>
      <c r="I152" s="36">
        <v>1558.6833333333334</v>
      </c>
      <c r="J152" s="36">
        <v>1576.8666666666668</v>
      </c>
      <c r="K152" s="31">
        <v>1540.5</v>
      </c>
      <c r="L152" s="31">
        <v>1493</v>
      </c>
      <c r="M152" s="31">
        <v>4.3203800000000001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265.7</v>
      </c>
      <c r="D153" s="36">
        <v>267.73333333333335</v>
      </c>
      <c r="E153" s="36">
        <v>262.9666666666667</v>
      </c>
      <c r="F153" s="36">
        <v>260.23333333333335</v>
      </c>
      <c r="G153" s="36">
        <v>255.4666666666667</v>
      </c>
      <c r="H153" s="36">
        <v>270.4666666666667</v>
      </c>
      <c r="I153" s="36">
        <v>275.23333333333335</v>
      </c>
      <c r="J153" s="36">
        <v>277.9666666666667</v>
      </c>
      <c r="K153" s="31">
        <v>272.5</v>
      </c>
      <c r="L153" s="31">
        <v>265</v>
      </c>
      <c r="M153" s="31">
        <v>218.94584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611.04999999999995</v>
      </c>
      <c r="D154" s="36">
        <v>618.86666666666667</v>
      </c>
      <c r="E154" s="36">
        <v>599.98333333333335</v>
      </c>
      <c r="F154" s="36">
        <v>588.91666666666663</v>
      </c>
      <c r="G154" s="36">
        <v>570.0333333333333</v>
      </c>
      <c r="H154" s="36">
        <v>629.93333333333339</v>
      </c>
      <c r="I154" s="36">
        <v>648.81666666666683</v>
      </c>
      <c r="J154" s="36">
        <v>659.88333333333344</v>
      </c>
      <c r="K154" s="31">
        <v>637.75</v>
      </c>
      <c r="L154" s="31">
        <v>607.79999999999995</v>
      </c>
      <c r="M154" s="31">
        <v>68.631450000000001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391.6</v>
      </c>
      <c r="D155" s="36">
        <v>394.9666666666667</v>
      </c>
      <c r="E155" s="36">
        <v>387.63333333333338</v>
      </c>
      <c r="F155" s="36">
        <v>383.66666666666669</v>
      </c>
      <c r="G155" s="36">
        <v>376.33333333333337</v>
      </c>
      <c r="H155" s="36">
        <v>398.93333333333339</v>
      </c>
      <c r="I155" s="36">
        <v>406.26666666666665</v>
      </c>
      <c r="J155" s="36">
        <v>410.23333333333341</v>
      </c>
      <c r="K155" s="31">
        <v>402.3</v>
      </c>
      <c r="L155" s="31">
        <v>391</v>
      </c>
      <c r="M155" s="31">
        <v>13.34563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1264.1500000000001</v>
      </c>
      <c r="D156" s="36">
        <v>1286.6666666666667</v>
      </c>
      <c r="E156" s="36">
        <v>1233.5833333333335</v>
      </c>
      <c r="F156" s="36">
        <v>1203.0166666666667</v>
      </c>
      <c r="G156" s="36">
        <v>1149.9333333333334</v>
      </c>
      <c r="H156" s="36">
        <v>1317.2333333333336</v>
      </c>
      <c r="I156" s="36">
        <v>1370.3166666666671</v>
      </c>
      <c r="J156" s="36">
        <v>1400.8833333333337</v>
      </c>
      <c r="K156" s="31">
        <v>1339.75</v>
      </c>
      <c r="L156" s="31">
        <v>1256.0999999999999</v>
      </c>
      <c r="M156" s="31">
        <v>30.26942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3860.25</v>
      </c>
      <c r="D157" s="36">
        <v>3868.4333333333329</v>
      </c>
      <c r="E157" s="36">
        <v>3820.9666666666658</v>
      </c>
      <c r="F157" s="36">
        <v>3781.6833333333329</v>
      </c>
      <c r="G157" s="36">
        <v>3734.2166666666658</v>
      </c>
      <c r="H157" s="36">
        <v>3907.7166666666658</v>
      </c>
      <c r="I157" s="36">
        <v>3955.1833333333329</v>
      </c>
      <c r="J157" s="36">
        <v>3994.4666666666658</v>
      </c>
      <c r="K157" s="31">
        <v>3915.9</v>
      </c>
      <c r="L157" s="31">
        <v>3829.15</v>
      </c>
      <c r="M157" s="31">
        <v>2.89594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35803.550000000003</v>
      </c>
      <c r="D158" s="36">
        <v>36254.016666666663</v>
      </c>
      <c r="E158" s="36">
        <v>35208.183333333327</v>
      </c>
      <c r="F158" s="36">
        <v>34612.816666666666</v>
      </c>
      <c r="G158" s="36">
        <v>33566.98333333333</v>
      </c>
      <c r="H158" s="36">
        <v>36849.383333333324</v>
      </c>
      <c r="I158" s="36">
        <v>37895.216666666667</v>
      </c>
      <c r="J158" s="36">
        <v>38490.583333333321</v>
      </c>
      <c r="K158" s="31">
        <v>37299.85</v>
      </c>
      <c r="L158" s="31">
        <v>35658.65</v>
      </c>
      <c r="M158" s="31">
        <v>0.64464999999999995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1342.45</v>
      </c>
      <c r="D159" s="36">
        <v>1340.3500000000001</v>
      </c>
      <c r="E159" s="36">
        <v>1311.5500000000002</v>
      </c>
      <c r="F159" s="36">
        <v>1280.6500000000001</v>
      </c>
      <c r="G159" s="36">
        <v>1251.8500000000001</v>
      </c>
      <c r="H159" s="36">
        <v>1371.2500000000002</v>
      </c>
      <c r="I159" s="36">
        <v>1400.05</v>
      </c>
      <c r="J159" s="36">
        <v>1430.9500000000003</v>
      </c>
      <c r="K159" s="31">
        <v>1369.15</v>
      </c>
      <c r="L159" s="31">
        <v>1309.45</v>
      </c>
      <c r="M159" s="31">
        <v>10.86534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3977.95</v>
      </c>
      <c r="D160" s="36">
        <v>3992.65</v>
      </c>
      <c r="E160" s="36">
        <v>3945.3</v>
      </c>
      <c r="F160" s="36">
        <v>3912.65</v>
      </c>
      <c r="G160" s="36">
        <v>3865.3</v>
      </c>
      <c r="H160" s="36">
        <v>4025.3</v>
      </c>
      <c r="I160" s="36">
        <v>4072.6499999999996</v>
      </c>
      <c r="J160" s="36">
        <v>4105.3</v>
      </c>
      <c r="K160" s="31">
        <v>4040</v>
      </c>
      <c r="L160" s="31">
        <v>3960</v>
      </c>
      <c r="M160" s="31">
        <v>3.2875399999999999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305.45</v>
      </c>
      <c r="D161" s="36">
        <v>307.84999999999997</v>
      </c>
      <c r="E161" s="36">
        <v>300.49999999999994</v>
      </c>
      <c r="F161" s="36">
        <v>295.54999999999995</v>
      </c>
      <c r="G161" s="36">
        <v>288.19999999999993</v>
      </c>
      <c r="H161" s="36">
        <v>312.79999999999995</v>
      </c>
      <c r="I161" s="36">
        <v>320.14999999999998</v>
      </c>
      <c r="J161" s="36">
        <v>325.09999999999997</v>
      </c>
      <c r="K161" s="31">
        <v>315.2</v>
      </c>
      <c r="L161" s="31">
        <v>302.89999999999998</v>
      </c>
      <c r="M161" s="31">
        <v>189.08224999999999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2985.85</v>
      </c>
      <c r="D162" s="36">
        <v>2995.6833333333329</v>
      </c>
      <c r="E162" s="36">
        <v>2970.1666666666661</v>
      </c>
      <c r="F162" s="36">
        <v>2954.4833333333331</v>
      </c>
      <c r="G162" s="36">
        <v>2928.9666666666662</v>
      </c>
      <c r="H162" s="36">
        <v>3011.3666666666659</v>
      </c>
      <c r="I162" s="36">
        <v>3036.8833333333332</v>
      </c>
      <c r="J162" s="36">
        <v>3052.5666666666657</v>
      </c>
      <c r="K162" s="31">
        <v>3021.2</v>
      </c>
      <c r="L162" s="31">
        <v>2980</v>
      </c>
      <c r="M162" s="31">
        <v>1.85365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859</v>
      </c>
      <c r="D163" s="36">
        <v>864.48333333333323</v>
      </c>
      <c r="E163" s="36">
        <v>849.96666666666647</v>
      </c>
      <c r="F163" s="36">
        <v>840.93333333333328</v>
      </c>
      <c r="G163" s="36">
        <v>826.41666666666652</v>
      </c>
      <c r="H163" s="36">
        <v>873.51666666666642</v>
      </c>
      <c r="I163" s="36">
        <v>888.03333333333308</v>
      </c>
      <c r="J163" s="36">
        <v>897.06666666666638</v>
      </c>
      <c r="K163" s="31">
        <v>879</v>
      </c>
      <c r="L163" s="31">
        <v>855.45</v>
      </c>
      <c r="M163" s="31">
        <v>10.838559999999999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5302.35</v>
      </c>
      <c r="D164" s="36">
        <v>5298.7833333333338</v>
      </c>
      <c r="E164" s="36">
        <v>5233.6666666666679</v>
      </c>
      <c r="F164" s="36">
        <v>5164.9833333333345</v>
      </c>
      <c r="G164" s="36">
        <v>5099.8666666666686</v>
      </c>
      <c r="H164" s="36">
        <v>5367.4666666666672</v>
      </c>
      <c r="I164" s="36">
        <v>5432.5833333333339</v>
      </c>
      <c r="J164" s="36">
        <v>5501.2666666666664</v>
      </c>
      <c r="K164" s="31">
        <v>5363.9</v>
      </c>
      <c r="L164" s="31">
        <v>5230.1000000000004</v>
      </c>
      <c r="M164" s="31">
        <v>3.3817599999999999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493.25</v>
      </c>
      <c r="D165" s="36">
        <v>492.18333333333339</v>
      </c>
      <c r="E165" s="36">
        <v>489.4166666666668</v>
      </c>
      <c r="F165" s="36">
        <v>485.58333333333343</v>
      </c>
      <c r="G165" s="36">
        <v>482.81666666666683</v>
      </c>
      <c r="H165" s="36">
        <v>496.01666666666677</v>
      </c>
      <c r="I165" s="36">
        <v>498.78333333333342</v>
      </c>
      <c r="J165" s="36">
        <v>502.61666666666673</v>
      </c>
      <c r="K165" s="31">
        <v>494.95</v>
      </c>
      <c r="L165" s="31">
        <v>488.35</v>
      </c>
      <c r="M165" s="31">
        <v>12.90165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403</v>
      </c>
      <c r="D166" s="36">
        <v>405</v>
      </c>
      <c r="E166" s="36">
        <v>400</v>
      </c>
      <c r="F166" s="36">
        <v>397</v>
      </c>
      <c r="G166" s="36">
        <v>392</v>
      </c>
      <c r="H166" s="36">
        <v>408</v>
      </c>
      <c r="I166" s="36">
        <v>413</v>
      </c>
      <c r="J166" s="36">
        <v>416</v>
      </c>
      <c r="K166" s="31">
        <v>410</v>
      </c>
      <c r="L166" s="31">
        <v>402</v>
      </c>
      <c r="M166" s="31">
        <v>73.682140000000004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275.25</v>
      </c>
      <c r="D167" s="36">
        <v>278.11666666666667</v>
      </c>
      <c r="E167" s="36">
        <v>271.78333333333336</v>
      </c>
      <c r="F167" s="36">
        <v>268.31666666666666</v>
      </c>
      <c r="G167" s="36">
        <v>261.98333333333335</v>
      </c>
      <c r="H167" s="36">
        <v>281.58333333333337</v>
      </c>
      <c r="I167" s="36">
        <v>287.91666666666663</v>
      </c>
      <c r="J167" s="36">
        <v>291.38333333333338</v>
      </c>
      <c r="K167" s="31">
        <v>284.45</v>
      </c>
      <c r="L167" s="31">
        <v>274.64999999999998</v>
      </c>
      <c r="M167" s="31">
        <v>177.31780000000001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1190.6500000000001</v>
      </c>
      <c r="D168" s="36">
        <v>1205.8500000000001</v>
      </c>
      <c r="E168" s="36">
        <v>1164.8000000000002</v>
      </c>
      <c r="F168" s="36">
        <v>1138.95</v>
      </c>
      <c r="G168" s="36">
        <v>1097.9000000000001</v>
      </c>
      <c r="H168" s="36">
        <v>1231.7000000000003</v>
      </c>
      <c r="I168" s="36">
        <v>1272.75</v>
      </c>
      <c r="J168" s="36">
        <v>1298.6000000000004</v>
      </c>
      <c r="K168" s="31">
        <v>1246.9000000000001</v>
      </c>
      <c r="L168" s="31">
        <v>1180</v>
      </c>
      <c r="M168" s="31">
        <v>10.859109999999999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15953.6</v>
      </c>
      <c r="D169" s="36">
        <v>15957.199999999999</v>
      </c>
      <c r="E169" s="36">
        <v>15816.399999999998</v>
      </c>
      <c r="F169" s="36">
        <v>15679.199999999999</v>
      </c>
      <c r="G169" s="36">
        <v>15538.399999999998</v>
      </c>
      <c r="H169" s="36">
        <v>16094.399999999998</v>
      </c>
      <c r="I169" s="36">
        <v>16235.199999999997</v>
      </c>
      <c r="J169" s="36">
        <v>16372.399999999998</v>
      </c>
      <c r="K169" s="31">
        <v>16098</v>
      </c>
      <c r="L169" s="31">
        <v>15820</v>
      </c>
      <c r="M169" s="31">
        <v>4.4490000000000002E-2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134.85</v>
      </c>
      <c r="D170" s="36">
        <v>135.91666666666666</v>
      </c>
      <c r="E170" s="36">
        <v>133.5333333333333</v>
      </c>
      <c r="F170" s="36">
        <v>132.21666666666664</v>
      </c>
      <c r="G170" s="36">
        <v>129.83333333333329</v>
      </c>
      <c r="H170" s="36">
        <v>137.23333333333332</v>
      </c>
      <c r="I170" s="36">
        <v>139.6166666666667</v>
      </c>
      <c r="J170" s="36">
        <v>140.93333333333334</v>
      </c>
      <c r="K170" s="31">
        <v>138.30000000000001</v>
      </c>
      <c r="L170" s="31">
        <v>134.6</v>
      </c>
      <c r="M170" s="31">
        <v>405.33614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439.25</v>
      </c>
      <c r="D171" s="36">
        <v>442.09999999999997</v>
      </c>
      <c r="E171" s="36">
        <v>435.39999999999992</v>
      </c>
      <c r="F171" s="36">
        <v>431.54999999999995</v>
      </c>
      <c r="G171" s="36">
        <v>424.84999999999991</v>
      </c>
      <c r="H171" s="36">
        <v>445.94999999999993</v>
      </c>
      <c r="I171" s="36">
        <v>452.65</v>
      </c>
      <c r="J171" s="36">
        <v>456.49999999999994</v>
      </c>
      <c r="K171" s="31">
        <v>448.8</v>
      </c>
      <c r="L171" s="31">
        <v>438.25</v>
      </c>
      <c r="M171" s="31">
        <v>108.09891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260.2</v>
      </c>
      <c r="D172" s="36">
        <v>259.5</v>
      </c>
      <c r="E172" s="36">
        <v>257.2</v>
      </c>
      <c r="F172" s="36">
        <v>254.2</v>
      </c>
      <c r="G172" s="36">
        <v>251.89999999999998</v>
      </c>
      <c r="H172" s="36">
        <v>262.5</v>
      </c>
      <c r="I172" s="36">
        <v>264.79999999999995</v>
      </c>
      <c r="J172" s="36">
        <v>267.8</v>
      </c>
      <c r="K172" s="31">
        <v>261.8</v>
      </c>
      <c r="L172" s="31">
        <v>256.5</v>
      </c>
      <c r="M172" s="31">
        <v>68.568100000000001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2934.3</v>
      </c>
      <c r="D173" s="36">
        <v>2944.4666666666667</v>
      </c>
      <c r="E173" s="36">
        <v>2915.9833333333336</v>
      </c>
      <c r="F173" s="36">
        <v>2897.666666666667</v>
      </c>
      <c r="G173" s="36">
        <v>2869.1833333333338</v>
      </c>
      <c r="H173" s="36">
        <v>2962.7833333333333</v>
      </c>
      <c r="I173" s="36">
        <v>2991.266666666666</v>
      </c>
      <c r="J173" s="36">
        <v>3009.583333333333</v>
      </c>
      <c r="K173" s="31">
        <v>2972.95</v>
      </c>
      <c r="L173" s="31">
        <v>2926.15</v>
      </c>
      <c r="M173" s="31">
        <v>77.75506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737.65</v>
      </c>
      <c r="D174" s="36">
        <v>740.96666666666658</v>
      </c>
      <c r="E174" s="36">
        <v>731.88333333333321</v>
      </c>
      <c r="F174" s="36">
        <v>726.11666666666667</v>
      </c>
      <c r="G174" s="36">
        <v>717.0333333333333</v>
      </c>
      <c r="H174" s="36">
        <v>746.73333333333312</v>
      </c>
      <c r="I174" s="36">
        <v>755.81666666666638</v>
      </c>
      <c r="J174" s="36">
        <v>761.58333333333303</v>
      </c>
      <c r="K174" s="31">
        <v>750.05</v>
      </c>
      <c r="L174" s="31">
        <v>735.2</v>
      </c>
      <c r="M174" s="31">
        <v>14.387890000000001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1493.15</v>
      </c>
      <c r="D175" s="36">
        <v>1497.5833333333333</v>
      </c>
      <c r="E175" s="36">
        <v>1483.7666666666664</v>
      </c>
      <c r="F175" s="36">
        <v>1474.3833333333332</v>
      </c>
      <c r="G175" s="36">
        <v>1460.5666666666664</v>
      </c>
      <c r="H175" s="36">
        <v>1506.9666666666665</v>
      </c>
      <c r="I175" s="36">
        <v>1520.7833333333335</v>
      </c>
      <c r="J175" s="36">
        <v>1530.1666666666665</v>
      </c>
      <c r="K175" s="31">
        <v>1511.4</v>
      </c>
      <c r="L175" s="31">
        <v>1488.2</v>
      </c>
      <c r="M175" s="31">
        <v>7.8773299999999997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2632.3</v>
      </c>
      <c r="D176" s="36">
        <v>2648.4500000000003</v>
      </c>
      <c r="E176" s="36">
        <v>2609.4000000000005</v>
      </c>
      <c r="F176" s="36">
        <v>2586.5000000000005</v>
      </c>
      <c r="G176" s="36">
        <v>2547.4500000000007</v>
      </c>
      <c r="H176" s="36">
        <v>2671.3500000000004</v>
      </c>
      <c r="I176" s="36">
        <v>2710.4000000000005</v>
      </c>
      <c r="J176" s="36">
        <v>2733.3</v>
      </c>
      <c r="K176" s="31">
        <v>2687.5</v>
      </c>
      <c r="L176" s="31">
        <v>2625.55</v>
      </c>
      <c r="M176" s="31">
        <v>6.9983000000000004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120.55</v>
      </c>
      <c r="D177" s="36">
        <v>120.64999999999999</v>
      </c>
      <c r="E177" s="36">
        <v>118.14999999999998</v>
      </c>
      <c r="F177" s="36">
        <v>115.74999999999999</v>
      </c>
      <c r="G177" s="36">
        <v>113.24999999999997</v>
      </c>
      <c r="H177" s="36">
        <v>123.04999999999998</v>
      </c>
      <c r="I177" s="36">
        <v>125.55000000000001</v>
      </c>
      <c r="J177" s="36">
        <v>127.94999999999999</v>
      </c>
      <c r="K177" s="31">
        <v>123.15</v>
      </c>
      <c r="L177" s="31">
        <v>118.25</v>
      </c>
      <c r="M177" s="31">
        <v>220.46190999999999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25491.15</v>
      </c>
      <c r="D178" s="36">
        <v>25518.100000000002</v>
      </c>
      <c r="E178" s="36">
        <v>25174.500000000004</v>
      </c>
      <c r="F178" s="36">
        <v>24857.850000000002</v>
      </c>
      <c r="G178" s="36">
        <v>24514.250000000004</v>
      </c>
      <c r="H178" s="36">
        <v>25834.750000000004</v>
      </c>
      <c r="I178" s="36">
        <v>26178.350000000002</v>
      </c>
      <c r="J178" s="36">
        <v>26495.000000000004</v>
      </c>
      <c r="K178" s="31">
        <v>25861.7</v>
      </c>
      <c r="L178" s="31">
        <v>25201.45</v>
      </c>
      <c r="M178" s="31">
        <v>0.19756000000000001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2485.6</v>
      </c>
      <c r="D179" s="36">
        <v>2494.8166666666662</v>
      </c>
      <c r="E179" s="36">
        <v>2469.6833333333325</v>
      </c>
      <c r="F179" s="36">
        <v>2453.7666666666664</v>
      </c>
      <c r="G179" s="36">
        <v>2428.6333333333328</v>
      </c>
      <c r="H179" s="36">
        <v>2510.7333333333322</v>
      </c>
      <c r="I179" s="36">
        <v>2535.8666666666663</v>
      </c>
      <c r="J179" s="36">
        <v>2551.7833333333319</v>
      </c>
      <c r="K179" s="31">
        <v>2519.9499999999998</v>
      </c>
      <c r="L179" s="31">
        <v>2478.9</v>
      </c>
      <c r="M179" s="31">
        <v>8.2891100000000009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5577.45</v>
      </c>
      <c r="D180" s="36">
        <v>5605.8499999999995</v>
      </c>
      <c r="E180" s="36">
        <v>5521.5999999999985</v>
      </c>
      <c r="F180" s="36">
        <v>5465.7499999999991</v>
      </c>
      <c r="G180" s="36">
        <v>5381.4999999999982</v>
      </c>
      <c r="H180" s="36">
        <v>5661.6999999999989</v>
      </c>
      <c r="I180" s="36">
        <v>5745.9500000000007</v>
      </c>
      <c r="J180" s="36">
        <v>5801.7999999999993</v>
      </c>
      <c r="K180" s="31">
        <v>5690.1</v>
      </c>
      <c r="L180" s="31">
        <v>5550</v>
      </c>
      <c r="M180" s="31">
        <v>2.0114200000000002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680</v>
      </c>
      <c r="D181" s="36">
        <v>682.06666666666661</v>
      </c>
      <c r="E181" s="36">
        <v>658.03333333333319</v>
      </c>
      <c r="F181" s="36">
        <v>636.06666666666661</v>
      </c>
      <c r="G181" s="36">
        <v>612.03333333333319</v>
      </c>
      <c r="H181" s="36">
        <v>704.03333333333319</v>
      </c>
      <c r="I181" s="36">
        <v>728.06666666666649</v>
      </c>
      <c r="J181" s="36">
        <v>750.03333333333319</v>
      </c>
      <c r="K181" s="31">
        <v>706.1</v>
      </c>
      <c r="L181" s="31">
        <v>660.1</v>
      </c>
      <c r="M181" s="31">
        <v>96.234139999999996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766.3</v>
      </c>
      <c r="D182" s="36">
        <v>770.19999999999993</v>
      </c>
      <c r="E182" s="36">
        <v>760.89999999999986</v>
      </c>
      <c r="F182" s="36">
        <v>755.49999999999989</v>
      </c>
      <c r="G182" s="36">
        <v>746.19999999999982</v>
      </c>
      <c r="H182" s="36">
        <v>775.59999999999991</v>
      </c>
      <c r="I182" s="36">
        <v>784.89999999999986</v>
      </c>
      <c r="J182" s="36">
        <v>790.3</v>
      </c>
      <c r="K182" s="31">
        <v>779.5</v>
      </c>
      <c r="L182" s="31">
        <v>764.8</v>
      </c>
      <c r="M182" s="31">
        <v>144.08722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155.35</v>
      </c>
      <c r="D183" s="36">
        <v>154.48333333333332</v>
      </c>
      <c r="E183" s="36">
        <v>152.36666666666665</v>
      </c>
      <c r="F183" s="36">
        <v>149.38333333333333</v>
      </c>
      <c r="G183" s="36">
        <v>147.26666666666665</v>
      </c>
      <c r="H183" s="36">
        <v>157.46666666666664</v>
      </c>
      <c r="I183" s="36">
        <v>159.58333333333331</v>
      </c>
      <c r="J183" s="36">
        <v>162.56666666666663</v>
      </c>
      <c r="K183" s="31">
        <v>156.6</v>
      </c>
      <c r="L183" s="31">
        <v>151.5</v>
      </c>
      <c r="M183" s="31">
        <v>735.96073999999999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1540</v>
      </c>
      <c r="D184" s="36">
        <v>1556.3333333333333</v>
      </c>
      <c r="E184" s="36">
        <v>1517.6666666666665</v>
      </c>
      <c r="F184" s="36">
        <v>1495.3333333333333</v>
      </c>
      <c r="G184" s="36">
        <v>1456.6666666666665</v>
      </c>
      <c r="H184" s="36">
        <v>1578.6666666666665</v>
      </c>
      <c r="I184" s="36">
        <v>1617.333333333333</v>
      </c>
      <c r="J184" s="36">
        <v>1639.6666666666665</v>
      </c>
      <c r="K184" s="31">
        <v>1595</v>
      </c>
      <c r="L184" s="31">
        <v>1534</v>
      </c>
      <c r="M184" s="31">
        <v>82.580680000000001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619.04999999999995</v>
      </c>
      <c r="D185" s="36">
        <v>623.16666666666663</v>
      </c>
      <c r="E185" s="36">
        <v>612.58333333333326</v>
      </c>
      <c r="F185" s="36">
        <v>606.11666666666667</v>
      </c>
      <c r="G185" s="36">
        <v>595.5333333333333</v>
      </c>
      <c r="H185" s="36">
        <v>629.63333333333321</v>
      </c>
      <c r="I185" s="36">
        <v>640.21666666666647</v>
      </c>
      <c r="J185" s="36">
        <v>646.68333333333317</v>
      </c>
      <c r="K185" s="31">
        <v>633.75</v>
      </c>
      <c r="L185" s="31">
        <v>616.70000000000005</v>
      </c>
      <c r="M185" s="31">
        <v>7.5201200000000004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749.05</v>
      </c>
      <c r="D186" s="36">
        <v>750.88333333333333</v>
      </c>
      <c r="E186" s="36">
        <v>734.76666666666665</v>
      </c>
      <c r="F186" s="36">
        <v>720.48333333333335</v>
      </c>
      <c r="G186" s="36">
        <v>704.36666666666667</v>
      </c>
      <c r="H186" s="36">
        <v>765.16666666666663</v>
      </c>
      <c r="I186" s="36">
        <v>781.28333333333319</v>
      </c>
      <c r="J186" s="36">
        <v>795.56666666666661</v>
      </c>
      <c r="K186" s="31">
        <v>767</v>
      </c>
      <c r="L186" s="31">
        <v>736.6</v>
      </c>
      <c r="M186" s="31">
        <v>25.529630000000001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2046.85</v>
      </c>
      <c r="D187" s="36">
        <v>2064.7999999999997</v>
      </c>
      <c r="E187" s="36">
        <v>2020.4499999999994</v>
      </c>
      <c r="F187" s="36">
        <v>1994.0499999999997</v>
      </c>
      <c r="G187" s="36">
        <v>1949.6999999999994</v>
      </c>
      <c r="H187" s="36">
        <v>2091.1999999999994</v>
      </c>
      <c r="I187" s="36">
        <v>2135.5499999999997</v>
      </c>
      <c r="J187" s="36">
        <v>2161.9499999999994</v>
      </c>
      <c r="K187" s="31">
        <v>2109.15</v>
      </c>
      <c r="L187" s="31">
        <v>2038.4</v>
      </c>
      <c r="M187" s="31">
        <v>7.7072599999999998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1148.45</v>
      </c>
      <c r="D188" s="36">
        <v>1158.6166666666668</v>
      </c>
      <c r="E188" s="36">
        <v>1135.8333333333335</v>
      </c>
      <c r="F188" s="36">
        <v>1123.2166666666667</v>
      </c>
      <c r="G188" s="36">
        <v>1100.4333333333334</v>
      </c>
      <c r="H188" s="36">
        <v>1171.2333333333336</v>
      </c>
      <c r="I188" s="36">
        <v>1194.0166666666669</v>
      </c>
      <c r="J188" s="36">
        <v>1206.6333333333337</v>
      </c>
      <c r="K188" s="31">
        <v>1181.4000000000001</v>
      </c>
      <c r="L188" s="31">
        <v>1146</v>
      </c>
      <c r="M188" s="31">
        <v>24.92408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1945.45</v>
      </c>
      <c r="D189" s="36">
        <v>1955.5833333333333</v>
      </c>
      <c r="E189" s="36">
        <v>1927.0166666666664</v>
      </c>
      <c r="F189" s="36">
        <v>1908.5833333333333</v>
      </c>
      <c r="G189" s="36">
        <v>1880.0166666666664</v>
      </c>
      <c r="H189" s="36">
        <v>1974.0166666666664</v>
      </c>
      <c r="I189" s="36">
        <v>2002.5833333333335</v>
      </c>
      <c r="J189" s="36">
        <v>2021.0166666666664</v>
      </c>
      <c r="K189" s="31">
        <v>1984.15</v>
      </c>
      <c r="L189" s="31">
        <v>1937.15</v>
      </c>
      <c r="M189" s="31">
        <v>6.0152700000000001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4001.4</v>
      </c>
      <c r="D190" s="36">
        <v>3986.75</v>
      </c>
      <c r="E190" s="36">
        <v>3960.15</v>
      </c>
      <c r="F190" s="36">
        <v>3918.9</v>
      </c>
      <c r="G190" s="36">
        <v>3892.3</v>
      </c>
      <c r="H190" s="36">
        <v>4028</v>
      </c>
      <c r="I190" s="36">
        <v>4054.6000000000004</v>
      </c>
      <c r="J190" s="36">
        <v>4095.85</v>
      </c>
      <c r="K190" s="31">
        <v>4013.35</v>
      </c>
      <c r="L190" s="31">
        <v>3945.5</v>
      </c>
      <c r="M190" s="31">
        <v>43.548209999999997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1149.45</v>
      </c>
      <c r="D191" s="36">
        <v>1146.8500000000001</v>
      </c>
      <c r="E191" s="36">
        <v>1137.0500000000002</v>
      </c>
      <c r="F191" s="36">
        <v>1124.6500000000001</v>
      </c>
      <c r="G191" s="36">
        <v>1114.8500000000001</v>
      </c>
      <c r="H191" s="36">
        <v>1159.2500000000002</v>
      </c>
      <c r="I191" s="36">
        <v>1169.05</v>
      </c>
      <c r="J191" s="36">
        <v>1181.4500000000003</v>
      </c>
      <c r="K191" s="31">
        <v>1156.6500000000001</v>
      </c>
      <c r="L191" s="31">
        <v>1134.45</v>
      </c>
      <c r="M191" s="31">
        <v>20.069489999999998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7753.75</v>
      </c>
      <c r="D192" s="36">
        <v>7795.1833333333334</v>
      </c>
      <c r="E192" s="36">
        <v>7691.5666666666666</v>
      </c>
      <c r="F192" s="36">
        <v>7629.3833333333332</v>
      </c>
      <c r="G192" s="36">
        <v>7525.7666666666664</v>
      </c>
      <c r="H192" s="36">
        <v>7857.3666666666668</v>
      </c>
      <c r="I192" s="36">
        <v>7960.9833333333336</v>
      </c>
      <c r="J192" s="36">
        <v>8023.166666666667</v>
      </c>
      <c r="K192" s="31">
        <v>7898.8</v>
      </c>
      <c r="L192" s="31">
        <v>7733</v>
      </c>
      <c r="M192" s="31">
        <v>0.98316000000000003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671.1</v>
      </c>
      <c r="D193" s="36">
        <v>673.36666666666667</v>
      </c>
      <c r="E193" s="36">
        <v>666.83333333333337</v>
      </c>
      <c r="F193" s="36">
        <v>662.56666666666672</v>
      </c>
      <c r="G193" s="36">
        <v>656.03333333333342</v>
      </c>
      <c r="H193" s="36">
        <v>677.63333333333333</v>
      </c>
      <c r="I193" s="36">
        <v>684.16666666666663</v>
      </c>
      <c r="J193" s="36">
        <v>688.43333333333328</v>
      </c>
      <c r="K193" s="31">
        <v>679.9</v>
      </c>
      <c r="L193" s="31">
        <v>669.1</v>
      </c>
      <c r="M193" s="31">
        <v>19.397069999999999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1018.5</v>
      </c>
      <c r="D194" s="36">
        <v>1020.3333333333334</v>
      </c>
      <c r="E194" s="36">
        <v>1011.6666666666667</v>
      </c>
      <c r="F194" s="36">
        <v>1004.8333333333334</v>
      </c>
      <c r="G194" s="36">
        <v>996.16666666666674</v>
      </c>
      <c r="H194" s="36">
        <v>1027.1666666666667</v>
      </c>
      <c r="I194" s="36">
        <v>1035.8333333333335</v>
      </c>
      <c r="J194" s="36">
        <v>1042.6666666666667</v>
      </c>
      <c r="K194" s="31">
        <v>1029</v>
      </c>
      <c r="L194" s="31">
        <v>1013.5</v>
      </c>
      <c r="M194" s="31">
        <v>115.75194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436.95</v>
      </c>
      <c r="D195" s="36">
        <v>436.75</v>
      </c>
      <c r="E195" s="36">
        <v>429.3</v>
      </c>
      <c r="F195" s="36">
        <v>421.65000000000003</v>
      </c>
      <c r="G195" s="36">
        <v>414.20000000000005</v>
      </c>
      <c r="H195" s="36">
        <v>444.4</v>
      </c>
      <c r="I195" s="36">
        <v>451.85</v>
      </c>
      <c r="J195" s="36">
        <v>459.49999999999994</v>
      </c>
      <c r="K195" s="31">
        <v>444.2</v>
      </c>
      <c r="L195" s="31">
        <v>429.1</v>
      </c>
      <c r="M195" s="31">
        <v>254.30923999999999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163.5</v>
      </c>
      <c r="D196" s="36">
        <v>164.16666666666666</v>
      </c>
      <c r="E196" s="36">
        <v>162.33333333333331</v>
      </c>
      <c r="F196" s="36">
        <v>161.16666666666666</v>
      </c>
      <c r="G196" s="36">
        <v>159.33333333333331</v>
      </c>
      <c r="H196" s="36">
        <v>165.33333333333331</v>
      </c>
      <c r="I196" s="36">
        <v>167.16666666666663</v>
      </c>
      <c r="J196" s="36">
        <v>168.33333333333331</v>
      </c>
      <c r="K196" s="31">
        <v>166</v>
      </c>
      <c r="L196" s="31">
        <v>163</v>
      </c>
      <c r="M196" s="31">
        <v>553.17636000000005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1242.0999999999999</v>
      </c>
      <c r="D197" s="36">
        <v>1249.95</v>
      </c>
      <c r="E197" s="36">
        <v>1230.1500000000001</v>
      </c>
      <c r="F197" s="36">
        <v>1218.2</v>
      </c>
      <c r="G197" s="36">
        <v>1198.4000000000001</v>
      </c>
      <c r="H197" s="36">
        <v>1261.9000000000001</v>
      </c>
      <c r="I197" s="36">
        <v>1281.6999999999998</v>
      </c>
      <c r="J197" s="36">
        <v>1293.6500000000001</v>
      </c>
      <c r="K197" s="31">
        <v>1269.75</v>
      </c>
      <c r="L197" s="31">
        <v>1238</v>
      </c>
      <c r="M197" s="31">
        <v>28.87322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837.25</v>
      </c>
      <c r="D198" s="36">
        <v>841.41666666666663</v>
      </c>
      <c r="E198" s="36">
        <v>830.83333333333326</v>
      </c>
      <c r="F198" s="36">
        <v>824.41666666666663</v>
      </c>
      <c r="G198" s="36">
        <v>813.83333333333326</v>
      </c>
      <c r="H198" s="36">
        <v>847.83333333333326</v>
      </c>
      <c r="I198" s="36">
        <v>858.41666666666652</v>
      </c>
      <c r="J198" s="36">
        <v>864.83333333333326</v>
      </c>
      <c r="K198" s="31">
        <v>852</v>
      </c>
      <c r="L198" s="31">
        <v>835</v>
      </c>
      <c r="M198" s="31">
        <v>3.60093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3619.3</v>
      </c>
      <c r="D199" s="36">
        <v>3641.1833333333329</v>
      </c>
      <c r="E199" s="36">
        <v>3587.5666666666657</v>
      </c>
      <c r="F199" s="36">
        <v>3555.8333333333326</v>
      </c>
      <c r="G199" s="36">
        <v>3502.2166666666653</v>
      </c>
      <c r="H199" s="36">
        <v>3672.9166666666661</v>
      </c>
      <c r="I199" s="36">
        <v>3726.5333333333338</v>
      </c>
      <c r="J199" s="36">
        <v>3758.2666666666664</v>
      </c>
      <c r="K199" s="31">
        <v>3694.8</v>
      </c>
      <c r="L199" s="31">
        <v>3609.45</v>
      </c>
      <c r="M199" s="31">
        <v>19.105609999999999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2577.6999999999998</v>
      </c>
      <c r="D200" s="36">
        <v>2576.4166666666665</v>
      </c>
      <c r="E200" s="36">
        <v>2552.8833333333332</v>
      </c>
      <c r="F200" s="36">
        <v>2528.0666666666666</v>
      </c>
      <c r="G200" s="36">
        <v>2504.5333333333333</v>
      </c>
      <c r="H200" s="36">
        <v>2601.2333333333331</v>
      </c>
      <c r="I200" s="36">
        <v>2624.7666666666669</v>
      </c>
      <c r="J200" s="36">
        <v>2649.583333333333</v>
      </c>
      <c r="K200" s="31">
        <v>2599.9499999999998</v>
      </c>
      <c r="L200" s="31">
        <v>2551.6</v>
      </c>
      <c r="M200" s="31">
        <v>1.3283799999999999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1581</v>
      </c>
      <c r="D201" s="36">
        <v>1585.2833333333335</v>
      </c>
      <c r="E201" s="36">
        <v>1555.5666666666671</v>
      </c>
      <c r="F201" s="36">
        <v>1530.1333333333334</v>
      </c>
      <c r="G201" s="36">
        <v>1500.416666666667</v>
      </c>
      <c r="H201" s="36">
        <v>1610.7166666666672</v>
      </c>
      <c r="I201" s="36">
        <v>1640.4333333333338</v>
      </c>
      <c r="J201" s="36">
        <v>1665.8666666666672</v>
      </c>
      <c r="K201" s="31">
        <v>1615</v>
      </c>
      <c r="L201" s="31">
        <v>1559.85</v>
      </c>
      <c r="M201" s="31">
        <v>7.0343999999999998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4053.85</v>
      </c>
      <c r="D202" s="36">
        <v>4064.2666666666664</v>
      </c>
      <c r="E202" s="36">
        <v>4014.583333333333</v>
      </c>
      <c r="F202" s="36">
        <v>3975.3166666666666</v>
      </c>
      <c r="G202" s="36">
        <v>3925.6333333333332</v>
      </c>
      <c r="H202" s="36">
        <v>4103.5333333333328</v>
      </c>
      <c r="I202" s="36">
        <v>4153.2166666666662</v>
      </c>
      <c r="J202" s="36">
        <v>4192.4833333333327</v>
      </c>
      <c r="K202" s="31">
        <v>4113.95</v>
      </c>
      <c r="L202" s="31">
        <v>4025</v>
      </c>
      <c r="M202" s="31">
        <v>7.7612100000000002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3525.95</v>
      </c>
      <c r="D203" s="36">
        <v>3537.3166666666671</v>
      </c>
      <c r="E203" s="36">
        <v>3504.6333333333341</v>
      </c>
      <c r="F203" s="36">
        <v>3483.3166666666671</v>
      </c>
      <c r="G203" s="36">
        <v>3450.6333333333341</v>
      </c>
      <c r="H203" s="36">
        <v>3558.6333333333341</v>
      </c>
      <c r="I203" s="36">
        <v>3591.3166666666675</v>
      </c>
      <c r="J203" s="36">
        <v>3612.6333333333341</v>
      </c>
      <c r="K203" s="31">
        <v>3570</v>
      </c>
      <c r="L203" s="31">
        <v>3516</v>
      </c>
      <c r="M203" s="31">
        <v>1.0202500000000001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502.05</v>
      </c>
      <c r="D204" s="36">
        <v>504.55</v>
      </c>
      <c r="E204" s="36">
        <v>498</v>
      </c>
      <c r="F204" s="36">
        <v>493.95</v>
      </c>
      <c r="G204" s="36">
        <v>487.4</v>
      </c>
      <c r="H204" s="36">
        <v>508.6</v>
      </c>
      <c r="I204" s="36">
        <v>515.15000000000009</v>
      </c>
      <c r="J204" s="36">
        <v>519.20000000000005</v>
      </c>
      <c r="K204" s="31">
        <v>511.1</v>
      </c>
      <c r="L204" s="31">
        <v>500.5</v>
      </c>
      <c r="M204" s="31">
        <v>53.377749999999999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9652.5499999999993</v>
      </c>
      <c r="D205" s="36">
        <v>9704.1833333333325</v>
      </c>
      <c r="E205" s="36">
        <v>9558.366666666665</v>
      </c>
      <c r="F205" s="36">
        <v>9464.1833333333325</v>
      </c>
      <c r="G205" s="36">
        <v>9318.366666666665</v>
      </c>
      <c r="H205" s="36">
        <v>9798.366666666665</v>
      </c>
      <c r="I205" s="36">
        <v>9944.1833333333343</v>
      </c>
      <c r="J205" s="36">
        <v>10038.366666666665</v>
      </c>
      <c r="K205" s="31">
        <v>9850</v>
      </c>
      <c r="L205" s="31">
        <v>9610</v>
      </c>
      <c r="M205" s="31">
        <v>4.4096299999999999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149.19999999999999</v>
      </c>
      <c r="D206" s="36">
        <v>150.51666666666665</v>
      </c>
      <c r="E206" s="36">
        <v>147.68333333333331</v>
      </c>
      <c r="F206" s="36">
        <v>146.16666666666666</v>
      </c>
      <c r="G206" s="36">
        <v>143.33333333333331</v>
      </c>
      <c r="H206" s="36">
        <v>152.0333333333333</v>
      </c>
      <c r="I206" s="36">
        <v>154.86666666666667</v>
      </c>
      <c r="J206" s="36">
        <v>156.3833333333333</v>
      </c>
      <c r="K206" s="31">
        <v>153.35</v>
      </c>
      <c r="L206" s="31">
        <v>149</v>
      </c>
      <c r="M206" s="31">
        <v>160.88871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1850.4</v>
      </c>
      <c r="D207" s="36">
        <v>1846.2333333333333</v>
      </c>
      <c r="E207" s="36">
        <v>1828.4166666666667</v>
      </c>
      <c r="F207" s="36">
        <v>1806.4333333333334</v>
      </c>
      <c r="G207" s="36">
        <v>1788.6166666666668</v>
      </c>
      <c r="H207" s="36">
        <v>1868.2166666666667</v>
      </c>
      <c r="I207" s="36">
        <v>1886.0333333333333</v>
      </c>
      <c r="J207" s="36">
        <v>1908.0166666666667</v>
      </c>
      <c r="K207" s="31">
        <v>1864.05</v>
      </c>
      <c r="L207" s="31">
        <v>1824.25</v>
      </c>
      <c r="M207" s="31">
        <v>3.8569900000000001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1182.95</v>
      </c>
      <c r="D208" s="36">
        <v>1189.8</v>
      </c>
      <c r="E208" s="36">
        <v>1172.5999999999999</v>
      </c>
      <c r="F208" s="36">
        <v>1162.25</v>
      </c>
      <c r="G208" s="36">
        <v>1145.05</v>
      </c>
      <c r="H208" s="36">
        <v>1200.1499999999999</v>
      </c>
      <c r="I208" s="36">
        <v>1217.3500000000001</v>
      </c>
      <c r="J208" s="36">
        <v>1227.6999999999998</v>
      </c>
      <c r="K208" s="31">
        <v>1207</v>
      </c>
      <c r="L208" s="31">
        <v>1179.45</v>
      </c>
      <c r="M208" s="31">
        <v>12.482749999999999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1385.85</v>
      </c>
      <c r="D209" s="36">
        <v>1398.5666666666666</v>
      </c>
      <c r="E209" s="36">
        <v>1367.2833333333333</v>
      </c>
      <c r="F209" s="36">
        <v>1348.7166666666667</v>
      </c>
      <c r="G209" s="36">
        <v>1317.4333333333334</v>
      </c>
      <c r="H209" s="36">
        <v>1417.1333333333332</v>
      </c>
      <c r="I209" s="36">
        <v>1448.4166666666665</v>
      </c>
      <c r="J209" s="36">
        <v>1466.9833333333331</v>
      </c>
      <c r="K209" s="31">
        <v>1429.85</v>
      </c>
      <c r="L209" s="31">
        <v>1380</v>
      </c>
      <c r="M209" s="31">
        <v>31.00705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372.95</v>
      </c>
      <c r="D210" s="36">
        <v>369.54999999999995</v>
      </c>
      <c r="E210" s="36">
        <v>364.19999999999993</v>
      </c>
      <c r="F210" s="36">
        <v>355.45</v>
      </c>
      <c r="G210" s="36">
        <v>350.09999999999997</v>
      </c>
      <c r="H210" s="36">
        <v>378.2999999999999</v>
      </c>
      <c r="I210" s="36">
        <v>383.64999999999992</v>
      </c>
      <c r="J210" s="36">
        <v>392.39999999999986</v>
      </c>
      <c r="K210" s="31">
        <v>374.9</v>
      </c>
      <c r="L210" s="31">
        <v>360.8</v>
      </c>
      <c r="M210" s="31">
        <v>399.95546999999999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12.95</v>
      </c>
      <c r="D211" s="36">
        <v>12.799999999999999</v>
      </c>
      <c r="E211" s="36">
        <v>12.349999999999998</v>
      </c>
      <c r="F211" s="36">
        <v>11.749999999999998</v>
      </c>
      <c r="G211" s="36">
        <v>11.299999999999997</v>
      </c>
      <c r="H211" s="36">
        <v>13.399999999999999</v>
      </c>
      <c r="I211" s="36">
        <v>13.849999999999998</v>
      </c>
      <c r="J211" s="36">
        <v>14.45</v>
      </c>
      <c r="K211" s="31">
        <v>13.25</v>
      </c>
      <c r="L211" s="31">
        <v>12.2</v>
      </c>
      <c r="M211" s="31">
        <v>11339.32113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1309.3499999999999</v>
      </c>
      <c r="D212" s="36">
        <v>1318.55</v>
      </c>
      <c r="E212" s="36">
        <v>1294.3499999999999</v>
      </c>
      <c r="F212" s="36">
        <v>1279.3499999999999</v>
      </c>
      <c r="G212" s="36">
        <v>1255.1499999999999</v>
      </c>
      <c r="H212" s="36">
        <v>1333.55</v>
      </c>
      <c r="I212" s="36">
        <v>1357.7500000000002</v>
      </c>
      <c r="J212" s="36">
        <v>1372.75</v>
      </c>
      <c r="K212" s="31">
        <v>1342.75</v>
      </c>
      <c r="L212" s="31">
        <v>1303.55</v>
      </c>
      <c r="M212" s="31">
        <v>22.714230000000001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470.75</v>
      </c>
      <c r="D213" s="36">
        <v>473.58333333333331</v>
      </c>
      <c r="E213" s="36">
        <v>467.16666666666663</v>
      </c>
      <c r="F213" s="36">
        <v>463.58333333333331</v>
      </c>
      <c r="G213" s="36">
        <v>457.16666666666663</v>
      </c>
      <c r="H213" s="36">
        <v>477.16666666666663</v>
      </c>
      <c r="I213" s="36">
        <v>483.58333333333326</v>
      </c>
      <c r="J213" s="36">
        <v>487.16666666666663</v>
      </c>
      <c r="K213" s="31">
        <v>480</v>
      </c>
      <c r="L213" s="31">
        <v>470</v>
      </c>
      <c r="M213" s="31">
        <v>65.850229999999996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24.25</v>
      </c>
      <c r="D214" s="36">
        <v>24.533333333333331</v>
      </c>
      <c r="E214" s="36">
        <v>23.916666666666664</v>
      </c>
      <c r="F214" s="36">
        <v>23.583333333333332</v>
      </c>
      <c r="G214" s="36">
        <v>22.966666666666665</v>
      </c>
      <c r="H214" s="36">
        <v>24.866666666666664</v>
      </c>
      <c r="I214" s="36">
        <v>25.483333333333331</v>
      </c>
      <c r="J214" s="36">
        <v>25.816666666666663</v>
      </c>
      <c r="K214" s="31">
        <v>25.15</v>
      </c>
      <c r="L214" s="31">
        <v>24.2</v>
      </c>
      <c r="M214" s="31">
        <v>1710.8885700000001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146.55000000000001</v>
      </c>
      <c r="D215" s="36">
        <v>147.81666666666666</v>
      </c>
      <c r="E215" s="36">
        <v>144.93333333333334</v>
      </c>
      <c r="F215" s="36">
        <v>143.31666666666666</v>
      </c>
      <c r="G215" s="36">
        <v>140.43333333333334</v>
      </c>
      <c r="H215" s="36">
        <v>149.43333333333334</v>
      </c>
      <c r="I215" s="36">
        <v>152.31666666666666</v>
      </c>
      <c r="J215" s="36">
        <v>153.93333333333334</v>
      </c>
      <c r="K215" s="31">
        <v>150.69999999999999</v>
      </c>
      <c r="L215" s="31">
        <v>146.19999999999999</v>
      </c>
      <c r="M215" s="31">
        <v>69.369349999999997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192.1</v>
      </c>
      <c r="D216" s="36">
        <v>194.1</v>
      </c>
      <c r="E216" s="36">
        <v>188.5</v>
      </c>
      <c r="F216" s="36">
        <v>184.9</v>
      </c>
      <c r="G216" s="36">
        <v>179.3</v>
      </c>
      <c r="H216" s="36">
        <v>197.7</v>
      </c>
      <c r="I216" s="36">
        <v>203.29999999999995</v>
      </c>
      <c r="J216" s="36">
        <v>206.89999999999998</v>
      </c>
      <c r="K216" s="31">
        <v>199.7</v>
      </c>
      <c r="L216" s="31">
        <v>190.5</v>
      </c>
      <c r="M216" s="31">
        <v>565.43868999999995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962.15</v>
      </c>
      <c r="D217" s="36">
        <v>972.75</v>
      </c>
      <c r="E217" s="36">
        <v>948.2</v>
      </c>
      <c r="F217" s="36">
        <v>934.25</v>
      </c>
      <c r="G217" s="36">
        <v>909.7</v>
      </c>
      <c r="H217" s="36">
        <v>986.7</v>
      </c>
      <c r="I217" s="36">
        <v>1011.25</v>
      </c>
      <c r="J217" s="36">
        <v>1025.2</v>
      </c>
      <c r="K217" s="31">
        <v>997.3</v>
      </c>
      <c r="L217" s="31">
        <v>958.8</v>
      </c>
      <c r="M217" s="31">
        <v>13.25629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0"/>
      <c r="B1" s="35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45397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4" t="s">
        <v>16</v>
      </c>
      <c r="B9" s="346" t="s">
        <v>18</v>
      </c>
      <c r="C9" s="349" t="s">
        <v>20</v>
      </c>
      <c r="D9" s="349" t="s">
        <v>21</v>
      </c>
      <c r="E9" s="341" t="s">
        <v>22</v>
      </c>
      <c r="F9" s="342"/>
      <c r="G9" s="343"/>
      <c r="H9" s="341" t="s">
        <v>23</v>
      </c>
      <c r="I9" s="342"/>
      <c r="J9" s="343"/>
      <c r="K9" s="26"/>
      <c r="L9" s="27"/>
      <c r="M9" s="48"/>
      <c r="N9" s="1"/>
      <c r="O9" s="1"/>
    </row>
    <row r="10" spans="1:15" ht="42.75" customHeight="1">
      <c r="A10" s="345"/>
      <c r="B10" s="348"/>
      <c r="C10" s="348"/>
      <c r="D10" s="34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748.7</v>
      </c>
      <c r="D11" s="36">
        <v>749.4666666666667</v>
      </c>
      <c r="E11" s="36">
        <v>733.93333333333339</v>
      </c>
      <c r="F11" s="36">
        <v>719.16666666666674</v>
      </c>
      <c r="G11" s="36">
        <v>703.63333333333344</v>
      </c>
      <c r="H11" s="36">
        <v>764.23333333333335</v>
      </c>
      <c r="I11" s="36">
        <v>779.76666666666665</v>
      </c>
      <c r="J11" s="36">
        <v>794.5333333333333</v>
      </c>
      <c r="K11" s="31">
        <v>765</v>
      </c>
      <c r="L11" s="31">
        <v>734.7</v>
      </c>
      <c r="M11" s="31">
        <v>14.205170000000001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29611.1</v>
      </c>
      <c r="D12" s="36">
        <v>29754.066666666666</v>
      </c>
      <c r="E12" s="36">
        <v>29358.133333333331</v>
      </c>
      <c r="F12" s="36">
        <v>29105.166666666664</v>
      </c>
      <c r="G12" s="36">
        <v>28709.23333333333</v>
      </c>
      <c r="H12" s="36">
        <v>30007.033333333333</v>
      </c>
      <c r="I12" s="36">
        <v>30402.966666666667</v>
      </c>
      <c r="J12" s="36">
        <v>30655.933333333334</v>
      </c>
      <c r="K12" s="31">
        <v>30150</v>
      </c>
      <c r="L12" s="31">
        <v>29501.1</v>
      </c>
      <c r="M12" s="31">
        <v>1.8970000000000001E-2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6752.95</v>
      </c>
      <c r="D13" s="36">
        <v>6722.6833333333334</v>
      </c>
      <c r="E13" s="36">
        <v>6672.2666666666664</v>
      </c>
      <c r="F13" s="36">
        <v>6591.583333333333</v>
      </c>
      <c r="G13" s="36">
        <v>6541.1666666666661</v>
      </c>
      <c r="H13" s="36">
        <v>6803.3666666666668</v>
      </c>
      <c r="I13" s="36">
        <v>6853.7833333333328</v>
      </c>
      <c r="J13" s="36">
        <v>6934.4666666666672</v>
      </c>
      <c r="K13" s="31">
        <v>6773.1</v>
      </c>
      <c r="L13" s="31">
        <v>6642</v>
      </c>
      <c r="M13" s="31">
        <v>4.1814799999999996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2468.3000000000002</v>
      </c>
      <c r="D14" s="36">
        <v>2486.9333333333334</v>
      </c>
      <c r="E14" s="36">
        <v>2441.3666666666668</v>
      </c>
      <c r="F14" s="36">
        <v>2414.4333333333334</v>
      </c>
      <c r="G14" s="36">
        <v>2368.8666666666668</v>
      </c>
      <c r="H14" s="36">
        <v>2513.8666666666668</v>
      </c>
      <c r="I14" s="36">
        <v>2559.4333333333334</v>
      </c>
      <c r="J14" s="36">
        <v>2586.3666666666668</v>
      </c>
      <c r="K14" s="31">
        <v>2532.5</v>
      </c>
      <c r="L14" s="31">
        <v>2460</v>
      </c>
      <c r="M14" s="31">
        <v>2.6240000000000001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3923.6</v>
      </c>
      <c r="D15" s="36">
        <v>3954.1666666666665</v>
      </c>
      <c r="E15" s="36">
        <v>3870.4333333333329</v>
      </c>
      <c r="F15" s="36">
        <v>3817.2666666666664</v>
      </c>
      <c r="G15" s="36">
        <v>3733.5333333333328</v>
      </c>
      <c r="H15" s="36">
        <v>4007.333333333333</v>
      </c>
      <c r="I15" s="36">
        <v>4091.0666666666666</v>
      </c>
      <c r="J15" s="36">
        <v>4144.2333333333336</v>
      </c>
      <c r="K15" s="31">
        <v>4037.9</v>
      </c>
      <c r="L15" s="31">
        <v>3901</v>
      </c>
      <c r="M15" s="31">
        <v>0.67164000000000001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1547.1</v>
      </c>
      <c r="D16" s="36">
        <v>1557.6666666666667</v>
      </c>
      <c r="E16" s="36">
        <v>1524.8333333333335</v>
      </c>
      <c r="F16" s="36">
        <v>1502.5666666666668</v>
      </c>
      <c r="G16" s="36">
        <v>1469.7333333333336</v>
      </c>
      <c r="H16" s="36">
        <v>1579.9333333333334</v>
      </c>
      <c r="I16" s="36">
        <v>1612.7666666666669</v>
      </c>
      <c r="J16" s="36">
        <v>1635.0333333333333</v>
      </c>
      <c r="K16" s="31">
        <v>1590.5</v>
      </c>
      <c r="L16" s="31">
        <v>1535.4</v>
      </c>
      <c r="M16" s="31">
        <v>8.6239699999999999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638.75</v>
      </c>
      <c r="D17" s="36">
        <v>636.68333333333328</v>
      </c>
      <c r="E17" s="36">
        <v>629.36666666666656</v>
      </c>
      <c r="F17" s="36">
        <v>619.98333333333323</v>
      </c>
      <c r="G17" s="36">
        <v>612.66666666666652</v>
      </c>
      <c r="H17" s="36">
        <v>646.06666666666661</v>
      </c>
      <c r="I17" s="36">
        <v>653.38333333333344</v>
      </c>
      <c r="J17" s="36">
        <v>662.76666666666665</v>
      </c>
      <c r="K17" s="31">
        <v>644</v>
      </c>
      <c r="L17" s="31">
        <v>627.29999999999995</v>
      </c>
      <c r="M17" s="31">
        <v>27.484169999999999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504.2</v>
      </c>
      <c r="D18" s="36">
        <v>506.41666666666669</v>
      </c>
      <c r="E18" s="36">
        <v>494.53333333333342</v>
      </c>
      <c r="F18" s="36">
        <v>484.86666666666673</v>
      </c>
      <c r="G18" s="36">
        <v>472.98333333333346</v>
      </c>
      <c r="H18" s="36">
        <v>516.08333333333337</v>
      </c>
      <c r="I18" s="36">
        <v>527.9666666666667</v>
      </c>
      <c r="J18" s="36">
        <v>537.63333333333333</v>
      </c>
      <c r="K18" s="31">
        <v>518.29999999999995</v>
      </c>
      <c r="L18" s="31">
        <v>496.75</v>
      </c>
      <c r="M18" s="31">
        <v>1.24404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750.95</v>
      </c>
      <c r="D19" s="36">
        <v>745.33333333333337</v>
      </c>
      <c r="E19" s="36">
        <v>736.76666666666677</v>
      </c>
      <c r="F19" s="36">
        <v>722.58333333333337</v>
      </c>
      <c r="G19" s="36">
        <v>714.01666666666677</v>
      </c>
      <c r="H19" s="36">
        <v>759.51666666666677</v>
      </c>
      <c r="I19" s="36">
        <v>768.08333333333337</v>
      </c>
      <c r="J19" s="36">
        <v>782.26666666666677</v>
      </c>
      <c r="K19" s="31">
        <v>753.9</v>
      </c>
      <c r="L19" s="31">
        <v>731.15</v>
      </c>
      <c r="M19" s="31">
        <v>23.202059999999999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1568.95</v>
      </c>
      <c r="D20" s="36">
        <v>1584.9833333333333</v>
      </c>
      <c r="E20" s="36">
        <v>1534.9666666666667</v>
      </c>
      <c r="F20" s="36">
        <v>1500.9833333333333</v>
      </c>
      <c r="G20" s="36">
        <v>1450.9666666666667</v>
      </c>
      <c r="H20" s="36">
        <v>1618.9666666666667</v>
      </c>
      <c r="I20" s="36">
        <v>1668.9833333333336</v>
      </c>
      <c r="J20" s="36">
        <v>1702.9666666666667</v>
      </c>
      <c r="K20" s="31">
        <v>1635</v>
      </c>
      <c r="L20" s="31">
        <v>1551</v>
      </c>
      <c r="M20" s="31">
        <v>4.7371299999999996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26444.65</v>
      </c>
      <c r="D21" s="36">
        <v>26706.883333333331</v>
      </c>
      <c r="E21" s="36">
        <v>26138.766666666663</v>
      </c>
      <c r="F21" s="36">
        <v>25832.883333333331</v>
      </c>
      <c r="G21" s="36">
        <v>25264.766666666663</v>
      </c>
      <c r="H21" s="36">
        <v>27012.766666666663</v>
      </c>
      <c r="I21" s="36">
        <v>27580.883333333331</v>
      </c>
      <c r="J21" s="36">
        <v>27886.766666666663</v>
      </c>
      <c r="K21" s="31">
        <v>27275</v>
      </c>
      <c r="L21" s="31">
        <v>26401</v>
      </c>
      <c r="M21" s="31">
        <v>0.12842000000000001</v>
      </c>
      <c r="N21" s="1"/>
      <c r="O21" s="1"/>
    </row>
    <row r="22" spans="1:15" ht="12" customHeight="1">
      <c r="A22" s="33">
        <v>12</v>
      </c>
      <c r="B22" s="53" t="s">
        <v>866</v>
      </c>
      <c r="C22" s="31">
        <v>1068.9000000000001</v>
      </c>
      <c r="D22" s="36">
        <v>1073.1499999999999</v>
      </c>
      <c r="E22" s="36">
        <v>1048.7499999999998</v>
      </c>
      <c r="F22" s="36">
        <v>1028.5999999999999</v>
      </c>
      <c r="G22" s="36">
        <v>1004.1999999999998</v>
      </c>
      <c r="H22" s="36">
        <v>1093.2999999999997</v>
      </c>
      <c r="I22" s="36">
        <v>1117.6999999999998</v>
      </c>
      <c r="J22" s="36">
        <v>1137.8499999999997</v>
      </c>
      <c r="K22" s="31">
        <v>1097.55</v>
      </c>
      <c r="L22" s="31">
        <v>1053</v>
      </c>
      <c r="M22" s="31">
        <v>12.837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3209.9</v>
      </c>
      <c r="D23" s="36">
        <v>3220.9</v>
      </c>
      <c r="E23" s="36">
        <v>3194.3</v>
      </c>
      <c r="F23" s="36">
        <v>3178.7000000000003</v>
      </c>
      <c r="G23" s="36">
        <v>3152.1000000000004</v>
      </c>
      <c r="H23" s="36">
        <v>3236.5</v>
      </c>
      <c r="I23" s="36">
        <v>3263.0999999999995</v>
      </c>
      <c r="J23" s="36">
        <v>3278.7</v>
      </c>
      <c r="K23" s="31">
        <v>3247.5</v>
      </c>
      <c r="L23" s="31">
        <v>3205.3</v>
      </c>
      <c r="M23" s="31">
        <v>7.0517300000000001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1884.05</v>
      </c>
      <c r="D24" s="36">
        <v>1896.3500000000001</v>
      </c>
      <c r="E24" s="36">
        <v>1867.7000000000003</v>
      </c>
      <c r="F24" s="36">
        <v>1851.3500000000001</v>
      </c>
      <c r="G24" s="36">
        <v>1822.7000000000003</v>
      </c>
      <c r="H24" s="36">
        <v>1912.7000000000003</v>
      </c>
      <c r="I24" s="36">
        <v>1941.3500000000004</v>
      </c>
      <c r="J24" s="36">
        <v>1957.7000000000003</v>
      </c>
      <c r="K24" s="31">
        <v>1925</v>
      </c>
      <c r="L24" s="31">
        <v>1880</v>
      </c>
      <c r="M24" s="31">
        <v>3.9368099999999999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1344.2</v>
      </c>
      <c r="D25" s="36">
        <v>1347.8666666666668</v>
      </c>
      <c r="E25" s="36">
        <v>1337.3333333333335</v>
      </c>
      <c r="F25" s="36">
        <v>1330.4666666666667</v>
      </c>
      <c r="G25" s="36">
        <v>1319.9333333333334</v>
      </c>
      <c r="H25" s="36">
        <v>1354.7333333333336</v>
      </c>
      <c r="I25" s="36">
        <v>1365.2666666666669</v>
      </c>
      <c r="J25" s="36">
        <v>1372.1333333333337</v>
      </c>
      <c r="K25" s="31">
        <v>1358.4</v>
      </c>
      <c r="L25" s="31">
        <v>1341</v>
      </c>
      <c r="M25" s="31">
        <v>21.8323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595.20000000000005</v>
      </c>
      <c r="D26" s="36">
        <v>600.33333333333337</v>
      </c>
      <c r="E26" s="36">
        <v>585.66666666666674</v>
      </c>
      <c r="F26" s="36">
        <v>576.13333333333333</v>
      </c>
      <c r="G26" s="36">
        <v>561.4666666666667</v>
      </c>
      <c r="H26" s="36">
        <v>609.86666666666679</v>
      </c>
      <c r="I26" s="36">
        <v>624.53333333333353</v>
      </c>
      <c r="J26" s="36">
        <v>634.06666666666683</v>
      </c>
      <c r="K26" s="31">
        <v>615</v>
      </c>
      <c r="L26" s="31">
        <v>590.79999999999995</v>
      </c>
      <c r="M26" s="31">
        <v>29.99709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948.05</v>
      </c>
      <c r="D27" s="36">
        <v>953.63333333333333</v>
      </c>
      <c r="E27" s="36">
        <v>937.26666666666665</v>
      </c>
      <c r="F27" s="36">
        <v>926.48333333333335</v>
      </c>
      <c r="G27" s="36">
        <v>910.11666666666667</v>
      </c>
      <c r="H27" s="36">
        <v>964.41666666666663</v>
      </c>
      <c r="I27" s="36">
        <v>980.78333333333319</v>
      </c>
      <c r="J27" s="36">
        <v>991.56666666666661</v>
      </c>
      <c r="K27" s="31">
        <v>970</v>
      </c>
      <c r="L27" s="31">
        <v>942.85</v>
      </c>
      <c r="M27" s="31">
        <v>7.5578700000000003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345.05</v>
      </c>
      <c r="D28" s="36">
        <v>346.7166666666667</v>
      </c>
      <c r="E28" s="36">
        <v>342.43333333333339</v>
      </c>
      <c r="F28" s="36">
        <v>339.81666666666672</v>
      </c>
      <c r="G28" s="36">
        <v>335.53333333333342</v>
      </c>
      <c r="H28" s="36">
        <v>349.33333333333337</v>
      </c>
      <c r="I28" s="36">
        <v>353.61666666666667</v>
      </c>
      <c r="J28" s="36">
        <v>356.23333333333335</v>
      </c>
      <c r="K28" s="31">
        <v>351</v>
      </c>
      <c r="L28" s="31">
        <v>344.1</v>
      </c>
      <c r="M28" s="31">
        <v>11.960129999999999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202.55</v>
      </c>
      <c r="D29" s="36">
        <v>203.83333333333334</v>
      </c>
      <c r="E29" s="36">
        <v>199.4666666666667</v>
      </c>
      <c r="F29" s="36">
        <v>196.38333333333335</v>
      </c>
      <c r="G29" s="36">
        <v>192.01666666666671</v>
      </c>
      <c r="H29" s="36">
        <v>206.91666666666669</v>
      </c>
      <c r="I29" s="36">
        <v>211.2833333333333</v>
      </c>
      <c r="J29" s="36">
        <v>214.36666666666667</v>
      </c>
      <c r="K29" s="31">
        <v>208.2</v>
      </c>
      <c r="L29" s="31">
        <v>200.75</v>
      </c>
      <c r="M29" s="31">
        <v>73.635900000000007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233.95</v>
      </c>
      <c r="D30" s="36">
        <v>235.78333333333333</v>
      </c>
      <c r="E30" s="36">
        <v>231.16666666666666</v>
      </c>
      <c r="F30" s="36">
        <v>228.38333333333333</v>
      </c>
      <c r="G30" s="36">
        <v>223.76666666666665</v>
      </c>
      <c r="H30" s="36">
        <v>238.56666666666666</v>
      </c>
      <c r="I30" s="36">
        <v>243.18333333333334</v>
      </c>
      <c r="J30" s="36">
        <v>245.96666666666667</v>
      </c>
      <c r="K30" s="31">
        <v>240.4</v>
      </c>
      <c r="L30" s="31">
        <v>233</v>
      </c>
      <c r="M30" s="31">
        <v>33.651470000000003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480.25</v>
      </c>
      <c r="D31" s="36">
        <v>473.76666666666665</v>
      </c>
      <c r="E31" s="36">
        <v>462.5333333333333</v>
      </c>
      <c r="F31" s="36">
        <v>444.81666666666666</v>
      </c>
      <c r="G31" s="36">
        <v>433.58333333333331</v>
      </c>
      <c r="H31" s="36">
        <v>491.48333333333329</v>
      </c>
      <c r="I31" s="36">
        <v>502.71666666666664</v>
      </c>
      <c r="J31" s="36">
        <v>520.43333333333328</v>
      </c>
      <c r="K31" s="31">
        <v>485</v>
      </c>
      <c r="L31" s="31">
        <v>456.05</v>
      </c>
      <c r="M31" s="31">
        <v>24.03303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841.35</v>
      </c>
      <c r="D32" s="36">
        <v>843.7833333333333</v>
      </c>
      <c r="E32" s="36">
        <v>837.56666666666661</v>
      </c>
      <c r="F32" s="36">
        <v>833.7833333333333</v>
      </c>
      <c r="G32" s="36">
        <v>827.56666666666661</v>
      </c>
      <c r="H32" s="36">
        <v>847.56666666666661</v>
      </c>
      <c r="I32" s="36">
        <v>853.7833333333333</v>
      </c>
      <c r="J32" s="36">
        <v>857.56666666666661</v>
      </c>
      <c r="K32" s="31">
        <v>850</v>
      </c>
      <c r="L32" s="31">
        <v>840</v>
      </c>
      <c r="M32" s="31">
        <v>0.27717000000000003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1070.25</v>
      </c>
      <c r="D33" s="36">
        <v>1077.3166666666666</v>
      </c>
      <c r="E33" s="36">
        <v>1057.4333333333332</v>
      </c>
      <c r="F33" s="36">
        <v>1044.6166666666666</v>
      </c>
      <c r="G33" s="36">
        <v>1024.7333333333331</v>
      </c>
      <c r="H33" s="36">
        <v>1090.1333333333332</v>
      </c>
      <c r="I33" s="36">
        <v>1110.0166666666664</v>
      </c>
      <c r="J33" s="36">
        <v>1122.8333333333333</v>
      </c>
      <c r="K33" s="31">
        <v>1097.2</v>
      </c>
      <c r="L33" s="31">
        <v>1064.5</v>
      </c>
      <c r="M33" s="31">
        <v>1.3308500000000001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2115.3000000000002</v>
      </c>
      <c r="D34" s="36">
        <v>2143.2666666666664</v>
      </c>
      <c r="E34" s="36">
        <v>2079.1833333333329</v>
      </c>
      <c r="F34" s="36">
        <v>2043.0666666666666</v>
      </c>
      <c r="G34" s="36">
        <v>1978.9833333333331</v>
      </c>
      <c r="H34" s="36">
        <v>2179.3833333333328</v>
      </c>
      <c r="I34" s="36">
        <v>2243.4666666666667</v>
      </c>
      <c r="J34" s="36">
        <v>2279.5833333333326</v>
      </c>
      <c r="K34" s="31">
        <v>2207.35</v>
      </c>
      <c r="L34" s="31">
        <v>2107.15</v>
      </c>
      <c r="M34" s="31">
        <v>0.79774999999999996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982.6</v>
      </c>
      <c r="D35" s="36">
        <v>988.4</v>
      </c>
      <c r="E35" s="36">
        <v>971.94999999999993</v>
      </c>
      <c r="F35" s="36">
        <v>961.3</v>
      </c>
      <c r="G35" s="36">
        <v>944.84999999999991</v>
      </c>
      <c r="H35" s="36">
        <v>999.05</v>
      </c>
      <c r="I35" s="36">
        <v>1015.5</v>
      </c>
      <c r="J35" s="36">
        <v>1026.1500000000001</v>
      </c>
      <c r="K35" s="31">
        <v>1004.85</v>
      </c>
      <c r="L35" s="31">
        <v>977.75</v>
      </c>
      <c r="M35" s="31">
        <v>0.92574999999999996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4735.2</v>
      </c>
      <c r="D36" s="36">
        <v>4776.7833333333338</v>
      </c>
      <c r="E36" s="36">
        <v>4683.5666666666675</v>
      </c>
      <c r="F36" s="36">
        <v>4631.9333333333334</v>
      </c>
      <c r="G36" s="36">
        <v>4538.7166666666672</v>
      </c>
      <c r="H36" s="36">
        <v>4828.4166666666679</v>
      </c>
      <c r="I36" s="36">
        <v>4921.6333333333332</v>
      </c>
      <c r="J36" s="36">
        <v>4973.2666666666682</v>
      </c>
      <c r="K36" s="31">
        <v>4870</v>
      </c>
      <c r="L36" s="31">
        <v>4725.1499999999996</v>
      </c>
      <c r="M36" s="31">
        <v>1.5934299999999999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2131.4499999999998</v>
      </c>
      <c r="D37" s="36">
        <v>2138.1833333333334</v>
      </c>
      <c r="E37" s="36">
        <v>2113.4666666666667</v>
      </c>
      <c r="F37" s="36">
        <v>2095.4833333333331</v>
      </c>
      <c r="G37" s="36">
        <v>2070.7666666666664</v>
      </c>
      <c r="H37" s="36">
        <v>2156.166666666667</v>
      </c>
      <c r="I37" s="36">
        <v>2180.8833333333341</v>
      </c>
      <c r="J37" s="36">
        <v>2198.8666666666672</v>
      </c>
      <c r="K37" s="31">
        <v>2162.9</v>
      </c>
      <c r="L37" s="31">
        <v>2120.1999999999998</v>
      </c>
      <c r="M37" s="31">
        <v>0.67327000000000004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72.8</v>
      </c>
      <c r="D38" s="36">
        <v>73.416666666666671</v>
      </c>
      <c r="E38" s="36">
        <v>71.63333333333334</v>
      </c>
      <c r="F38" s="36">
        <v>70.466666666666669</v>
      </c>
      <c r="G38" s="36">
        <v>68.683333333333337</v>
      </c>
      <c r="H38" s="36">
        <v>74.583333333333343</v>
      </c>
      <c r="I38" s="36">
        <v>76.366666666666674</v>
      </c>
      <c r="J38" s="36">
        <v>77.533333333333346</v>
      </c>
      <c r="K38" s="31">
        <v>75.2</v>
      </c>
      <c r="L38" s="31">
        <v>72.25</v>
      </c>
      <c r="M38" s="31">
        <v>28.179569999999998</v>
      </c>
      <c r="N38" s="1"/>
      <c r="O38" s="1"/>
    </row>
    <row r="39" spans="1:15" ht="12.75" customHeight="1">
      <c r="A39" s="33">
        <v>29</v>
      </c>
      <c r="B39" s="53" t="s">
        <v>867</v>
      </c>
      <c r="C39" s="31">
        <v>27.65</v>
      </c>
      <c r="D39" s="36">
        <v>27.766666666666666</v>
      </c>
      <c r="E39" s="36">
        <v>27.43333333333333</v>
      </c>
      <c r="F39" s="36">
        <v>27.216666666666665</v>
      </c>
      <c r="G39" s="36">
        <v>26.883333333333329</v>
      </c>
      <c r="H39" s="36">
        <v>27.983333333333331</v>
      </c>
      <c r="I39" s="36">
        <v>28.316666666666666</v>
      </c>
      <c r="J39" s="36">
        <v>28.533333333333331</v>
      </c>
      <c r="K39" s="31">
        <v>28.1</v>
      </c>
      <c r="L39" s="31">
        <v>27.55</v>
      </c>
      <c r="M39" s="31">
        <v>20.086980000000001</v>
      </c>
      <c r="N39" s="1"/>
      <c r="O39" s="1"/>
    </row>
    <row r="40" spans="1:15" ht="12.75" customHeight="1">
      <c r="A40" s="33">
        <v>30</v>
      </c>
      <c r="B40" s="53" t="s">
        <v>851</v>
      </c>
      <c r="C40" s="31">
        <v>891.35</v>
      </c>
      <c r="D40" s="36">
        <v>885.11666666666667</v>
      </c>
      <c r="E40" s="36">
        <v>872.23333333333335</v>
      </c>
      <c r="F40" s="36">
        <v>853.11666666666667</v>
      </c>
      <c r="G40" s="36">
        <v>840.23333333333335</v>
      </c>
      <c r="H40" s="36">
        <v>904.23333333333335</v>
      </c>
      <c r="I40" s="36">
        <v>917.11666666666679</v>
      </c>
      <c r="J40" s="36">
        <v>936.23333333333335</v>
      </c>
      <c r="K40" s="31">
        <v>898</v>
      </c>
      <c r="L40" s="31">
        <v>866</v>
      </c>
      <c r="M40" s="31">
        <v>11.317489999999999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3694.15</v>
      </c>
      <c r="D41" s="36">
        <v>3702.7000000000003</v>
      </c>
      <c r="E41" s="36">
        <v>3671.4500000000007</v>
      </c>
      <c r="F41" s="36">
        <v>3648.7500000000005</v>
      </c>
      <c r="G41" s="36">
        <v>3617.5000000000009</v>
      </c>
      <c r="H41" s="36">
        <v>3725.4000000000005</v>
      </c>
      <c r="I41" s="36">
        <v>3756.6499999999996</v>
      </c>
      <c r="J41" s="36">
        <v>3779.3500000000004</v>
      </c>
      <c r="K41" s="31">
        <v>3733.95</v>
      </c>
      <c r="L41" s="31">
        <v>3680</v>
      </c>
      <c r="M41" s="31">
        <v>0.73009000000000002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608.85</v>
      </c>
      <c r="D42" s="36">
        <v>614.91666666666663</v>
      </c>
      <c r="E42" s="36">
        <v>599.5333333333333</v>
      </c>
      <c r="F42" s="36">
        <v>590.2166666666667</v>
      </c>
      <c r="G42" s="36">
        <v>574.83333333333337</v>
      </c>
      <c r="H42" s="36">
        <v>624.23333333333323</v>
      </c>
      <c r="I42" s="36">
        <v>639.61666666666667</v>
      </c>
      <c r="J42" s="36">
        <v>648.93333333333317</v>
      </c>
      <c r="K42" s="31">
        <v>630.29999999999995</v>
      </c>
      <c r="L42" s="31">
        <v>605.6</v>
      </c>
      <c r="M42" s="31">
        <v>41.613199999999999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2881</v>
      </c>
      <c r="D43" s="36">
        <v>2887.6999999999994</v>
      </c>
      <c r="E43" s="36">
        <v>2864.4999999999986</v>
      </c>
      <c r="F43" s="36">
        <v>2847.9999999999991</v>
      </c>
      <c r="G43" s="36">
        <v>2824.7999999999984</v>
      </c>
      <c r="H43" s="36">
        <v>2904.1999999999989</v>
      </c>
      <c r="I43" s="36">
        <v>2927.3999999999996</v>
      </c>
      <c r="J43" s="36">
        <v>2943.8999999999992</v>
      </c>
      <c r="K43" s="31">
        <v>2910.9</v>
      </c>
      <c r="L43" s="31">
        <v>2871.2</v>
      </c>
      <c r="M43" s="31">
        <v>2.8871000000000002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866.05</v>
      </c>
      <c r="D44" s="36">
        <v>861.26666666666677</v>
      </c>
      <c r="E44" s="36">
        <v>837.58333333333348</v>
      </c>
      <c r="F44" s="36">
        <v>809.11666666666667</v>
      </c>
      <c r="G44" s="36">
        <v>785.43333333333339</v>
      </c>
      <c r="H44" s="36">
        <v>889.73333333333358</v>
      </c>
      <c r="I44" s="36">
        <v>913.41666666666674</v>
      </c>
      <c r="J44" s="36">
        <v>941.88333333333367</v>
      </c>
      <c r="K44" s="31">
        <v>884.95</v>
      </c>
      <c r="L44" s="31">
        <v>832.8</v>
      </c>
      <c r="M44" s="31">
        <v>1.5480400000000001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6961.6</v>
      </c>
      <c r="D45" s="36">
        <v>7019.8666666666659</v>
      </c>
      <c r="E45" s="36">
        <v>6886.7333333333318</v>
      </c>
      <c r="F45" s="36">
        <v>6811.8666666666659</v>
      </c>
      <c r="G45" s="36">
        <v>6678.7333333333318</v>
      </c>
      <c r="H45" s="36">
        <v>7094.7333333333318</v>
      </c>
      <c r="I45" s="36">
        <v>7227.866666666665</v>
      </c>
      <c r="J45" s="36">
        <v>7302.7333333333318</v>
      </c>
      <c r="K45" s="31">
        <v>7153</v>
      </c>
      <c r="L45" s="31">
        <v>6945</v>
      </c>
      <c r="M45" s="31">
        <v>0.78608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6406.55</v>
      </c>
      <c r="D46" s="36">
        <v>6415.7166666666672</v>
      </c>
      <c r="E46" s="36">
        <v>6353.5333333333347</v>
      </c>
      <c r="F46" s="36">
        <v>6300.5166666666673</v>
      </c>
      <c r="G46" s="36">
        <v>6238.3333333333348</v>
      </c>
      <c r="H46" s="36">
        <v>6468.7333333333345</v>
      </c>
      <c r="I46" s="36">
        <v>6530.916666666667</v>
      </c>
      <c r="J46" s="36">
        <v>6583.9333333333343</v>
      </c>
      <c r="K46" s="31">
        <v>6477.9</v>
      </c>
      <c r="L46" s="31">
        <v>6362.7</v>
      </c>
      <c r="M46" s="31">
        <v>4.5088499999999998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482.3</v>
      </c>
      <c r="D47" s="36">
        <v>483.83333333333331</v>
      </c>
      <c r="E47" s="36">
        <v>478.71666666666664</v>
      </c>
      <c r="F47" s="36">
        <v>475.13333333333333</v>
      </c>
      <c r="G47" s="36">
        <v>470.01666666666665</v>
      </c>
      <c r="H47" s="36">
        <v>487.41666666666663</v>
      </c>
      <c r="I47" s="36">
        <v>492.5333333333333</v>
      </c>
      <c r="J47" s="36">
        <v>496.11666666666662</v>
      </c>
      <c r="K47" s="31">
        <v>488.95</v>
      </c>
      <c r="L47" s="31">
        <v>480.25</v>
      </c>
      <c r="M47" s="31">
        <v>19.55613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325.55</v>
      </c>
      <c r="D48" s="36">
        <v>326.18333333333334</v>
      </c>
      <c r="E48" s="36">
        <v>322.4666666666667</v>
      </c>
      <c r="F48" s="36">
        <v>319.38333333333338</v>
      </c>
      <c r="G48" s="36">
        <v>315.66666666666674</v>
      </c>
      <c r="H48" s="36">
        <v>329.26666666666665</v>
      </c>
      <c r="I48" s="36">
        <v>332.98333333333323</v>
      </c>
      <c r="J48" s="36">
        <v>336.06666666666661</v>
      </c>
      <c r="K48" s="31">
        <v>329.9</v>
      </c>
      <c r="L48" s="31">
        <v>323.10000000000002</v>
      </c>
      <c r="M48" s="31">
        <v>1.74865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694.6</v>
      </c>
      <c r="D49" s="36">
        <v>682.85</v>
      </c>
      <c r="E49" s="36">
        <v>660.80000000000007</v>
      </c>
      <c r="F49" s="36">
        <v>627</v>
      </c>
      <c r="G49" s="36">
        <v>604.95000000000005</v>
      </c>
      <c r="H49" s="36">
        <v>716.65000000000009</v>
      </c>
      <c r="I49" s="36">
        <v>738.7</v>
      </c>
      <c r="J49" s="36">
        <v>772.50000000000011</v>
      </c>
      <c r="K49" s="31">
        <v>704.9</v>
      </c>
      <c r="L49" s="31">
        <v>649.04999999999995</v>
      </c>
      <c r="M49" s="31">
        <v>33.246510000000001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587.75</v>
      </c>
      <c r="D50" s="36">
        <v>591.4666666666667</v>
      </c>
      <c r="E50" s="36">
        <v>581.28333333333342</v>
      </c>
      <c r="F50" s="36">
        <v>574.81666666666672</v>
      </c>
      <c r="G50" s="36">
        <v>564.63333333333344</v>
      </c>
      <c r="H50" s="36">
        <v>597.93333333333339</v>
      </c>
      <c r="I50" s="36">
        <v>608.11666666666679</v>
      </c>
      <c r="J50" s="36">
        <v>614.58333333333337</v>
      </c>
      <c r="K50" s="31">
        <v>601.65</v>
      </c>
      <c r="L50" s="31">
        <v>585</v>
      </c>
      <c r="M50" s="31">
        <v>0.91249000000000002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178.35</v>
      </c>
      <c r="D51" s="36">
        <v>178.88333333333333</v>
      </c>
      <c r="E51" s="36">
        <v>176.56666666666666</v>
      </c>
      <c r="F51" s="36">
        <v>174.78333333333333</v>
      </c>
      <c r="G51" s="36">
        <v>172.46666666666667</v>
      </c>
      <c r="H51" s="36">
        <v>180.66666666666666</v>
      </c>
      <c r="I51" s="36">
        <v>182.98333333333332</v>
      </c>
      <c r="J51" s="36">
        <v>184.76666666666665</v>
      </c>
      <c r="K51" s="31">
        <v>181.2</v>
      </c>
      <c r="L51" s="31">
        <v>177.1</v>
      </c>
      <c r="M51" s="31">
        <v>168.42899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2854.5</v>
      </c>
      <c r="D52" s="36">
        <v>2864.1666666666665</v>
      </c>
      <c r="E52" s="36">
        <v>2835.333333333333</v>
      </c>
      <c r="F52" s="36">
        <v>2816.1666666666665</v>
      </c>
      <c r="G52" s="36">
        <v>2787.333333333333</v>
      </c>
      <c r="H52" s="36">
        <v>2883.333333333333</v>
      </c>
      <c r="I52" s="36">
        <v>2912.1666666666661</v>
      </c>
      <c r="J52" s="36">
        <v>2931.333333333333</v>
      </c>
      <c r="K52" s="31">
        <v>2893</v>
      </c>
      <c r="L52" s="31">
        <v>2845</v>
      </c>
      <c r="M52" s="31">
        <v>17.66311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488.2</v>
      </c>
      <c r="D53" s="36">
        <v>489.41666666666669</v>
      </c>
      <c r="E53" s="36">
        <v>480.98333333333335</v>
      </c>
      <c r="F53" s="36">
        <v>473.76666666666665</v>
      </c>
      <c r="G53" s="36">
        <v>465.33333333333331</v>
      </c>
      <c r="H53" s="36">
        <v>496.63333333333338</v>
      </c>
      <c r="I53" s="36">
        <v>505.06666666666666</v>
      </c>
      <c r="J53" s="36">
        <v>512.28333333333342</v>
      </c>
      <c r="K53" s="31">
        <v>497.85</v>
      </c>
      <c r="L53" s="31">
        <v>482.2</v>
      </c>
      <c r="M53" s="31">
        <v>18.574069999999999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1964.25</v>
      </c>
      <c r="D54" s="36">
        <v>1982.2833333333335</v>
      </c>
      <c r="E54" s="36">
        <v>1942.0166666666671</v>
      </c>
      <c r="F54" s="36">
        <v>1919.7833333333335</v>
      </c>
      <c r="G54" s="36">
        <v>1879.5166666666671</v>
      </c>
      <c r="H54" s="36">
        <v>2004.5166666666671</v>
      </c>
      <c r="I54" s="36">
        <v>2044.7833333333335</v>
      </c>
      <c r="J54" s="36">
        <v>2067.0166666666673</v>
      </c>
      <c r="K54" s="31">
        <v>2022.55</v>
      </c>
      <c r="L54" s="31">
        <v>1960.05</v>
      </c>
      <c r="M54" s="31">
        <v>4.13279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6154.65</v>
      </c>
      <c r="D55" s="36">
        <v>6181.55</v>
      </c>
      <c r="E55" s="36">
        <v>6113.1</v>
      </c>
      <c r="F55" s="36">
        <v>6071.55</v>
      </c>
      <c r="G55" s="36">
        <v>6003.1</v>
      </c>
      <c r="H55" s="36">
        <v>6223.1</v>
      </c>
      <c r="I55" s="36">
        <v>6291.5499999999993</v>
      </c>
      <c r="J55" s="36">
        <v>6333.1</v>
      </c>
      <c r="K55" s="31">
        <v>6250</v>
      </c>
      <c r="L55" s="31">
        <v>6140</v>
      </c>
      <c r="M55" s="31">
        <v>1.0685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1088.45</v>
      </c>
      <c r="D56" s="36">
        <v>1100.8</v>
      </c>
      <c r="E56" s="36">
        <v>1073.6499999999999</v>
      </c>
      <c r="F56" s="36">
        <v>1058.8499999999999</v>
      </c>
      <c r="G56" s="36">
        <v>1031.6999999999998</v>
      </c>
      <c r="H56" s="36">
        <v>1115.5999999999999</v>
      </c>
      <c r="I56" s="36">
        <v>1142.75</v>
      </c>
      <c r="J56" s="36">
        <v>1157.55</v>
      </c>
      <c r="K56" s="31">
        <v>1127.95</v>
      </c>
      <c r="L56" s="31">
        <v>1086</v>
      </c>
      <c r="M56" s="31">
        <v>12.16798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522.5</v>
      </c>
      <c r="D57" s="36">
        <v>524.73333333333323</v>
      </c>
      <c r="E57" s="36">
        <v>516.16666666666652</v>
      </c>
      <c r="F57" s="36">
        <v>509.83333333333326</v>
      </c>
      <c r="G57" s="36">
        <v>501.26666666666654</v>
      </c>
      <c r="H57" s="36">
        <v>531.06666666666649</v>
      </c>
      <c r="I57" s="36">
        <v>539.63333333333333</v>
      </c>
      <c r="J57" s="36">
        <v>545.96666666666647</v>
      </c>
      <c r="K57" s="31">
        <v>533.29999999999995</v>
      </c>
      <c r="L57" s="31">
        <v>518.4</v>
      </c>
      <c r="M57" s="31">
        <v>2.88931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4765.05</v>
      </c>
      <c r="D58" s="36">
        <v>4765.5999999999995</v>
      </c>
      <c r="E58" s="36">
        <v>4724.4499999999989</v>
      </c>
      <c r="F58" s="36">
        <v>4683.8499999999995</v>
      </c>
      <c r="G58" s="36">
        <v>4642.6999999999989</v>
      </c>
      <c r="H58" s="36">
        <v>4806.1999999999989</v>
      </c>
      <c r="I58" s="36">
        <v>4847.3499999999985</v>
      </c>
      <c r="J58" s="36">
        <v>4887.9499999999989</v>
      </c>
      <c r="K58" s="31">
        <v>4806.75</v>
      </c>
      <c r="L58" s="31">
        <v>4725</v>
      </c>
      <c r="M58" s="31">
        <v>6.7686299999999999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1073.45</v>
      </c>
      <c r="D59" s="36">
        <v>1080.3166666666668</v>
      </c>
      <c r="E59" s="36">
        <v>1064.2333333333336</v>
      </c>
      <c r="F59" s="36">
        <v>1055.0166666666667</v>
      </c>
      <c r="G59" s="36">
        <v>1038.9333333333334</v>
      </c>
      <c r="H59" s="36">
        <v>1089.5333333333338</v>
      </c>
      <c r="I59" s="36">
        <v>1105.6166666666672</v>
      </c>
      <c r="J59" s="36">
        <v>1114.8333333333339</v>
      </c>
      <c r="K59" s="31">
        <v>1096.4000000000001</v>
      </c>
      <c r="L59" s="31">
        <v>1071.0999999999999</v>
      </c>
      <c r="M59" s="31">
        <v>180.45983000000001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3419.4</v>
      </c>
      <c r="D60" s="36">
        <v>3444.3833333333332</v>
      </c>
      <c r="E60" s="36">
        <v>3377.0166666666664</v>
      </c>
      <c r="F60" s="36">
        <v>3334.6333333333332</v>
      </c>
      <c r="G60" s="36">
        <v>3267.2666666666664</v>
      </c>
      <c r="H60" s="36">
        <v>3486.7666666666664</v>
      </c>
      <c r="I60" s="36">
        <v>3554.1333333333332</v>
      </c>
      <c r="J60" s="36">
        <v>3596.5166666666664</v>
      </c>
      <c r="K60" s="31">
        <v>3511.75</v>
      </c>
      <c r="L60" s="31">
        <v>3402</v>
      </c>
      <c r="M60" s="31">
        <v>1.7471699999999999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336.45</v>
      </c>
      <c r="D61" s="36">
        <v>338.71666666666664</v>
      </c>
      <c r="E61" s="36">
        <v>333.2833333333333</v>
      </c>
      <c r="F61" s="36">
        <v>330.11666666666667</v>
      </c>
      <c r="G61" s="36">
        <v>324.68333333333334</v>
      </c>
      <c r="H61" s="36">
        <v>341.88333333333327</v>
      </c>
      <c r="I61" s="36">
        <v>347.31666666666655</v>
      </c>
      <c r="J61" s="36">
        <v>350.48333333333323</v>
      </c>
      <c r="K61" s="31">
        <v>344.15</v>
      </c>
      <c r="L61" s="31">
        <v>335.55</v>
      </c>
      <c r="M61" s="31">
        <v>10.81582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2828.95</v>
      </c>
      <c r="D62" s="36">
        <v>2866.3166666666671</v>
      </c>
      <c r="E62" s="36">
        <v>2777.733333333334</v>
      </c>
      <c r="F62" s="36">
        <v>2726.5166666666669</v>
      </c>
      <c r="G62" s="36">
        <v>2637.9333333333338</v>
      </c>
      <c r="H62" s="36">
        <v>2917.5333333333342</v>
      </c>
      <c r="I62" s="36">
        <v>3006.1166666666672</v>
      </c>
      <c r="J62" s="36">
        <v>3057.3333333333344</v>
      </c>
      <c r="K62" s="31">
        <v>2954.9</v>
      </c>
      <c r="L62" s="31">
        <v>2815.1</v>
      </c>
      <c r="M62" s="31">
        <v>11.789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9064.85</v>
      </c>
      <c r="D63" s="36">
        <v>9037.9499999999989</v>
      </c>
      <c r="E63" s="36">
        <v>8956.8999999999978</v>
      </c>
      <c r="F63" s="36">
        <v>8848.9499999999989</v>
      </c>
      <c r="G63" s="36">
        <v>8767.8999999999978</v>
      </c>
      <c r="H63" s="36">
        <v>9145.8999999999978</v>
      </c>
      <c r="I63" s="36">
        <v>9226.9499999999971</v>
      </c>
      <c r="J63" s="36">
        <v>9334.8999999999978</v>
      </c>
      <c r="K63" s="31">
        <v>9119</v>
      </c>
      <c r="L63" s="31">
        <v>8930</v>
      </c>
      <c r="M63" s="31">
        <v>4.8047399999999998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7229.55</v>
      </c>
      <c r="D64" s="36">
        <v>7216.6166666666659</v>
      </c>
      <c r="E64" s="36">
        <v>7169.2333333333318</v>
      </c>
      <c r="F64" s="36">
        <v>7108.9166666666661</v>
      </c>
      <c r="G64" s="36">
        <v>7061.5333333333319</v>
      </c>
      <c r="H64" s="36">
        <v>7276.9333333333316</v>
      </c>
      <c r="I64" s="36">
        <v>7324.3166666666648</v>
      </c>
      <c r="J64" s="36">
        <v>7384.6333333333314</v>
      </c>
      <c r="K64" s="31">
        <v>7264</v>
      </c>
      <c r="L64" s="31">
        <v>7156.3</v>
      </c>
      <c r="M64" s="31">
        <v>10.925879999999999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1698.65</v>
      </c>
      <c r="D65" s="36">
        <v>1698.1333333333334</v>
      </c>
      <c r="E65" s="36">
        <v>1690.0666666666668</v>
      </c>
      <c r="F65" s="36">
        <v>1681.4833333333333</v>
      </c>
      <c r="G65" s="36">
        <v>1673.4166666666667</v>
      </c>
      <c r="H65" s="36">
        <v>1706.7166666666669</v>
      </c>
      <c r="I65" s="36">
        <v>1714.7833333333335</v>
      </c>
      <c r="J65" s="36">
        <v>1723.366666666667</v>
      </c>
      <c r="K65" s="31">
        <v>1706.2</v>
      </c>
      <c r="L65" s="31">
        <v>1689.55</v>
      </c>
      <c r="M65" s="31">
        <v>13.121320000000001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8175.55</v>
      </c>
      <c r="D66" s="36">
        <v>8184.2833333333328</v>
      </c>
      <c r="E66" s="36">
        <v>8097.366666666665</v>
      </c>
      <c r="F66" s="36">
        <v>8019.1833333333325</v>
      </c>
      <c r="G66" s="36">
        <v>7932.2666666666646</v>
      </c>
      <c r="H66" s="36">
        <v>8262.4666666666653</v>
      </c>
      <c r="I66" s="36">
        <v>8349.3833333333332</v>
      </c>
      <c r="J66" s="36">
        <v>8427.5666666666657</v>
      </c>
      <c r="K66" s="31">
        <v>8271.2000000000007</v>
      </c>
      <c r="L66" s="31">
        <v>8106.1</v>
      </c>
      <c r="M66" s="31">
        <v>0.43228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2269.15</v>
      </c>
      <c r="D67" s="36">
        <v>2279.0333333333333</v>
      </c>
      <c r="E67" s="36">
        <v>2240.1166666666668</v>
      </c>
      <c r="F67" s="36">
        <v>2211.0833333333335</v>
      </c>
      <c r="G67" s="36">
        <v>2172.166666666667</v>
      </c>
      <c r="H67" s="36">
        <v>2308.0666666666666</v>
      </c>
      <c r="I67" s="36">
        <v>2346.9833333333336</v>
      </c>
      <c r="J67" s="36">
        <v>2376.0166666666664</v>
      </c>
      <c r="K67" s="31">
        <v>2317.9499999999998</v>
      </c>
      <c r="L67" s="31">
        <v>2250</v>
      </c>
      <c r="M67" s="31">
        <v>0.79805999999999999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2393.0500000000002</v>
      </c>
      <c r="D68" s="36">
        <v>2404</v>
      </c>
      <c r="E68" s="36">
        <v>2374.4499999999998</v>
      </c>
      <c r="F68" s="36">
        <v>2355.85</v>
      </c>
      <c r="G68" s="36">
        <v>2326.2999999999997</v>
      </c>
      <c r="H68" s="36">
        <v>2422.6</v>
      </c>
      <c r="I68" s="36">
        <v>2452.15</v>
      </c>
      <c r="J68" s="36">
        <v>2470.75</v>
      </c>
      <c r="K68" s="31">
        <v>2433.5500000000002</v>
      </c>
      <c r="L68" s="31">
        <v>2385.4</v>
      </c>
      <c r="M68" s="31">
        <v>6.2152399999999997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377.8</v>
      </c>
      <c r="D69" s="36">
        <v>381.55</v>
      </c>
      <c r="E69" s="36">
        <v>373.3</v>
      </c>
      <c r="F69" s="36">
        <v>368.8</v>
      </c>
      <c r="G69" s="36">
        <v>360.55</v>
      </c>
      <c r="H69" s="36">
        <v>386.05</v>
      </c>
      <c r="I69" s="36">
        <v>394.3</v>
      </c>
      <c r="J69" s="36">
        <v>398.8</v>
      </c>
      <c r="K69" s="31">
        <v>389.8</v>
      </c>
      <c r="L69" s="31">
        <v>377.05</v>
      </c>
      <c r="M69" s="31">
        <v>14.84296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182.95</v>
      </c>
      <c r="D70" s="36">
        <v>184.16666666666666</v>
      </c>
      <c r="E70" s="36">
        <v>181.43333333333331</v>
      </c>
      <c r="F70" s="36">
        <v>179.91666666666666</v>
      </c>
      <c r="G70" s="36">
        <v>177.18333333333331</v>
      </c>
      <c r="H70" s="36">
        <v>185.68333333333331</v>
      </c>
      <c r="I70" s="36">
        <v>188.41666666666666</v>
      </c>
      <c r="J70" s="36">
        <v>189.93333333333331</v>
      </c>
      <c r="K70" s="31">
        <v>186.9</v>
      </c>
      <c r="L70" s="31">
        <v>182.65</v>
      </c>
      <c r="M70" s="31">
        <v>259.30326000000002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267.95</v>
      </c>
      <c r="D71" s="36">
        <v>268.86666666666667</v>
      </c>
      <c r="E71" s="36">
        <v>265.48333333333335</v>
      </c>
      <c r="F71" s="36">
        <v>263.01666666666665</v>
      </c>
      <c r="G71" s="36">
        <v>259.63333333333333</v>
      </c>
      <c r="H71" s="36">
        <v>271.33333333333337</v>
      </c>
      <c r="I71" s="36">
        <v>274.7166666666667</v>
      </c>
      <c r="J71" s="36">
        <v>277.18333333333339</v>
      </c>
      <c r="K71" s="31">
        <v>272.25</v>
      </c>
      <c r="L71" s="31">
        <v>266.39999999999998</v>
      </c>
      <c r="M71" s="31">
        <v>114.96987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143.6</v>
      </c>
      <c r="D72" s="36">
        <v>144.26666666666665</v>
      </c>
      <c r="E72" s="36">
        <v>142.33333333333331</v>
      </c>
      <c r="F72" s="36">
        <v>141.06666666666666</v>
      </c>
      <c r="G72" s="36">
        <v>139.13333333333333</v>
      </c>
      <c r="H72" s="36">
        <v>145.5333333333333</v>
      </c>
      <c r="I72" s="36">
        <v>147.46666666666664</v>
      </c>
      <c r="J72" s="36">
        <v>148.73333333333329</v>
      </c>
      <c r="K72" s="31">
        <v>146.19999999999999</v>
      </c>
      <c r="L72" s="31">
        <v>143</v>
      </c>
      <c r="M72" s="31">
        <v>78.946939999999998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63.6</v>
      </c>
      <c r="D73" s="36">
        <v>64.099999999999994</v>
      </c>
      <c r="E73" s="36">
        <v>62.849999999999994</v>
      </c>
      <c r="F73" s="36">
        <v>62.1</v>
      </c>
      <c r="G73" s="36">
        <v>60.85</v>
      </c>
      <c r="H73" s="36">
        <v>64.849999999999994</v>
      </c>
      <c r="I73" s="36">
        <v>66.099999999999994</v>
      </c>
      <c r="J73" s="36">
        <v>66.84999999999998</v>
      </c>
      <c r="K73" s="31">
        <v>65.349999999999994</v>
      </c>
      <c r="L73" s="31">
        <v>63.35</v>
      </c>
      <c r="M73" s="31">
        <v>188.90222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1387.5</v>
      </c>
      <c r="D74" s="36">
        <v>1390.1333333333332</v>
      </c>
      <c r="E74" s="36">
        <v>1375.8666666666663</v>
      </c>
      <c r="F74" s="36">
        <v>1364.2333333333331</v>
      </c>
      <c r="G74" s="36">
        <v>1349.9666666666662</v>
      </c>
      <c r="H74" s="36">
        <v>1401.7666666666664</v>
      </c>
      <c r="I74" s="36">
        <v>1416.0333333333333</v>
      </c>
      <c r="J74" s="36">
        <v>1427.6666666666665</v>
      </c>
      <c r="K74" s="31">
        <v>1404.4</v>
      </c>
      <c r="L74" s="31">
        <v>1378.5</v>
      </c>
      <c r="M74" s="31">
        <v>10.62242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5475.9</v>
      </c>
      <c r="D75" s="36">
        <v>5459.9666666666662</v>
      </c>
      <c r="E75" s="36">
        <v>5393.9833333333327</v>
      </c>
      <c r="F75" s="36">
        <v>5312.0666666666666</v>
      </c>
      <c r="G75" s="36">
        <v>5246.083333333333</v>
      </c>
      <c r="H75" s="36">
        <v>5541.8833333333323</v>
      </c>
      <c r="I75" s="36">
        <v>5607.8666666666659</v>
      </c>
      <c r="J75" s="36">
        <v>5689.7833333333319</v>
      </c>
      <c r="K75" s="31">
        <v>5525.95</v>
      </c>
      <c r="L75" s="31">
        <v>5378.05</v>
      </c>
      <c r="M75" s="31">
        <v>0.27883999999999998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556.75</v>
      </c>
      <c r="D76" s="36">
        <v>558.38333333333333</v>
      </c>
      <c r="E76" s="36">
        <v>553.76666666666665</v>
      </c>
      <c r="F76" s="36">
        <v>550.7833333333333</v>
      </c>
      <c r="G76" s="36">
        <v>546.16666666666663</v>
      </c>
      <c r="H76" s="36">
        <v>561.36666666666667</v>
      </c>
      <c r="I76" s="36">
        <v>565.98333333333323</v>
      </c>
      <c r="J76" s="36">
        <v>568.9666666666667</v>
      </c>
      <c r="K76" s="31">
        <v>563</v>
      </c>
      <c r="L76" s="31">
        <v>555.4</v>
      </c>
      <c r="M76" s="31">
        <v>3.2640199999999999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1760.7</v>
      </c>
      <c r="D77" s="36">
        <v>1767.8333333333333</v>
      </c>
      <c r="E77" s="36">
        <v>1745.8666666666666</v>
      </c>
      <c r="F77" s="36">
        <v>1731.0333333333333</v>
      </c>
      <c r="G77" s="36">
        <v>1709.0666666666666</v>
      </c>
      <c r="H77" s="36">
        <v>1782.6666666666665</v>
      </c>
      <c r="I77" s="36">
        <v>1804.6333333333332</v>
      </c>
      <c r="J77" s="36">
        <v>1819.4666666666665</v>
      </c>
      <c r="K77" s="31">
        <v>1789.8</v>
      </c>
      <c r="L77" s="31">
        <v>1753</v>
      </c>
      <c r="M77" s="31">
        <v>6.8878399999999997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233.5</v>
      </c>
      <c r="D78" s="36">
        <v>233.15</v>
      </c>
      <c r="E78" s="36">
        <v>230.9</v>
      </c>
      <c r="F78" s="36">
        <v>228.3</v>
      </c>
      <c r="G78" s="36">
        <v>226.05</v>
      </c>
      <c r="H78" s="36">
        <v>235.75</v>
      </c>
      <c r="I78" s="36">
        <v>238</v>
      </c>
      <c r="J78" s="36">
        <v>240.6</v>
      </c>
      <c r="K78" s="31">
        <v>235.4</v>
      </c>
      <c r="L78" s="31">
        <v>230.55</v>
      </c>
      <c r="M78" s="31">
        <v>571.74716000000001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1169.05</v>
      </c>
      <c r="D79" s="36">
        <v>1173.0166666666667</v>
      </c>
      <c r="E79" s="36">
        <v>1159.0333333333333</v>
      </c>
      <c r="F79" s="36">
        <v>1149.0166666666667</v>
      </c>
      <c r="G79" s="36">
        <v>1135.0333333333333</v>
      </c>
      <c r="H79" s="36">
        <v>1183.0333333333333</v>
      </c>
      <c r="I79" s="36">
        <v>1197.0166666666664</v>
      </c>
      <c r="J79" s="36">
        <v>1207.0333333333333</v>
      </c>
      <c r="K79" s="31">
        <v>1187</v>
      </c>
      <c r="L79" s="31">
        <v>1163</v>
      </c>
      <c r="M79" s="31">
        <v>9.7049299999999992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262.5</v>
      </c>
      <c r="D80" s="36">
        <v>263.23333333333335</v>
      </c>
      <c r="E80" s="36">
        <v>257.26666666666671</v>
      </c>
      <c r="F80" s="36">
        <v>252.03333333333336</v>
      </c>
      <c r="G80" s="36">
        <v>246.06666666666672</v>
      </c>
      <c r="H80" s="36">
        <v>268.4666666666667</v>
      </c>
      <c r="I80" s="36">
        <v>274.43333333333339</v>
      </c>
      <c r="J80" s="36">
        <v>279.66666666666669</v>
      </c>
      <c r="K80" s="31">
        <v>269.2</v>
      </c>
      <c r="L80" s="31">
        <v>258</v>
      </c>
      <c r="M80" s="31">
        <v>226.21986999999999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601.20000000000005</v>
      </c>
      <c r="D81" s="36">
        <v>604.35</v>
      </c>
      <c r="E81" s="36">
        <v>595.85</v>
      </c>
      <c r="F81" s="36">
        <v>590.5</v>
      </c>
      <c r="G81" s="36">
        <v>582</v>
      </c>
      <c r="H81" s="36">
        <v>609.70000000000005</v>
      </c>
      <c r="I81" s="36">
        <v>618.20000000000005</v>
      </c>
      <c r="J81" s="36">
        <v>623.55000000000007</v>
      </c>
      <c r="K81" s="31">
        <v>612.85</v>
      </c>
      <c r="L81" s="31">
        <v>599</v>
      </c>
      <c r="M81" s="31">
        <v>67.096829999999997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1225.55</v>
      </c>
      <c r="D82" s="36">
        <v>1225.6499999999999</v>
      </c>
      <c r="E82" s="36">
        <v>1219.4499999999998</v>
      </c>
      <c r="F82" s="36">
        <v>1213.3499999999999</v>
      </c>
      <c r="G82" s="36">
        <v>1207.1499999999999</v>
      </c>
      <c r="H82" s="36">
        <v>1231.7499999999998</v>
      </c>
      <c r="I82" s="36">
        <v>1237.95</v>
      </c>
      <c r="J82" s="36">
        <v>1244.0499999999997</v>
      </c>
      <c r="K82" s="31">
        <v>1231.8499999999999</v>
      </c>
      <c r="L82" s="31">
        <v>1219.55</v>
      </c>
      <c r="M82" s="31">
        <v>78.77073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538.6</v>
      </c>
      <c r="D83" s="36">
        <v>544.43333333333339</v>
      </c>
      <c r="E83" s="36">
        <v>529.16666666666674</v>
      </c>
      <c r="F83" s="36">
        <v>519.73333333333335</v>
      </c>
      <c r="G83" s="36">
        <v>504.4666666666667</v>
      </c>
      <c r="H83" s="36">
        <v>553.86666666666679</v>
      </c>
      <c r="I83" s="36">
        <v>569.13333333333344</v>
      </c>
      <c r="J83" s="36">
        <v>578.56666666666683</v>
      </c>
      <c r="K83" s="31">
        <v>559.70000000000005</v>
      </c>
      <c r="L83" s="31">
        <v>535</v>
      </c>
      <c r="M83" s="31">
        <v>8.7629000000000001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274</v>
      </c>
      <c r="D84" s="36">
        <v>276.75</v>
      </c>
      <c r="E84" s="36">
        <v>270.35000000000002</v>
      </c>
      <c r="F84" s="36">
        <v>266.70000000000005</v>
      </c>
      <c r="G84" s="36">
        <v>260.30000000000007</v>
      </c>
      <c r="H84" s="36">
        <v>280.39999999999998</v>
      </c>
      <c r="I84" s="36">
        <v>286.79999999999995</v>
      </c>
      <c r="J84" s="36">
        <v>290.44999999999993</v>
      </c>
      <c r="K84" s="31">
        <v>283.14999999999998</v>
      </c>
      <c r="L84" s="31">
        <v>273.10000000000002</v>
      </c>
      <c r="M84" s="31">
        <v>69.295029999999997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1528.85</v>
      </c>
      <c r="D85" s="36">
        <v>1537.3333333333333</v>
      </c>
      <c r="E85" s="36">
        <v>1513.5166666666664</v>
      </c>
      <c r="F85" s="36">
        <v>1498.1833333333332</v>
      </c>
      <c r="G85" s="36">
        <v>1474.3666666666663</v>
      </c>
      <c r="H85" s="36">
        <v>1552.6666666666665</v>
      </c>
      <c r="I85" s="36">
        <v>1576.4833333333336</v>
      </c>
      <c r="J85" s="36">
        <v>1591.8166666666666</v>
      </c>
      <c r="K85" s="31">
        <v>1561.15</v>
      </c>
      <c r="L85" s="31">
        <v>1522</v>
      </c>
      <c r="M85" s="31">
        <v>0.95135999999999998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732.3</v>
      </c>
      <c r="D86" s="36">
        <v>737.98333333333323</v>
      </c>
      <c r="E86" s="36">
        <v>725.16666666666652</v>
      </c>
      <c r="F86" s="36">
        <v>718.0333333333333</v>
      </c>
      <c r="G86" s="36">
        <v>705.21666666666658</v>
      </c>
      <c r="H86" s="36">
        <v>745.11666666666645</v>
      </c>
      <c r="I86" s="36">
        <v>757.93333333333328</v>
      </c>
      <c r="J86" s="36">
        <v>765.06666666666638</v>
      </c>
      <c r="K86" s="31">
        <v>750.8</v>
      </c>
      <c r="L86" s="31">
        <v>730.85</v>
      </c>
      <c r="M86" s="31">
        <v>14.12111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6016.2</v>
      </c>
      <c r="D87" s="36">
        <v>5986.1500000000005</v>
      </c>
      <c r="E87" s="36">
        <v>5930.1000000000013</v>
      </c>
      <c r="F87" s="36">
        <v>5844.0000000000009</v>
      </c>
      <c r="G87" s="36">
        <v>5787.9500000000016</v>
      </c>
      <c r="H87" s="36">
        <v>6072.2500000000009</v>
      </c>
      <c r="I87" s="36">
        <v>6128.3</v>
      </c>
      <c r="J87" s="36">
        <v>6214.4000000000005</v>
      </c>
      <c r="K87" s="31">
        <v>6042.2</v>
      </c>
      <c r="L87" s="31">
        <v>5900.05</v>
      </c>
      <c r="M87" s="31">
        <v>0.20205000000000001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1383.75</v>
      </c>
      <c r="D88" s="36">
        <v>1398.6333333333332</v>
      </c>
      <c r="E88" s="36">
        <v>1359.5666666666664</v>
      </c>
      <c r="F88" s="36">
        <v>1335.3833333333332</v>
      </c>
      <c r="G88" s="36">
        <v>1296.3166666666664</v>
      </c>
      <c r="H88" s="36">
        <v>1422.8166666666664</v>
      </c>
      <c r="I88" s="36">
        <v>1461.883333333333</v>
      </c>
      <c r="J88" s="36">
        <v>1486.0666666666664</v>
      </c>
      <c r="K88" s="31">
        <v>1437.7</v>
      </c>
      <c r="L88" s="31">
        <v>1374.45</v>
      </c>
      <c r="M88" s="31">
        <v>3.9336799999999998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1594.55</v>
      </c>
      <c r="D89" s="36">
        <v>1597.1833333333334</v>
      </c>
      <c r="E89" s="36">
        <v>1572.3666666666668</v>
      </c>
      <c r="F89" s="36">
        <v>1550.1833333333334</v>
      </c>
      <c r="G89" s="36">
        <v>1525.3666666666668</v>
      </c>
      <c r="H89" s="36">
        <v>1619.3666666666668</v>
      </c>
      <c r="I89" s="36">
        <v>1644.1833333333334</v>
      </c>
      <c r="J89" s="36">
        <v>1666.3666666666668</v>
      </c>
      <c r="K89" s="31">
        <v>1622</v>
      </c>
      <c r="L89" s="31">
        <v>1575</v>
      </c>
      <c r="M89" s="31">
        <v>0.66407000000000005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541.6</v>
      </c>
      <c r="D90" s="36">
        <v>543.55000000000007</v>
      </c>
      <c r="E90" s="36">
        <v>528.55000000000018</v>
      </c>
      <c r="F90" s="36">
        <v>515.50000000000011</v>
      </c>
      <c r="G90" s="36">
        <v>500.50000000000023</v>
      </c>
      <c r="H90" s="36">
        <v>556.60000000000014</v>
      </c>
      <c r="I90" s="36">
        <v>571.59999999999991</v>
      </c>
      <c r="J90" s="36">
        <v>584.65000000000009</v>
      </c>
      <c r="K90" s="31">
        <v>558.54999999999995</v>
      </c>
      <c r="L90" s="31">
        <v>530.5</v>
      </c>
      <c r="M90" s="31">
        <v>16.986350000000002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29849.4</v>
      </c>
      <c r="D91" s="36">
        <v>29958.133333333331</v>
      </c>
      <c r="E91" s="36">
        <v>29691.266666666663</v>
      </c>
      <c r="F91" s="36">
        <v>29533.133333333331</v>
      </c>
      <c r="G91" s="36">
        <v>29266.266666666663</v>
      </c>
      <c r="H91" s="36">
        <v>30116.266666666663</v>
      </c>
      <c r="I91" s="36">
        <v>30383.133333333331</v>
      </c>
      <c r="J91" s="36">
        <v>30541.266666666663</v>
      </c>
      <c r="K91" s="31">
        <v>30225</v>
      </c>
      <c r="L91" s="31">
        <v>29800</v>
      </c>
      <c r="M91" s="31">
        <v>0.39244000000000001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1002.9</v>
      </c>
      <c r="D92" s="36">
        <v>1000.35</v>
      </c>
      <c r="E92" s="36">
        <v>983.7</v>
      </c>
      <c r="F92" s="36">
        <v>964.5</v>
      </c>
      <c r="G92" s="36">
        <v>947.85</v>
      </c>
      <c r="H92" s="36">
        <v>1019.5500000000001</v>
      </c>
      <c r="I92" s="36">
        <v>1036.1999999999998</v>
      </c>
      <c r="J92" s="36">
        <v>1055.4000000000001</v>
      </c>
      <c r="K92" s="31">
        <v>1017</v>
      </c>
      <c r="L92" s="31">
        <v>981.15</v>
      </c>
      <c r="M92" s="31">
        <v>4.3184699999999996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15.85</v>
      </c>
      <c r="D93" s="36">
        <v>15.9</v>
      </c>
      <c r="E93" s="36">
        <v>15.650000000000002</v>
      </c>
      <c r="F93" s="36">
        <v>15.450000000000001</v>
      </c>
      <c r="G93" s="36">
        <v>15.200000000000003</v>
      </c>
      <c r="H93" s="36">
        <v>16.100000000000001</v>
      </c>
      <c r="I93" s="36">
        <v>16.349999999999998</v>
      </c>
      <c r="J93" s="36">
        <v>16.55</v>
      </c>
      <c r="K93" s="31">
        <v>16.149999999999999</v>
      </c>
      <c r="L93" s="31">
        <v>15.7</v>
      </c>
      <c r="M93" s="31">
        <v>106.97302000000001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4751.75</v>
      </c>
      <c r="D94" s="36">
        <v>4772.5333333333338</v>
      </c>
      <c r="E94" s="36">
        <v>4724.2166666666672</v>
      </c>
      <c r="F94" s="36">
        <v>4696.6833333333334</v>
      </c>
      <c r="G94" s="36">
        <v>4648.3666666666668</v>
      </c>
      <c r="H94" s="36">
        <v>4800.0666666666675</v>
      </c>
      <c r="I94" s="36">
        <v>4848.383333333335</v>
      </c>
      <c r="J94" s="36">
        <v>4875.9166666666679</v>
      </c>
      <c r="K94" s="31">
        <v>4820.8500000000004</v>
      </c>
      <c r="L94" s="31">
        <v>4745</v>
      </c>
      <c r="M94" s="31">
        <v>6.2056800000000001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1841.8</v>
      </c>
      <c r="D95" s="36">
        <v>1847.9333333333334</v>
      </c>
      <c r="E95" s="36">
        <v>1825.9166666666667</v>
      </c>
      <c r="F95" s="36">
        <v>1810.0333333333333</v>
      </c>
      <c r="G95" s="36">
        <v>1788.0166666666667</v>
      </c>
      <c r="H95" s="36">
        <v>1863.8166666666668</v>
      </c>
      <c r="I95" s="36">
        <v>1885.8333333333333</v>
      </c>
      <c r="J95" s="36">
        <v>1901.7166666666669</v>
      </c>
      <c r="K95" s="31">
        <v>1869.95</v>
      </c>
      <c r="L95" s="31">
        <v>1832.05</v>
      </c>
      <c r="M95" s="31">
        <v>0.24396999999999999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579.29999999999995</v>
      </c>
      <c r="D96" s="36">
        <v>582.26666666666665</v>
      </c>
      <c r="E96" s="36">
        <v>572.5333333333333</v>
      </c>
      <c r="F96" s="36">
        <v>565.76666666666665</v>
      </c>
      <c r="G96" s="36">
        <v>556.0333333333333</v>
      </c>
      <c r="H96" s="36">
        <v>589.0333333333333</v>
      </c>
      <c r="I96" s="36">
        <v>598.76666666666665</v>
      </c>
      <c r="J96" s="36">
        <v>605.5333333333333</v>
      </c>
      <c r="K96" s="31">
        <v>592</v>
      </c>
      <c r="L96" s="31">
        <v>575.5</v>
      </c>
      <c r="M96" s="31">
        <v>0.77585999999999999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141.1</v>
      </c>
      <c r="D97" s="36">
        <v>141.76666666666665</v>
      </c>
      <c r="E97" s="36">
        <v>139.33333333333331</v>
      </c>
      <c r="F97" s="36">
        <v>137.56666666666666</v>
      </c>
      <c r="G97" s="36">
        <v>135.13333333333333</v>
      </c>
      <c r="H97" s="36">
        <v>143.5333333333333</v>
      </c>
      <c r="I97" s="36">
        <v>145.96666666666664</v>
      </c>
      <c r="J97" s="36">
        <v>147.73333333333329</v>
      </c>
      <c r="K97" s="31">
        <v>144.19999999999999</v>
      </c>
      <c r="L97" s="31">
        <v>140</v>
      </c>
      <c r="M97" s="31">
        <v>57.690010000000001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494.25</v>
      </c>
      <c r="D98" s="36">
        <v>497.68333333333334</v>
      </c>
      <c r="E98" s="36">
        <v>488.56666666666666</v>
      </c>
      <c r="F98" s="36">
        <v>482.88333333333333</v>
      </c>
      <c r="G98" s="36">
        <v>473.76666666666665</v>
      </c>
      <c r="H98" s="36">
        <v>503.36666666666667</v>
      </c>
      <c r="I98" s="36">
        <v>512.48333333333335</v>
      </c>
      <c r="J98" s="36">
        <v>518.16666666666674</v>
      </c>
      <c r="K98" s="31">
        <v>506.8</v>
      </c>
      <c r="L98" s="31">
        <v>492</v>
      </c>
      <c r="M98" s="31">
        <v>19.82902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488.05</v>
      </c>
      <c r="D99" s="36">
        <v>484.8</v>
      </c>
      <c r="E99" s="36">
        <v>477.6</v>
      </c>
      <c r="F99" s="36">
        <v>467.15000000000003</v>
      </c>
      <c r="G99" s="36">
        <v>459.95000000000005</v>
      </c>
      <c r="H99" s="36">
        <v>495.25</v>
      </c>
      <c r="I99" s="36">
        <v>502.44999999999993</v>
      </c>
      <c r="J99" s="36">
        <v>512.9</v>
      </c>
      <c r="K99" s="31">
        <v>492</v>
      </c>
      <c r="L99" s="31">
        <v>474.35</v>
      </c>
      <c r="M99" s="31">
        <v>6.7583500000000001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4843</v>
      </c>
      <c r="D100" s="36">
        <v>4864.0666666666666</v>
      </c>
      <c r="E100" s="36">
        <v>4778.1333333333332</v>
      </c>
      <c r="F100" s="36">
        <v>4713.2666666666664</v>
      </c>
      <c r="G100" s="36">
        <v>4627.333333333333</v>
      </c>
      <c r="H100" s="36">
        <v>4928.9333333333334</v>
      </c>
      <c r="I100" s="36">
        <v>5014.8666666666659</v>
      </c>
      <c r="J100" s="36">
        <v>5079.7333333333336</v>
      </c>
      <c r="K100" s="31">
        <v>4950</v>
      </c>
      <c r="L100" s="31">
        <v>4799.2</v>
      </c>
      <c r="M100" s="31">
        <v>0.56710000000000005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387.15</v>
      </c>
      <c r="D101" s="36">
        <v>389.5333333333333</v>
      </c>
      <c r="E101" s="36">
        <v>381.66666666666663</v>
      </c>
      <c r="F101" s="36">
        <v>376.18333333333334</v>
      </c>
      <c r="G101" s="36">
        <v>368.31666666666666</v>
      </c>
      <c r="H101" s="36">
        <v>395.01666666666659</v>
      </c>
      <c r="I101" s="36">
        <v>402.88333333333327</v>
      </c>
      <c r="J101" s="36">
        <v>408.36666666666656</v>
      </c>
      <c r="K101" s="31">
        <v>397.4</v>
      </c>
      <c r="L101" s="31">
        <v>384.05</v>
      </c>
      <c r="M101" s="31">
        <v>1.47332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237.15</v>
      </c>
      <c r="D102" s="36">
        <v>235.83333333333334</v>
      </c>
      <c r="E102" s="36">
        <v>233.81666666666669</v>
      </c>
      <c r="F102" s="36">
        <v>230.48333333333335</v>
      </c>
      <c r="G102" s="36">
        <v>228.4666666666667</v>
      </c>
      <c r="H102" s="36">
        <v>239.16666666666669</v>
      </c>
      <c r="I102" s="36">
        <v>241.18333333333334</v>
      </c>
      <c r="J102" s="36">
        <v>244.51666666666668</v>
      </c>
      <c r="K102" s="31">
        <v>237.85</v>
      </c>
      <c r="L102" s="31">
        <v>232.5</v>
      </c>
      <c r="M102" s="31">
        <v>5.8258099999999997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785.75</v>
      </c>
      <c r="D103" s="36">
        <v>794.5333333333333</v>
      </c>
      <c r="E103" s="36">
        <v>775.36666666666656</v>
      </c>
      <c r="F103" s="36">
        <v>764.98333333333323</v>
      </c>
      <c r="G103" s="36">
        <v>745.81666666666649</v>
      </c>
      <c r="H103" s="36">
        <v>804.91666666666663</v>
      </c>
      <c r="I103" s="36">
        <v>824.08333333333337</v>
      </c>
      <c r="J103" s="36">
        <v>834.4666666666667</v>
      </c>
      <c r="K103" s="31">
        <v>813.7</v>
      </c>
      <c r="L103" s="31">
        <v>784.15</v>
      </c>
      <c r="M103" s="31">
        <v>3.96428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605.85</v>
      </c>
      <c r="D104" s="36">
        <v>609.15000000000009</v>
      </c>
      <c r="E104" s="36">
        <v>601.60000000000014</v>
      </c>
      <c r="F104" s="36">
        <v>597.35</v>
      </c>
      <c r="G104" s="36">
        <v>589.80000000000007</v>
      </c>
      <c r="H104" s="36">
        <v>613.4000000000002</v>
      </c>
      <c r="I104" s="36">
        <v>620.95000000000016</v>
      </c>
      <c r="J104" s="36">
        <v>625.20000000000027</v>
      </c>
      <c r="K104" s="31">
        <v>616.70000000000005</v>
      </c>
      <c r="L104" s="31">
        <v>604.9</v>
      </c>
      <c r="M104" s="31">
        <v>46.949379999999998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218.9</v>
      </c>
      <c r="D105" s="36">
        <v>220.43333333333331</v>
      </c>
      <c r="E105" s="36">
        <v>214.96666666666661</v>
      </c>
      <c r="F105" s="36">
        <v>211.0333333333333</v>
      </c>
      <c r="G105" s="36">
        <v>205.56666666666661</v>
      </c>
      <c r="H105" s="36">
        <v>224.36666666666662</v>
      </c>
      <c r="I105" s="36">
        <v>229.83333333333331</v>
      </c>
      <c r="J105" s="36">
        <v>233.76666666666662</v>
      </c>
      <c r="K105" s="31">
        <v>225.9</v>
      </c>
      <c r="L105" s="31">
        <v>216.5</v>
      </c>
      <c r="M105" s="31">
        <v>3.11036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1249.25</v>
      </c>
      <c r="D106" s="36">
        <v>1260.7833333333335</v>
      </c>
      <c r="E106" s="36">
        <v>1228.166666666667</v>
      </c>
      <c r="F106" s="36">
        <v>1207.0833333333335</v>
      </c>
      <c r="G106" s="36">
        <v>1174.4666666666669</v>
      </c>
      <c r="H106" s="36">
        <v>1281.866666666667</v>
      </c>
      <c r="I106" s="36">
        <v>1314.4833333333333</v>
      </c>
      <c r="J106" s="36">
        <v>1335.5666666666671</v>
      </c>
      <c r="K106" s="31">
        <v>1293.4000000000001</v>
      </c>
      <c r="L106" s="31">
        <v>1239.7</v>
      </c>
      <c r="M106" s="31">
        <v>1.0365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223.45</v>
      </c>
      <c r="D107" s="36">
        <v>223.4</v>
      </c>
      <c r="E107" s="36">
        <v>217.55</v>
      </c>
      <c r="F107" s="36">
        <v>211.65</v>
      </c>
      <c r="G107" s="36">
        <v>205.8</v>
      </c>
      <c r="H107" s="36">
        <v>229.3</v>
      </c>
      <c r="I107" s="36">
        <v>235.14999999999998</v>
      </c>
      <c r="J107" s="36">
        <v>241.05</v>
      </c>
      <c r="K107" s="31">
        <v>229.25</v>
      </c>
      <c r="L107" s="31">
        <v>217.5</v>
      </c>
      <c r="M107" s="31">
        <v>90.963710000000006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2587.5500000000002</v>
      </c>
      <c r="D108" s="36">
        <v>2605.0166666666669</v>
      </c>
      <c r="E108" s="36">
        <v>2564.5333333333338</v>
      </c>
      <c r="F108" s="36">
        <v>2541.5166666666669</v>
      </c>
      <c r="G108" s="36">
        <v>2501.0333333333338</v>
      </c>
      <c r="H108" s="36">
        <v>2628.0333333333338</v>
      </c>
      <c r="I108" s="36">
        <v>2668.5166666666664</v>
      </c>
      <c r="J108" s="36">
        <v>2691.5333333333338</v>
      </c>
      <c r="K108" s="31">
        <v>2645.5</v>
      </c>
      <c r="L108" s="31">
        <v>2582</v>
      </c>
      <c r="M108" s="31">
        <v>0.76971999999999996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63.9</v>
      </c>
      <c r="D109" s="36">
        <v>64.350000000000009</v>
      </c>
      <c r="E109" s="36">
        <v>63.250000000000014</v>
      </c>
      <c r="F109" s="36">
        <v>62.600000000000009</v>
      </c>
      <c r="G109" s="36">
        <v>61.500000000000014</v>
      </c>
      <c r="H109" s="36">
        <v>65.000000000000014</v>
      </c>
      <c r="I109" s="36">
        <v>66.100000000000009</v>
      </c>
      <c r="J109" s="36">
        <v>66.750000000000014</v>
      </c>
      <c r="K109" s="31">
        <v>65.45</v>
      </c>
      <c r="L109" s="31">
        <v>63.7</v>
      </c>
      <c r="M109" s="31">
        <v>87.404219999999995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2008.1</v>
      </c>
      <c r="D110" s="36">
        <v>1968.5166666666667</v>
      </c>
      <c r="E110" s="36">
        <v>1917.0333333333333</v>
      </c>
      <c r="F110" s="36">
        <v>1825.9666666666667</v>
      </c>
      <c r="G110" s="36">
        <v>1774.4833333333333</v>
      </c>
      <c r="H110" s="36">
        <v>2059.583333333333</v>
      </c>
      <c r="I110" s="36">
        <v>2111.0666666666666</v>
      </c>
      <c r="J110" s="36">
        <v>2202.1333333333332</v>
      </c>
      <c r="K110" s="31">
        <v>2020</v>
      </c>
      <c r="L110" s="31">
        <v>1877.45</v>
      </c>
      <c r="M110" s="31">
        <v>80.955699999999993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644.5</v>
      </c>
      <c r="D111" s="36">
        <v>646.66666666666663</v>
      </c>
      <c r="E111" s="36">
        <v>638.83333333333326</v>
      </c>
      <c r="F111" s="36">
        <v>633.16666666666663</v>
      </c>
      <c r="G111" s="36">
        <v>625.33333333333326</v>
      </c>
      <c r="H111" s="36">
        <v>652.33333333333326</v>
      </c>
      <c r="I111" s="36">
        <v>660.16666666666652</v>
      </c>
      <c r="J111" s="36">
        <v>665.83333333333326</v>
      </c>
      <c r="K111" s="31">
        <v>654.5</v>
      </c>
      <c r="L111" s="31">
        <v>641</v>
      </c>
      <c r="M111" s="31">
        <v>1.10378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1797.65</v>
      </c>
      <c r="D112" s="36">
        <v>1808.3166666666666</v>
      </c>
      <c r="E112" s="36">
        <v>1774.6333333333332</v>
      </c>
      <c r="F112" s="36">
        <v>1751.6166666666666</v>
      </c>
      <c r="G112" s="36">
        <v>1717.9333333333332</v>
      </c>
      <c r="H112" s="36">
        <v>1831.3333333333333</v>
      </c>
      <c r="I112" s="36">
        <v>1865.0166666666667</v>
      </c>
      <c r="J112" s="36">
        <v>1888.0333333333333</v>
      </c>
      <c r="K112" s="31">
        <v>1842</v>
      </c>
      <c r="L112" s="31">
        <v>1785.3</v>
      </c>
      <c r="M112" s="31">
        <v>2.2655799999999999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7133.7</v>
      </c>
      <c r="D113" s="36">
        <v>7194.1500000000005</v>
      </c>
      <c r="E113" s="36">
        <v>7060.5500000000011</v>
      </c>
      <c r="F113" s="36">
        <v>6987.4000000000005</v>
      </c>
      <c r="G113" s="36">
        <v>6853.8000000000011</v>
      </c>
      <c r="H113" s="36">
        <v>7267.3000000000011</v>
      </c>
      <c r="I113" s="36">
        <v>7400.9000000000015</v>
      </c>
      <c r="J113" s="36">
        <v>7474.0500000000011</v>
      </c>
      <c r="K113" s="31">
        <v>7327.75</v>
      </c>
      <c r="L113" s="31">
        <v>7121</v>
      </c>
      <c r="M113" s="31">
        <v>0.18282999999999999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875.75</v>
      </c>
      <c r="D114" s="36">
        <v>872.30000000000007</v>
      </c>
      <c r="E114" s="36">
        <v>860.10000000000014</v>
      </c>
      <c r="F114" s="36">
        <v>844.45</v>
      </c>
      <c r="G114" s="36">
        <v>832.25000000000011</v>
      </c>
      <c r="H114" s="36">
        <v>887.95000000000016</v>
      </c>
      <c r="I114" s="36">
        <v>900.1500000000002</v>
      </c>
      <c r="J114" s="36">
        <v>915.80000000000018</v>
      </c>
      <c r="K114" s="31">
        <v>884.5</v>
      </c>
      <c r="L114" s="31">
        <v>856.65</v>
      </c>
      <c r="M114" s="31">
        <v>2.13672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373.35</v>
      </c>
      <c r="D115" s="36">
        <v>375.23333333333335</v>
      </c>
      <c r="E115" s="36">
        <v>369.61666666666667</v>
      </c>
      <c r="F115" s="36">
        <v>365.88333333333333</v>
      </c>
      <c r="G115" s="36">
        <v>360.26666666666665</v>
      </c>
      <c r="H115" s="36">
        <v>378.9666666666667</v>
      </c>
      <c r="I115" s="36">
        <v>384.58333333333337</v>
      </c>
      <c r="J115" s="36">
        <v>388.31666666666672</v>
      </c>
      <c r="K115" s="31">
        <v>380.85</v>
      </c>
      <c r="L115" s="31">
        <v>371.5</v>
      </c>
      <c r="M115" s="31">
        <v>12.731070000000001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490.6</v>
      </c>
      <c r="D116" s="36">
        <v>484.83333333333331</v>
      </c>
      <c r="E116" s="36">
        <v>469.76666666666665</v>
      </c>
      <c r="F116" s="36">
        <v>448.93333333333334</v>
      </c>
      <c r="G116" s="36">
        <v>433.86666666666667</v>
      </c>
      <c r="H116" s="36">
        <v>505.66666666666663</v>
      </c>
      <c r="I116" s="36">
        <v>520.73333333333335</v>
      </c>
      <c r="J116" s="36">
        <v>541.56666666666661</v>
      </c>
      <c r="K116" s="31">
        <v>499.9</v>
      </c>
      <c r="L116" s="31">
        <v>464</v>
      </c>
      <c r="M116" s="31">
        <v>0.86445000000000005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1075.4000000000001</v>
      </c>
      <c r="D117" s="36">
        <v>1090.1666666666667</v>
      </c>
      <c r="E117" s="36">
        <v>1055.3333333333335</v>
      </c>
      <c r="F117" s="36">
        <v>1035.2666666666667</v>
      </c>
      <c r="G117" s="36">
        <v>1000.4333333333334</v>
      </c>
      <c r="H117" s="36">
        <v>1110.2333333333336</v>
      </c>
      <c r="I117" s="36">
        <v>1145.0666666666671</v>
      </c>
      <c r="J117" s="36">
        <v>1165.1333333333337</v>
      </c>
      <c r="K117" s="31">
        <v>1125</v>
      </c>
      <c r="L117" s="31">
        <v>1070.0999999999999</v>
      </c>
      <c r="M117" s="31">
        <v>4.2512499999999998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1177.5999999999999</v>
      </c>
      <c r="D118" s="36">
        <v>1183.7499999999998</v>
      </c>
      <c r="E118" s="36">
        <v>1167.9499999999996</v>
      </c>
      <c r="F118" s="36">
        <v>1158.2999999999997</v>
      </c>
      <c r="G118" s="36">
        <v>1142.4999999999995</v>
      </c>
      <c r="H118" s="36">
        <v>1193.3999999999996</v>
      </c>
      <c r="I118" s="36">
        <v>1209.1999999999998</v>
      </c>
      <c r="J118" s="36">
        <v>1218.8499999999997</v>
      </c>
      <c r="K118" s="31">
        <v>1199.55</v>
      </c>
      <c r="L118" s="31">
        <v>1174.0999999999999</v>
      </c>
      <c r="M118" s="31">
        <v>5.64886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1396.8</v>
      </c>
      <c r="D119" s="36">
        <v>1403.2166666666665</v>
      </c>
      <c r="E119" s="36">
        <v>1381.583333333333</v>
      </c>
      <c r="F119" s="36">
        <v>1366.3666666666666</v>
      </c>
      <c r="G119" s="36">
        <v>1344.7333333333331</v>
      </c>
      <c r="H119" s="36">
        <v>1418.4333333333329</v>
      </c>
      <c r="I119" s="36">
        <v>1440.0666666666666</v>
      </c>
      <c r="J119" s="36">
        <v>1455.2833333333328</v>
      </c>
      <c r="K119" s="31">
        <v>1424.85</v>
      </c>
      <c r="L119" s="31">
        <v>1388</v>
      </c>
      <c r="M119" s="31">
        <v>21.905830000000002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155.75</v>
      </c>
      <c r="D120" s="36">
        <v>156.6</v>
      </c>
      <c r="E120" s="36">
        <v>154.19999999999999</v>
      </c>
      <c r="F120" s="36">
        <v>152.65</v>
      </c>
      <c r="G120" s="36">
        <v>150.25</v>
      </c>
      <c r="H120" s="36">
        <v>158.14999999999998</v>
      </c>
      <c r="I120" s="36">
        <v>160.55000000000001</v>
      </c>
      <c r="J120" s="36">
        <v>162.09999999999997</v>
      </c>
      <c r="K120" s="31">
        <v>159</v>
      </c>
      <c r="L120" s="31">
        <v>155.05000000000001</v>
      </c>
      <c r="M120" s="31">
        <v>29.129729999999999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1358.5</v>
      </c>
      <c r="D121" s="36">
        <v>1366.8333333333333</v>
      </c>
      <c r="E121" s="36">
        <v>1344.6666666666665</v>
      </c>
      <c r="F121" s="36">
        <v>1330.8333333333333</v>
      </c>
      <c r="G121" s="36">
        <v>1308.6666666666665</v>
      </c>
      <c r="H121" s="36">
        <v>1380.6666666666665</v>
      </c>
      <c r="I121" s="36">
        <v>1402.833333333333</v>
      </c>
      <c r="J121" s="36">
        <v>1416.6666666666665</v>
      </c>
      <c r="K121" s="31">
        <v>1389</v>
      </c>
      <c r="L121" s="31">
        <v>1353</v>
      </c>
      <c r="M121" s="31">
        <v>1.4928699999999999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455.6</v>
      </c>
      <c r="D122" s="36">
        <v>457.2</v>
      </c>
      <c r="E122" s="36">
        <v>450.95</v>
      </c>
      <c r="F122" s="36">
        <v>446.3</v>
      </c>
      <c r="G122" s="36">
        <v>440.05</v>
      </c>
      <c r="H122" s="36">
        <v>461.84999999999997</v>
      </c>
      <c r="I122" s="36">
        <v>468.09999999999997</v>
      </c>
      <c r="J122" s="36">
        <v>472.74999999999994</v>
      </c>
      <c r="K122" s="31">
        <v>463.45</v>
      </c>
      <c r="L122" s="31">
        <v>452.55</v>
      </c>
      <c r="M122" s="31">
        <v>112.59294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1096.55</v>
      </c>
      <c r="D123" s="36">
        <v>1099.25</v>
      </c>
      <c r="E123" s="36">
        <v>1078.7</v>
      </c>
      <c r="F123" s="36">
        <v>1060.8500000000001</v>
      </c>
      <c r="G123" s="36">
        <v>1040.3000000000002</v>
      </c>
      <c r="H123" s="36">
        <v>1117.0999999999999</v>
      </c>
      <c r="I123" s="36">
        <v>1137.6500000000001</v>
      </c>
      <c r="J123" s="36">
        <v>1155.4999999999998</v>
      </c>
      <c r="K123" s="31">
        <v>1119.8</v>
      </c>
      <c r="L123" s="31">
        <v>1081.4000000000001</v>
      </c>
      <c r="M123" s="31">
        <v>19.880019999999998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5616.25</v>
      </c>
      <c r="D124" s="36">
        <v>5645.25</v>
      </c>
      <c r="E124" s="36">
        <v>5571</v>
      </c>
      <c r="F124" s="36">
        <v>5525.75</v>
      </c>
      <c r="G124" s="36">
        <v>5451.5</v>
      </c>
      <c r="H124" s="36">
        <v>5690.5</v>
      </c>
      <c r="I124" s="36">
        <v>5764.75</v>
      </c>
      <c r="J124" s="36">
        <v>5810</v>
      </c>
      <c r="K124" s="31">
        <v>5719.5</v>
      </c>
      <c r="L124" s="31">
        <v>5600</v>
      </c>
      <c r="M124" s="31">
        <v>3.23488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2661.9</v>
      </c>
      <c r="D125" s="36">
        <v>2667.9333333333334</v>
      </c>
      <c r="E125" s="36">
        <v>2640.9666666666667</v>
      </c>
      <c r="F125" s="36">
        <v>2620.0333333333333</v>
      </c>
      <c r="G125" s="36">
        <v>2593.0666666666666</v>
      </c>
      <c r="H125" s="36">
        <v>2688.8666666666668</v>
      </c>
      <c r="I125" s="36">
        <v>2715.8333333333339</v>
      </c>
      <c r="J125" s="36">
        <v>2736.7666666666669</v>
      </c>
      <c r="K125" s="31">
        <v>2694.9</v>
      </c>
      <c r="L125" s="31">
        <v>2647</v>
      </c>
      <c r="M125" s="31">
        <v>4.60825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3115.45</v>
      </c>
      <c r="D126" s="36">
        <v>3143.8166666666671</v>
      </c>
      <c r="E126" s="36">
        <v>3064.6333333333341</v>
      </c>
      <c r="F126" s="36">
        <v>3013.8166666666671</v>
      </c>
      <c r="G126" s="36">
        <v>2934.6333333333341</v>
      </c>
      <c r="H126" s="36">
        <v>3194.6333333333341</v>
      </c>
      <c r="I126" s="36">
        <v>3273.8166666666675</v>
      </c>
      <c r="J126" s="36">
        <v>3324.6333333333341</v>
      </c>
      <c r="K126" s="31">
        <v>3223</v>
      </c>
      <c r="L126" s="31">
        <v>3093</v>
      </c>
      <c r="M126" s="31">
        <v>11.89532</v>
      </c>
      <c r="N126" s="1"/>
      <c r="O126" s="1"/>
    </row>
    <row r="127" spans="1:15" ht="12.75" customHeight="1">
      <c r="A127" s="33">
        <v>117</v>
      </c>
      <c r="B127" s="53" t="s">
        <v>868</v>
      </c>
      <c r="C127" s="31">
        <v>1560</v>
      </c>
      <c r="D127" s="36">
        <v>1573.3333333333333</v>
      </c>
      <c r="E127" s="36">
        <v>1486.6666666666665</v>
      </c>
      <c r="F127" s="36">
        <v>1413.3333333333333</v>
      </c>
      <c r="G127" s="36">
        <v>1326.6666666666665</v>
      </c>
      <c r="H127" s="36">
        <v>1646.6666666666665</v>
      </c>
      <c r="I127" s="36">
        <v>1733.333333333333</v>
      </c>
      <c r="J127" s="36">
        <v>1806.6666666666665</v>
      </c>
      <c r="K127" s="31">
        <v>1660</v>
      </c>
      <c r="L127" s="31">
        <v>1500</v>
      </c>
      <c r="M127" s="31">
        <v>7.5021399999999998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946.8</v>
      </c>
      <c r="D128" s="36">
        <v>955.31666666666661</v>
      </c>
      <c r="E128" s="36">
        <v>935.68333333333317</v>
      </c>
      <c r="F128" s="36">
        <v>924.56666666666661</v>
      </c>
      <c r="G128" s="36">
        <v>904.93333333333317</v>
      </c>
      <c r="H128" s="36">
        <v>966.43333333333317</v>
      </c>
      <c r="I128" s="36">
        <v>986.06666666666661</v>
      </c>
      <c r="J128" s="36">
        <v>997.18333333333317</v>
      </c>
      <c r="K128" s="31">
        <v>974.95</v>
      </c>
      <c r="L128" s="31">
        <v>944.2</v>
      </c>
      <c r="M128" s="31">
        <v>9.9793800000000008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1155.2</v>
      </c>
      <c r="D129" s="36">
        <v>1161.3166666666666</v>
      </c>
      <c r="E129" s="36">
        <v>1143.1833333333332</v>
      </c>
      <c r="F129" s="36">
        <v>1131.1666666666665</v>
      </c>
      <c r="G129" s="36">
        <v>1113.0333333333331</v>
      </c>
      <c r="H129" s="36">
        <v>1173.3333333333333</v>
      </c>
      <c r="I129" s="36">
        <v>1191.4666666666665</v>
      </c>
      <c r="J129" s="36">
        <v>1203.4833333333333</v>
      </c>
      <c r="K129" s="31">
        <v>1179.45</v>
      </c>
      <c r="L129" s="31">
        <v>1149.3</v>
      </c>
      <c r="M129" s="31">
        <v>2.2390099999999999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4461.1499999999996</v>
      </c>
      <c r="D130" s="36">
        <v>4481.7666666666664</v>
      </c>
      <c r="E130" s="36">
        <v>4423.5333333333328</v>
      </c>
      <c r="F130" s="36">
        <v>4385.9166666666661</v>
      </c>
      <c r="G130" s="36">
        <v>4327.6833333333325</v>
      </c>
      <c r="H130" s="36">
        <v>4519.3833333333332</v>
      </c>
      <c r="I130" s="36">
        <v>4577.6166666666668</v>
      </c>
      <c r="J130" s="36">
        <v>4615.2333333333336</v>
      </c>
      <c r="K130" s="31">
        <v>4540</v>
      </c>
      <c r="L130" s="31">
        <v>4444.1499999999996</v>
      </c>
      <c r="M130" s="31">
        <v>0.36881999999999998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1471.4</v>
      </c>
      <c r="D131" s="36">
        <v>1486.0500000000002</v>
      </c>
      <c r="E131" s="36">
        <v>1445.4000000000003</v>
      </c>
      <c r="F131" s="36">
        <v>1419.4</v>
      </c>
      <c r="G131" s="36">
        <v>1378.7500000000002</v>
      </c>
      <c r="H131" s="36">
        <v>1512.0500000000004</v>
      </c>
      <c r="I131" s="36">
        <v>1552.7</v>
      </c>
      <c r="J131" s="36">
        <v>1578.7000000000005</v>
      </c>
      <c r="K131" s="31">
        <v>1526.7</v>
      </c>
      <c r="L131" s="31">
        <v>1460.05</v>
      </c>
      <c r="M131" s="31">
        <v>9.5266999999999999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298.95</v>
      </c>
      <c r="D132" s="36">
        <v>294.81666666666666</v>
      </c>
      <c r="E132" s="36">
        <v>288.63333333333333</v>
      </c>
      <c r="F132" s="36">
        <v>278.31666666666666</v>
      </c>
      <c r="G132" s="36">
        <v>272.13333333333333</v>
      </c>
      <c r="H132" s="36">
        <v>305.13333333333333</v>
      </c>
      <c r="I132" s="36">
        <v>311.31666666666661</v>
      </c>
      <c r="J132" s="36">
        <v>321.63333333333333</v>
      </c>
      <c r="K132" s="31">
        <v>301</v>
      </c>
      <c r="L132" s="31">
        <v>284.5</v>
      </c>
      <c r="M132" s="31">
        <v>97.416730000000001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3060.2</v>
      </c>
      <c r="D133" s="36">
        <v>3058.5</v>
      </c>
      <c r="E133" s="36">
        <v>3018</v>
      </c>
      <c r="F133" s="36">
        <v>2975.8</v>
      </c>
      <c r="G133" s="36">
        <v>2935.3</v>
      </c>
      <c r="H133" s="36">
        <v>3100.7</v>
      </c>
      <c r="I133" s="36">
        <v>3141.2</v>
      </c>
      <c r="J133" s="36">
        <v>3183.3999999999996</v>
      </c>
      <c r="K133" s="31">
        <v>3099</v>
      </c>
      <c r="L133" s="31">
        <v>3016.3</v>
      </c>
      <c r="M133" s="31">
        <v>7.5118499999999999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2088.9499999999998</v>
      </c>
      <c r="D134" s="36">
        <v>2094.3333333333335</v>
      </c>
      <c r="E134" s="36">
        <v>2064.666666666667</v>
      </c>
      <c r="F134" s="36">
        <v>2040.3833333333337</v>
      </c>
      <c r="G134" s="36">
        <v>2010.7166666666672</v>
      </c>
      <c r="H134" s="36">
        <v>2118.6166666666668</v>
      </c>
      <c r="I134" s="36">
        <v>2148.2833333333338</v>
      </c>
      <c r="J134" s="36">
        <v>2172.5666666666666</v>
      </c>
      <c r="K134" s="31">
        <v>2124</v>
      </c>
      <c r="L134" s="31">
        <v>2070.0500000000002</v>
      </c>
      <c r="M134" s="31">
        <v>2.15293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956.05</v>
      </c>
      <c r="D135" s="36">
        <v>965.01666666666677</v>
      </c>
      <c r="E135" s="36">
        <v>940.03333333333353</v>
      </c>
      <c r="F135" s="36">
        <v>924.01666666666677</v>
      </c>
      <c r="G135" s="36">
        <v>899.03333333333353</v>
      </c>
      <c r="H135" s="36">
        <v>981.03333333333353</v>
      </c>
      <c r="I135" s="36">
        <v>1006.0166666666669</v>
      </c>
      <c r="J135" s="36">
        <v>1022.0333333333335</v>
      </c>
      <c r="K135" s="31">
        <v>990</v>
      </c>
      <c r="L135" s="31">
        <v>949</v>
      </c>
      <c r="M135" s="31">
        <v>0.88744000000000001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908.6</v>
      </c>
      <c r="D136" s="36">
        <v>911.71666666666658</v>
      </c>
      <c r="E136" s="36">
        <v>902.68333333333317</v>
      </c>
      <c r="F136" s="36">
        <v>896.76666666666654</v>
      </c>
      <c r="G136" s="36">
        <v>887.73333333333312</v>
      </c>
      <c r="H136" s="36">
        <v>917.63333333333321</v>
      </c>
      <c r="I136" s="36">
        <v>926.66666666666674</v>
      </c>
      <c r="J136" s="36">
        <v>932.58333333333326</v>
      </c>
      <c r="K136" s="31">
        <v>920.75</v>
      </c>
      <c r="L136" s="31">
        <v>905.8</v>
      </c>
      <c r="M136" s="31">
        <v>23.400259999999999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500.6</v>
      </c>
      <c r="D137" s="36">
        <v>502.45</v>
      </c>
      <c r="E137" s="36">
        <v>497.25</v>
      </c>
      <c r="F137" s="36">
        <v>493.90000000000003</v>
      </c>
      <c r="G137" s="36">
        <v>488.70000000000005</v>
      </c>
      <c r="H137" s="36">
        <v>505.79999999999995</v>
      </c>
      <c r="I137" s="36">
        <v>510.99999999999989</v>
      </c>
      <c r="J137" s="36">
        <v>514.34999999999991</v>
      </c>
      <c r="K137" s="31">
        <v>507.65</v>
      </c>
      <c r="L137" s="31">
        <v>499.1</v>
      </c>
      <c r="M137" s="31">
        <v>41.665489999999998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1952.05</v>
      </c>
      <c r="D138" s="36">
        <v>1957.0333333333335</v>
      </c>
      <c r="E138" s="36">
        <v>1934.0666666666671</v>
      </c>
      <c r="F138" s="36">
        <v>1916.0833333333335</v>
      </c>
      <c r="G138" s="36">
        <v>1893.116666666667</v>
      </c>
      <c r="H138" s="36">
        <v>1975.0166666666671</v>
      </c>
      <c r="I138" s="36">
        <v>1997.9833333333338</v>
      </c>
      <c r="J138" s="36">
        <v>2015.9666666666672</v>
      </c>
      <c r="K138" s="31">
        <v>1980</v>
      </c>
      <c r="L138" s="31">
        <v>1939.05</v>
      </c>
      <c r="M138" s="31">
        <v>4.8203199999999997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2938.7</v>
      </c>
      <c r="D139" s="36">
        <v>2959.4500000000003</v>
      </c>
      <c r="E139" s="36">
        <v>2899.9000000000005</v>
      </c>
      <c r="F139" s="36">
        <v>2861.1000000000004</v>
      </c>
      <c r="G139" s="36">
        <v>2801.5500000000006</v>
      </c>
      <c r="H139" s="36">
        <v>2998.2500000000005</v>
      </c>
      <c r="I139" s="36">
        <v>3057.8000000000006</v>
      </c>
      <c r="J139" s="36">
        <v>3096.6000000000004</v>
      </c>
      <c r="K139" s="31">
        <v>3019</v>
      </c>
      <c r="L139" s="31">
        <v>2920.65</v>
      </c>
      <c r="M139" s="31">
        <v>6.9565299999999999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551.15</v>
      </c>
      <c r="D140" s="36">
        <v>555.38333333333333</v>
      </c>
      <c r="E140" s="36">
        <v>545.76666666666665</v>
      </c>
      <c r="F140" s="36">
        <v>540.38333333333333</v>
      </c>
      <c r="G140" s="36">
        <v>530.76666666666665</v>
      </c>
      <c r="H140" s="36">
        <v>560.76666666666665</v>
      </c>
      <c r="I140" s="36">
        <v>570.38333333333321</v>
      </c>
      <c r="J140" s="36">
        <v>575.76666666666665</v>
      </c>
      <c r="K140" s="31">
        <v>565</v>
      </c>
      <c r="L140" s="31">
        <v>550</v>
      </c>
      <c r="M140" s="31">
        <v>3.06135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2316.6999999999998</v>
      </c>
      <c r="D141" s="36">
        <v>2319.25</v>
      </c>
      <c r="E141" s="36">
        <v>2292</v>
      </c>
      <c r="F141" s="36">
        <v>2267.3000000000002</v>
      </c>
      <c r="G141" s="36">
        <v>2240.0500000000002</v>
      </c>
      <c r="H141" s="36">
        <v>2343.9499999999998</v>
      </c>
      <c r="I141" s="36">
        <v>2371.1999999999998</v>
      </c>
      <c r="J141" s="36">
        <v>2395.8999999999996</v>
      </c>
      <c r="K141" s="31">
        <v>2346.5</v>
      </c>
      <c r="L141" s="31">
        <v>2294.5500000000002</v>
      </c>
      <c r="M141" s="31">
        <v>8.3056400000000004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464.5</v>
      </c>
      <c r="D142" s="36">
        <v>464.15000000000003</v>
      </c>
      <c r="E142" s="36">
        <v>450.30000000000007</v>
      </c>
      <c r="F142" s="36">
        <v>436.1</v>
      </c>
      <c r="G142" s="36">
        <v>422.25000000000006</v>
      </c>
      <c r="H142" s="36">
        <v>478.35000000000008</v>
      </c>
      <c r="I142" s="36">
        <v>492.2000000000001</v>
      </c>
      <c r="J142" s="36">
        <v>506.40000000000009</v>
      </c>
      <c r="K142" s="31">
        <v>478</v>
      </c>
      <c r="L142" s="31">
        <v>449.95</v>
      </c>
      <c r="M142" s="31">
        <v>70.963639999999998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124.15</v>
      </c>
      <c r="D143" s="36">
        <v>124.68333333333334</v>
      </c>
      <c r="E143" s="36">
        <v>122.96666666666667</v>
      </c>
      <c r="F143" s="36">
        <v>121.78333333333333</v>
      </c>
      <c r="G143" s="36">
        <v>120.06666666666666</v>
      </c>
      <c r="H143" s="36">
        <v>125.86666666666667</v>
      </c>
      <c r="I143" s="36">
        <v>127.58333333333334</v>
      </c>
      <c r="J143" s="36">
        <v>128.76666666666668</v>
      </c>
      <c r="K143" s="31">
        <v>126.4</v>
      </c>
      <c r="L143" s="31">
        <v>123.5</v>
      </c>
      <c r="M143" s="31">
        <v>19.932829999999999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164.05</v>
      </c>
      <c r="D144" s="36">
        <v>165.15</v>
      </c>
      <c r="E144" s="36">
        <v>162.30000000000001</v>
      </c>
      <c r="F144" s="36">
        <v>160.55000000000001</v>
      </c>
      <c r="G144" s="36">
        <v>157.70000000000002</v>
      </c>
      <c r="H144" s="36">
        <v>166.9</v>
      </c>
      <c r="I144" s="36">
        <v>169.74999999999997</v>
      </c>
      <c r="J144" s="36">
        <v>171.5</v>
      </c>
      <c r="K144" s="31">
        <v>168</v>
      </c>
      <c r="L144" s="31">
        <v>163.4</v>
      </c>
      <c r="M144" s="31">
        <v>34.040050000000001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3779.7</v>
      </c>
      <c r="D145" s="36">
        <v>3772.2333333333336</v>
      </c>
      <c r="E145" s="36">
        <v>3735.4666666666672</v>
      </c>
      <c r="F145" s="36">
        <v>3691.2333333333336</v>
      </c>
      <c r="G145" s="36">
        <v>3654.4666666666672</v>
      </c>
      <c r="H145" s="36">
        <v>3816.4666666666672</v>
      </c>
      <c r="I145" s="36">
        <v>3853.2333333333336</v>
      </c>
      <c r="J145" s="36">
        <v>3897.4666666666672</v>
      </c>
      <c r="K145" s="31">
        <v>3809</v>
      </c>
      <c r="L145" s="31">
        <v>3728</v>
      </c>
      <c r="M145" s="31">
        <v>5.7318899999999999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7845.4</v>
      </c>
      <c r="D146" s="36">
        <v>7876.1333333333341</v>
      </c>
      <c r="E146" s="36">
        <v>7769.2666666666682</v>
      </c>
      <c r="F146" s="36">
        <v>7693.1333333333341</v>
      </c>
      <c r="G146" s="36">
        <v>7586.2666666666682</v>
      </c>
      <c r="H146" s="36">
        <v>7952.2666666666682</v>
      </c>
      <c r="I146" s="36">
        <v>8059.133333333335</v>
      </c>
      <c r="J146" s="36">
        <v>8135.2666666666682</v>
      </c>
      <c r="K146" s="31">
        <v>7983</v>
      </c>
      <c r="L146" s="31">
        <v>7800</v>
      </c>
      <c r="M146" s="31">
        <v>3.5856300000000001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2358.4</v>
      </c>
      <c r="D147" s="36">
        <v>2353.6</v>
      </c>
      <c r="E147" s="36">
        <v>2314.75</v>
      </c>
      <c r="F147" s="36">
        <v>2271.1</v>
      </c>
      <c r="G147" s="36">
        <v>2232.25</v>
      </c>
      <c r="H147" s="36">
        <v>2397.25</v>
      </c>
      <c r="I147" s="36">
        <v>2436.0999999999995</v>
      </c>
      <c r="J147" s="36">
        <v>2479.75</v>
      </c>
      <c r="K147" s="31">
        <v>2392.4499999999998</v>
      </c>
      <c r="L147" s="31">
        <v>2309.9499999999998</v>
      </c>
      <c r="M147" s="31">
        <v>6.6676900000000003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6083.85</v>
      </c>
      <c r="D148" s="36">
        <v>6115.95</v>
      </c>
      <c r="E148" s="36">
        <v>6042.9</v>
      </c>
      <c r="F148" s="36">
        <v>6001.95</v>
      </c>
      <c r="G148" s="36">
        <v>5928.9</v>
      </c>
      <c r="H148" s="36">
        <v>6156.9</v>
      </c>
      <c r="I148" s="36">
        <v>6229.9500000000007</v>
      </c>
      <c r="J148" s="36">
        <v>6270.9</v>
      </c>
      <c r="K148" s="31">
        <v>6189</v>
      </c>
      <c r="L148" s="31">
        <v>6075</v>
      </c>
      <c r="M148" s="31">
        <v>3.9485100000000002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620.1</v>
      </c>
      <c r="D149" s="36">
        <v>622.69999999999993</v>
      </c>
      <c r="E149" s="36">
        <v>613.39999999999986</v>
      </c>
      <c r="F149" s="36">
        <v>606.69999999999993</v>
      </c>
      <c r="G149" s="36">
        <v>597.39999999999986</v>
      </c>
      <c r="H149" s="36">
        <v>629.39999999999986</v>
      </c>
      <c r="I149" s="36">
        <v>638.69999999999982</v>
      </c>
      <c r="J149" s="36">
        <v>645.39999999999986</v>
      </c>
      <c r="K149" s="31">
        <v>632</v>
      </c>
      <c r="L149" s="31">
        <v>616</v>
      </c>
      <c r="M149" s="31">
        <v>2.58331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475.35</v>
      </c>
      <c r="D150" s="36">
        <v>478.95</v>
      </c>
      <c r="E150" s="36">
        <v>468.4</v>
      </c>
      <c r="F150" s="36">
        <v>461.45</v>
      </c>
      <c r="G150" s="36">
        <v>450.9</v>
      </c>
      <c r="H150" s="36">
        <v>485.9</v>
      </c>
      <c r="I150" s="36">
        <v>496.45000000000005</v>
      </c>
      <c r="J150" s="36">
        <v>503.4</v>
      </c>
      <c r="K150" s="31">
        <v>489.5</v>
      </c>
      <c r="L150" s="31">
        <v>472</v>
      </c>
      <c r="M150" s="31">
        <v>10.308490000000001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185.95</v>
      </c>
      <c r="D151" s="36">
        <v>186.11666666666667</v>
      </c>
      <c r="E151" s="36">
        <v>185.08333333333334</v>
      </c>
      <c r="F151" s="36">
        <v>184.21666666666667</v>
      </c>
      <c r="G151" s="36">
        <v>183.18333333333334</v>
      </c>
      <c r="H151" s="36">
        <v>186.98333333333335</v>
      </c>
      <c r="I151" s="36">
        <v>188.01666666666665</v>
      </c>
      <c r="J151" s="36">
        <v>188.88333333333335</v>
      </c>
      <c r="K151" s="31">
        <v>187.15</v>
      </c>
      <c r="L151" s="31">
        <v>185.25</v>
      </c>
      <c r="M151" s="31">
        <v>2.3548800000000001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44.8</v>
      </c>
      <c r="D152" s="36">
        <v>45.1</v>
      </c>
      <c r="E152" s="36">
        <v>44.400000000000006</v>
      </c>
      <c r="F152" s="36">
        <v>44.000000000000007</v>
      </c>
      <c r="G152" s="36">
        <v>43.300000000000011</v>
      </c>
      <c r="H152" s="36">
        <v>45.5</v>
      </c>
      <c r="I152" s="36">
        <v>46.2</v>
      </c>
      <c r="J152" s="36">
        <v>46.599999999999994</v>
      </c>
      <c r="K152" s="31">
        <v>45.8</v>
      </c>
      <c r="L152" s="31">
        <v>44.7</v>
      </c>
      <c r="M152" s="31">
        <v>78.986680000000007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4302.25</v>
      </c>
      <c r="D153" s="36">
        <v>4317.6166666666659</v>
      </c>
      <c r="E153" s="36">
        <v>4252.4333333333316</v>
      </c>
      <c r="F153" s="36">
        <v>4202.6166666666659</v>
      </c>
      <c r="G153" s="36">
        <v>4137.4333333333316</v>
      </c>
      <c r="H153" s="36">
        <v>4367.4333333333316</v>
      </c>
      <c r="I153" s="36">
        <v>4432.6166666666659</v>
      </c>
      <c r="J153" s="36">
        <v>4482.4333333333316</v>
      </c>
      <c r="K153" s="31">
        <v>4382.8</v>
      </c>
      <c r="L153" s="31">
        <v>4267.8</v>
      </c>
      <c r="M153" s="31">
        <v>11.33493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640.45000000000005</v>
      </c>
      <c r="D154" s="36">
        <v>645.81666666666672</v>
      </c>
      <c r="E154" s="36">
        <v>625.63333333333344</v>
      </c>
      <c r="F154" s="36">
        <v>610.81666666666672</v>
      </c>
      <c r="G154" s="36">
        <v>590.63333333333344</v>
      </c>
      <c r="H154" s="36">
        <v>660.63333333333344</v>
      </c>
      <c r="I154" s="36">
        <v>680.81666666666661</v>
      </c>
      <c r="J154" s="36">
        <v>695.63333333333344</v>
      </c>
      <c r="K154" s="31">
        <v>666</v>
      </c>
      <c r="L154" s="31">
        <v>631</v>
      </c>
      <c r="M154" s="31">
        <v>7.0635599999999998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454.25</v>
      </c>
      <c r="D155" s="36">
        <v>454.34999999999997</v>
      </c>
      <c r="E155" s="36">
        <v>448.69999999999993</v>
      </c>
      <c r="F155" s="36">
        <v>443.15</v>
      </c>
      <c r="G155" s="36">
        <v>437.49999999999994</v>
      </c>
      <c r="H155" s="36">
        <v>459.89999999999992</v>
      </c>
      <c r="I155" s="36">
        <v>465.5499999999999</v>
      </c>
      <c r="J155" s="36">
        <v>471.09999999999991</v>
      </c>
      <c r="K155" s="31">
        <v>460</v>
      </c>
      <c r="L155" s="31">
        <v>448.8</v>
      </c>
      <c r="M155" s="31">
        <v>12.147410000000001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1879.95</v>
      </c>
      <c r="D156" s="36">
        <v>1893.75</v>
      </c>
      <c r="E156" s="36">
        <v>1856.2</v>
      </c>
      <c r="F156" s="36">
        <v>1832.45</v>
      </c>
      <c r="G156" s="36">
        <v>1794.9</v>
      </c>
      <c r="H156" s="36">
        <v>1917.5</v>
      </c>
      <c r="I156" s="36">
        <v>1955.0500000000002</v>
      </c>
      <c r="J156" s="36">
        <v>1978.8</v>
      </c>
      <c r="K156" s="31">
        <v>1931.3</v>
      </c>
      <c r="L156" s="31">
        <v>1870</v>
      </c>
      <c r="M156" s="31">
        <v>1.2025399999999999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218.35</v>
      </c>
      <c r="D157" s="36">
        <v>219.91666666666666</v>
      </c>
      <c r="E157" s="36">
        <v>215.68333333333331</v>
      </c>
      <c r="F157" s="36">
        <v>213.01666666666665</v>
      </c>
      <c r="G157" s="36">
        <v>208.7833333333333</v>
      </c>
      <c r="H157" s="36">
        <v>222.58333333333331</v>
      </c>
      <c r="I157" s="36">
        <v>226.81666666666666</v>
      </c>
      <c r="J157" s="36">
        <v>229.48333333333332</v>
      </c>
      <c r="K157" s="31">
        <v>224.15</v>
      </c>
      <c r="L157" s="31">
        <v>217.25</v>
      </c>
      <c r="M157" s="31">
        <v>35.02384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1309.3</v>
      </c>
      <c r="D158" s="36">
        <v>1327.05</v>
      </c>
      <c r="E158" s="36">
        <v>1287.25</v>
      </c>
      <c r="F158" s="36">
        <v>1265.2</v>
      </c>
      <c r="G158" s="36">
        <v>1225.4000000000001</v>
      </c>
      <c r="H158" s="36">
        <v>1349.1</v>
      </c>
      <c r="I158" s="36">
        <v>1388.8999999999996</v>
      </c>
      <c r="J158" s="36">
        <v>1410.9499999999998</v>
      </c>
      <c r="K158" s="31">
        <v>1366.85</v>
      </c>
      <c r="L158" s="31">
        <v>1305</v>
      </c>
      <c r="M158" s="31">
        <v>1.0710599999999999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100.6</v>
      </c>
      <c r="D159" s="36">
        <v>100.46666666666665</v>
      </c>
      <c r="E159" s="36">
        <v>99.133333333333312</v>
      </c>
      <c r="F159" s="36">
        <v>97.666666666666657</v>
      </c>
      <c r="G159" s="36">
        <v>96.333333333333314</v>
      </c>
      <c r="H159" s="36">
        <v>101.93333333333331</v>
      </c>
      <c r="I159" s="36">
        <v>103.26666666666665</v>
      </c>
      <c r="J159" s="36">
        <v>104.73333333333331</v>
      </c>
      <c r="K159" s="31">
        <v>101.8</v>
      </c>
      <c r="L159" s="31">
        <v>99</v>
      </c>
      <c r="M159" s="31">
        <v>28.867260000000002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847.35</v>
      </c>
      <c r="D160" s="36">
        <v>846.41666666666663</v>
      </c>
      <c r="E160" s="36">
        <v>840.58333333333326</v>
      </c>
      <c r="F160" s="36">
        <v>833.81666666666661</v>
      </c>
      <c r="G160" s="36">
        <v>827.98333333333323</v>
      </c>
      <c r="H160" s="36">
        <v>853.18333333333328</v>
      </c>
      <c r="I160" s="36">
        <v>859.01666666666654</v>
      </c>
      <c r="J160" s="36">
        <v>865.7833333333333</v>
      </c>
      <c r="K160" s="31">
        <v>852.25</v>
      </c>
      <c r="L160" s="31">
        <v>839.65</v>
      </c>
      <c r="M160" s="31">
        <v>0.46134999999999998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3023.95</v>
      </c>
      <c r="D161" s="36">
        <v>3038.5333333333333</v>
      </c>
      <c r="E161" s="36">
        <v>3001.0666666666666</v>
      </c>
      <c r="F161" s="36">
        <v>2978.1833333333334</v>
      </c>
      <c r="G161" s="36">
        <v>2940.7166666666667</v>
      </c>
      <c r="H161" s="36">
        <v>3061.4166666666665</v>
      </c>
      <c r="I161" s="36">
        <v>3098.8833333333328</v>
      </c>
      <c r="J161" s="36">
        <v>3121.7666666666664</v>
      </c>
      <c r="K161" s="31">
        <v>3076</v>
      </c>
      <c r="L161" s="31">
        <v>3015.65</v>
      </c>
      <c r="M161" s="31">
        <v>2.1830699999999998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398.15</v>
      </c>
      <c r="D162" s="36">
        <v>393.88333333333338</v>
      </c>
      <c r="E162" s="36">
        <v>384.76666666666677</v>
      </c>
      <c r="F162" s="36">
        <v>371.38333333333338</v>
      </c>
      <c r="G162" s="36">
        <v>362.26666666666677</v>
      </c>
      <c r="H162" s="36">
        <v>407.26666666666677</v>
      </c>
      <c r="I162" s="36">
        <v>416.38333333333344</v>
      </c>
      <c r="J162" s="36">
        <v>429.76666666666677</v>
      </c>
      <c r="K162" s="31">
        <v>403</v>
      </c>
      <c r="L162" s="31">
        <v>380.5</v>
      </c>
      <c r="M162" s="31">
        <v>223.82969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450.6</v>
      </c>
      <c r="D163" s="36">
        <v>451.3</v>
      </c>
      <c r="E163" s="36">
        <v>447.90000000000003</v>
      </c>
      <c r="F163" s="36">
        <v>445.20000000000005</v>
      </c>
      <c r="G163" s="36">
        <v>441.80000000000007</v>
      </c>
      <c r="H163" s="36">
        <v>454</v>
      </c>
      <c r="I163" s="36">
        <v>457.4</v>
      </c>
      <c r="J163" s="36">
        <v>460.09999999999997</v>
      </c>
      <c r="K163" s="31">
        <v>454.7</v>
      </c>
      <c r="L163" s="31">
        <v>448.6</v>
      </c>
      <c r="M163" s="31">
        <v>0.60670000000000002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178.1</v>
      </c>
      <c r="D164" s="36">
        <v>177.91666666666666</v>
      </c>
      <c r="E164" s="36">
        <v>175.5333333333333</v>
      </c>
      <c r="F164" s="36">
        <v>172.96666666666664</v>
      </c>
      <c r="G164" s="36">
        <v>170.58333333333329</v>
      </c>
      <c r="H164" s="36">
        <v>180.48333333333332</v>
      </c>
      <c r="I164" s="36">
        <v>182.8666666666667</v>
      </c>
      <c r="J164" s="36">
        <v>185.43333333333334</v>
      </c>
      <c r="K164" s="31">
        <v>180.3</v>
      </c>
      <c r="L164" s="31">
        <v>175.35</v>
      </c>
      <c r="M164" s="31">
        <v>58.275410000000001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155.94999999999999</v>
      </c>
      <c r="D165" s="36">
        <v>157.31666666666666</v>
      </c>
      <c r="E165" s="36">
        <v>154.43333333333334</v>
      </c>
      <c r="F165" s="36">
        <v>152.91666666666669</v>
      </c>
      <c r="G165" s="36">
        <v>150.03333333333336</v>
      </c>
      <c r="H165" s="36">
        <v>158.83333333333331</v>
      </c>
      <c r="I165" s="36">
        <v>161.71666666666664</v>
      </c>
      <c r="J165" s="36">
        <v>163.23333333333329</v>
      </c>
      <c r="K165" s="31">
        <v>160.19999999999999</v>
      </c>
      <c r="L165" s="31">
        <v>155.80000000000001</v>
      </c>
      <c r="M165" s="31">
        <v>165.58634000000001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676.95</v>
      </c>
      <c r="D166" s="36">
        <v>678.2166666666667</v>
      </c>
      <c r="E166" s="36">
        <v>664.43333333333339</v>
      </c>
      <c r="F166" s="36">
        <v>651.91666666666674</v>
      </c>
      <c r="G166" s="36">
        <v>638.13333333333344</v>
      </c>
      <c r="H166" s="36">
        <v>690.73333333333335</v>
      </c>
      <c r="I166" s="36">
        <v>704.51666666666665</v>
      </c>
      <c r="J166" s="36">
        <v>717.0333333333333</v>
      </c>
      <c r="K166" s="31">
        <v>692</v>
      </c>
      <c r="L166" s="31">
        <v>665.7</v>
      </c>
      <c r="M166" s="31">
        <v>2.3414100000000002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4348.1000000000004</v>
      </c>
      <c r="D167" s="36">
        <v>4378.6333333333341</v>
      </c>
      <c r="E167" s="36">
        <v>4299.2666666666682</v>
      </c>
      <c r="F167" s="36">
        <v>4250.4333333333343</v>
      </c>
      <c r="G167" s="36">
        <v>4171.0666666666684</v>
      </c>
      <c r="H167" s="36">
        <v>4427.4666666666681</v>
      </c>
      <c r="I167" s="36">
        <v>4506.8333333333348</v>
      </c>
      <c r="J167" s="36">
        <v>4555.6666666666679</v>
      </c>
      <c r="K167" s="31">
        <v>4458</v>
      </c>
      <c r="L167" s="31">
        <v>4329.8</v>
      </c>
      <c r="M167" s="31">
        <v>0.25895000000000001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1000.35</v>
      </c>
      <c r="D168" s="36">
        <v>997.81666666666661</v>
      </c>
      <c r="E168" s="36">
        <v>991.63333333333321</v>
      </c>
      <c r="F168" s="36">
        <v>982.91666666666663</v>
      </c>
      <c r="G168" s="36">
        <v>976.73333333333323</v>
      </c>
      <c r="H168" s="36">
        <v>1006.5333333333332</v>
      </c>
      <c r="I168" s="36">
        <v>1012.7166666666666</v>
      </c>
      <c r="J168" s="36">
        <v>1021.4333333333332</v>
      </c>
      <c r="K168" s="31">
        <v>1004</v>
      </c>
      <c r="L168" s="31">
        <v>989.1</v>
      </c>
      <c r="M168" s="31">
        <v>1.9436599999999999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248.5</v>
      </c>
      <c r="D169" s="36">
        <v>250.9</v>
      </c>
      <c r="E169" s="36">
        <v>244.90000000000003</v>
      </c>
      <c r="F169" s="36">
        <v>241.30000000000004</v>
      </c>
      <c r="G169" s="36">
        <v>235.30000000000007</v>
      </c>
      <c r="H169" s="36">
        <v>254.5</v>
      </c>
      <c r="I169" s="36">
        <v>260.49999999999994</v>
      </c>
      <c r="J169" s="36">
        <v>264.09999999999997</v>
      </c>
      <c r="K169" s="31">
        <v>256.89999999999998</v>
      </c>
      <c r="L169" s="31">
        <v>247.3</v>
      </c>
      <c r="M169" s="31">
        <v>10.34747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203.5</v>
      </c>
      <c r="D170" s="36">
        <v>204.08333333333334</v>
      </c>
      <c r="E170" s="36">
        <v>201.2166666666667</v>
      </c>
      <c r="F170" s="36">
        <v>198.93333333333337</v>
      </c>
      <c r="G170" s="36">
        <v>196.06666666666672</v>
      </c>
      <c r="H170" s="36">
        <v>206.36666666666667</v>
      </c>
      <c r="I170" s="36">
        <v>209.23333333333329</v>
      </c>
      <c r="J170" s="36">
        <v>211.51666666666665</v>
      </c>
      <c r="K170" s="31">
        <v>206.95</v>
      </c>
      <c r="L170" s="31">
        <v>201.8</v>
      </c>
      <c r="M170" s="31">
        <v>11.81423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729.5</v>
      </c>
      <c r="D171" s="36">
        <v>722.91666666666663</v>
      </c>
      <c r="E171" s="36">
        <v>711.93333333333328</v>
      </c>
      <c r="F171" s="36">
        <v>694.36666666666667</v>
      </c>
      <c r="G171" s="36">
        <v>683.38333333333333</v>
      </c>
      <c r="H171" s="36">
        <v>740.48333333333323</v>
      </c>
      <c r="I171" s="36">
        <v>751.46666666666658</v>
      </c>
      <c r="J171" s="36">
        <v>769.03333333333319</v>
      </c>
      <c r="K171" s="31">
        <v>733.9</v>
      </c>
      <c r="L171" s="31">
        <v>705.35</v>
      </c>
      <c r="M171" s="31">
        <v>3.2900499999999999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431.45</v>
      </c>
      <c r="D172" s="36">
        <v>432.36666666666662</v>
      </c>
      <c r="E172" s="36">
        <v>425.73333333333323</v>
      </c>
      <c r="F172" s="36">
        <v>420.01666666666659</v>
      </c>
      <c r="G172" s="36">
        <v>413.38333333333321</v>
      </c>
      <c r="H172" s="36">
        <v>438.08333333333326</v>
      </c>
      <c r="I172" s="36">
        <v>444.71666666666658</v>
      </c>
      <c r="J172" s="36">
        <v>450.43333333333328</v>
      </c>
      <c r="K172" s="31">
        <v>439</v>
      </c>
      <c r="L172" s="31">
        <v>426.65</v>
      </c>
      <c r="M172" s="31">
        <v>5.6793500000000003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1353.6</v>
      </c>
      <c r="D173" s="36">
        <v>1359.2833333333333</v>
      </c>
      <c r="E173" s="36">
        <v>1330.3166666666666</v>
      </c>
      <c r="F173" s="36">
        <v>1307.0333333333333</v>
      </c>
      <c r="G173" s="36">
        <v>1278.0666666666666</v>
      </c>
      <c r="H173" s="36">
        <v>1382.5666666666666</v>
      </c>
      <c r="I173" s="36">
        <v>1411.5333333333333</v>
      </c>
      <c r="J173" s="36">
        <v>1434.8166666666666</v>
      </c>
      <c r="K173" s="31">
        <v>1388.25</v>
      </c>
      <c r="L173" s="31">
        <v>1336</v>
      </c>
      <c r="M173" s="31">
        <v>0.79254999999999998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201.1</v>
      </c>
      <c r="D174" s="36">
        <v>201.81666666666669</v>
      </c>
      <c r="E174" s="36">
        <v>198.63333333333338</v>
      </c>
      <c r="F174" s="36">
        <v>196.16666666666669</v>
      </c>
      <c r="G174" s="36">
        <v>192.98333333333338</v>
      </c>
      <c r="H174" s="36">
        <v>204.28333333333339</v>
      </c>
      <c r="I174" s="36">
        <v>207.46666666666673</v>
      </c>
      <c r="J174" s="36">
        <v>209.93333333333339</v>
      </c>
      <c r="K174" s="31">
        <v>205</v>
      </c>
      <c r="L174" s="31">
        <v>199.35</v>
      </c>
      <c r="M174" s="31">
        <v>301.79782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1412.35</v>
      </c>
      <c r="D175" s="36">
        <v>1415.5666666666666</v>
      </c>
      <c r="E175" s="36">
        <v>1396.7833333333333</v>
      </c>
      <c r="F175" s="36">
        <v>1381.2166666666667</v>
      </c>
      <c r="G175" s="36">
        <v>1362.4333333333334</v>
      </c>
      <c r="H175" s="36">
        <v>1431.1333333333332</v>
      </c>
      <c r="I175" s="36">
        <v>1449.9166666666665</v>
      </c>
      <c r="J175" s="36">
        <v>1465.4833333333331</v>
      </c>
      <c r="K175" s="31">
        <v>1434.35</v>
      </c>
      <c r="L175" s="31">
        <v>1400</v>
      </c>
      <c r="M175" s="31">
        <v>2.5104500000000001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83.7</v>
      </c>
      <c r="D176" s="36">
        <v>84.233333333333334</v>
      </c>
      <c r="E176" s="36">
        <v>82.916666666666671</v>
      </c>
      <c r="F176" s="36">
        <v>82.13333333333334</v>
      </c>
      <c r="G176" s="36">
        <v>80.816666666666677</v>
      </c>
      <c r="H176" s="36">
        <v>85.016666666666666</v>
      </c>
      <c r="I176" s="36">
        <v>86.333333333333329</v>
      </c>
      <c r="J176" s="36">
        <v>87.11666666666666</v>
      </c>
      <c r="K176" s="31">
        <v>85.55</v>
      </c>
      <c r="L176" s="31">
        <v>83.45</v>
      </c>
      <c r="M176" s="31">
        <v>152.88437999999999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2608.85</v>
      </c>
      <c r="D177" s="36">
        <v>2597.1499999999996</v>
      </c>
      <c r="E177" s="36">
        <v>2576.3499999999995</v>
      </c>
      <c r="F177" s="36">
        <v>2543.85</v>
      </c>
      <c r="G177" s="36">
        <v>2523.0499999999997</v>
      </c>
      <c r="H177" s="36">
        <v>2629.6499999999992</v>
      </c>
      <c r="I177" s="36">
        <v>2650.4499999999994</v>
      </c>
      <c r="J177" s="36">
        <v>2682.9499999999989</v>
      </c>
      <c r="K177" s="31">
        <v>2617.9499999999998</v>
      </c>
      <c r="L177" s="31">
        <v>2564.65</v>
      </c>
      <c r="M177" s="31">
        <v>0.28749000000000002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324.7</v>
      </c>
      <c r="D178" s="36">
        <v>326.71666666666664</v>
      </c>
      <c r="E178" s="36">
        <v>320.98333333333329</v>
      </c>
      <c r="F178" s="36">
        <v>317.26666666666665</v>
      </c>
      <c r="G178" s="36">
        <v>311.5333333333333</v>
      </c>
      <c r="H178" s="36">
        <v>330.43333333333328</v>
      </c>
      <c r="I178" s="36">
        <v>336.16666666666663</v>
      </c>
      <c r="J178" s="36">
        <v>339.88333333333327</v>
      </c>
      <c r="K178" s="31">
        <v>332.45</v>
      </c>
      <c r="L178" s="31">
        <v>323</v>
      </c>
      <c r="M178" s="31">
        <v>8.67211</v>
      </c>
      <c r="N178" s="1"/>
      <c r="O178" s="1"/>
    </row>
    <row r="179" spans="1:15" ht="12.75" customHeight="1">
      <c r="A179" s="33">
        <v>169</v>
      </c>
      <c r="B179" s="53" t="s">
        <v>869</v>
      </c>
      <c r="C179" s="31">
        <v>6409.05</v>
      </c>
      <c r="D179" s="36">
        <v>6466.416666666667</v>
      </c>
      <c r="E179" s="36">
        <v>6333.8333333333339</v>
      </c>
      <c r="F179" s="36">
        <v>6258.6166666666668</v>
      </c>
      <c r="G179" s="36">
        <v>6126.0333333333338</v>
      </c>
      <c r="H179" s="36">
        <v>6541.6333333333341</v>
      </c>
      <c r="I179" s="36">
        <v>6674.2166666666681</v>
      </c>
      <c r="J179" s="36">
        <v>6749.4333333333343</v>
      </c>
      <c r="K179" s="31">
        <v>6599</v>
      </c>
      <c r="L179" s="31">
        <v>6391.2</v>
      </c>
      <c r="M179" s="31">
        <v>0.13303000000000001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1749.65</v>
      </c>
      <c r="D180" s="36">
        <v>1755.3333333333333</v>
      </c>
      <c r="E180" s="36">
        <v>1729.3166666666666</v>
      </c>
      <c r="F180" s="36">
        <v>1708.9833333333333</v>
      </c>
      <c r="G180" s="36">
        <v>1682.9666666666667</v>
      </c>
      <c r="H180" s="36">
        <v>1775.6666666666665</v>
      </c>
      <c r="I180" s="36">
        <v>1801.6833333333334</v>
      </c>
      <c r="J180" s="36">
        <v>1822.0166666666664</v>
      </c>
      <c r="K180" s="31">
        <v>1781.35</v>
      </c>
      <c r="L180" s="31">
        <v>1735</v>
      </c>
      <c r="M180" s="31">
        <v>8.4042200000000005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1881.4</v>
      </c>
      <c r="D181" s="36">
        <v>1895.9333333333334</v>
      </c>
      <c r="E181" s="36">
        <v>1857.4666666666667</v>
      </c>
      <c r="F181" s="36">
        <v>1833.5333333333333</v>
      </c>
      <c r="G181" s="36">
        <v>1795.0666666666666</v>
      </c>
      <c r="H181" s="36">
        <v>1919.8666666666668</v>
      </c>
      <c r="I181" s="36">
        <v>1958.3333333333335</v>
      </c>
      <c r="J181" s="36">
        <v>1982.2666666666669</v>
      </c>
      <c r="K181" s="31">
        <v>1934.4</v>
      </c>
      <c r="L181" s="31">
        <v>1872</v>
      </c>
      <c r="M181" s="31">
        <v>1.73075</v>
      </c>
      <c r="N181" s="1"/>
      <c r="O181" s="1"/>
    </row>
    <row r="182" spans="1:15" ht="12.75" customHeight="1">
      <c r="A182" s="33">
        <v>172</v>
      </c>
      <c r="B182" s="53" t="s">
        <v>870</v>
      </c>
      <c r="C182" s="31">
        <v>808.9</v>
      </c>
      <c r="D182" s="36">
        <v>811.9666666666667</v>
      </c>
      <c r="E182" s="36">
        <v>798.93333333333339</v>
      </c>
      <c r="F182" s="36">
        <v>788.9666666666667</v>
      </c>
      <c r="G182" s="36">
        <v>775.93333333333339</v>
      </c>
      <c r="H182" s="36">
        <v>821.93333333333339</v>
      </c>
      <c r="I182" s="36">
        <v>834.9666666666667</v>
      </c>
      <c r="J182" s="36">
        <v>844.93333333333339</v>
      </c>
      <c r="K182" s="31">
        <v>825</v>
      </c>
      <c r="L182" s="31">
        <v>802</v>
      </c>
      <c r="M182" s="31">
        <v>0.45200000000000001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1051.8</v>
      </c>
      <c r="D183" s="36">
        <v>1050.9333333333334</v>
      </c>
      <c r="E183" s="36">
        <v>1031.8666666666668</v>
      </c>
      <c r="F183" s="36">
        <v>1011.9333333333334</v>
      </c>
      <c r="G183" s="36">
        <v>992.86666666666679</v>
      </c>
      <c r="H183" s="36">
        <v>1070.8666666666668</v>
      </c>
      <c r="I183" s="36">
        <v>1089.9333333333334</v>
      </c>
      <c r="J183" s="36">
        <v>1109.8666666666668</v>
      </c>
      <c r="K183" s="31">
        <v>1070</v>
      </c>
      <c r="L183" s="31">
        <v>1031</v>
      </c>
      <c r="M183" s="31">
        <v>9.8079999999999998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1398.3</v>
      </c>
      <c r="D184" s="36">
        <v>1410.4333333333334</v>
      </c>
      <c r="E184" s="36">
        <v>1372.8666666666668</v>
      </c>
      <c r="F184" s="36">
        <v>1347.4333333333334</v>
      </c>
      <c r="G184" s="36">
        <v>1309.8666666666668</v>
      </c>
      <c r="H184" s="36">
        <v>1435.8666666666668</v>
      </c>
      <c r="I184" s="36">
        <v>1473.4333333333334</v>
      </c>
      <c r="J184" s="36">
        <v>1498.8666666666668</v>
      </c>
      <c r="K184" s="31">
        <v>1448</v>
      </c>
      <c r="L184" s="31">
        <v>1385</v>
      </c>
      <c r="M184" s="31">
        <v>4.0621299999999998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1156.05</v>
      </c>
      <c r="D185" s="36">
        <v>1160.1666666666667</v>
      </c>
      <c r="E185" s="36">
        <v>1137.5833333333335</v>
      </c>
      <c r="F185" s="36">
        <v>1119.1166666666668</v>
      </c>
      <c r="G185" s="36">
        <v>1096.5333333333335</v>
      </c>
      <c r="H185" s="36">
        <v>1178.6333333333334</v>
      </c>
      <c r="I185" s="36">
        <v>1201.2166666666669</v>
      </c>
      <c r="J185" s="36">
        <v>1219.6833333333334</v>
      </c>
      <c r="K185" s="31">
        <v>1182.75</v>
      </c>
      <c r="L185" s="31">
        <v>1141.7</v>
      </c>
      <c r="M185" s="31">
        <v>0.14551</v>
      </c>
      <c r="N185" s="1"/>
      <c r="O185" s="1"/>
    </row>
    <row r="186" spans="1:15" ht="12.75" customHeight="1">
      <c r="A186" s="33">
        <v>176</v>
      </c>
      <c r="B186" s="53" t="s">
        <v>871</v>
      </c>
      <c r="C186" s="31">
        <v>818.3</v>
      </c>
      <c r="D186" s="36">
        <v>823.76666666666677</v>
      </c>
      <c r="E186" s="36">
        <v>804.53333333333353</v>
      </c>
      <c r="F186" s="36">
        <v>790.76666666666677</v>
      </c>
      <c r="G186" s="36">
        <v>771.53333333333353</v>
      </c>
      <c r="H186" s="36">
        <v>837.53333333333353</v>
      </c>
      <c r="I186" s="36">
        <v>856.76666666666688</v>
      </c>
      <c r="J186" s="36">
        <v>870.53333333333353</v>
      </c>
      <c r="K186" s="31">
        <v>843</v>
      </c>
      <c r="L186" s="31">
        <v>810</v>
      </c>
      <c r="M186" s="31">
        <v>13.09834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3048.05</v>
      </c>
      <c r="D187" s="36">
        <v>3091.0333333333333</v>
      </c>
      <c r="E187" s="36">
        <v>2962.0666666666666</v>
      </c>
      <c r="F187" s="36">
        <v>2876.0833333333335</v>
      </c>
      <c r="G187" s="36">
        <v>2747.1166666666668</v>
      </c>
      <c r="H187" s="36">
        <v>3177.0166666666664</v>
      </c>
      <c r="I187" s="36">
        <v>3305.9833333333327</v>
      </c>
      <c r="J187" s="36">
        <v>3391.9666666666662</v>
      </c>
      <c r="K187" s="31">
        <v>3220</v>
      </c>
      <c r="L187" s="31">
        <v>3005.05</v>
      </c>
      <c r="M187" s="31">
        <v>2.6329099999999999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1199.75</v>
      </c>
      <c r="D188" s="36">
        <v>1209.3333333333333</v>
      </c>
      <c r="E188" s="36">
        <v>1183.7166666666665</v>
      </c>
      <c r="F188" s="36">
        <v>1167.6833333333332</v>
      </c>
      <c r="G188" s="36">
        <v>1142.0666666666664</v>
      </c>
      <c r="H188" s="36">
        <v>1225.3666666666666</v>
      </c>
      <c r="I188" s="36">
        <v>1250.9833333333333</v>
      </c>
      <c r="J188" s="36">
        <v>1267.0166666666667</v>
      </c>
      <c r="K188" s="31">
        <v>1234.95</v>
      </c>
      <c r="L188" s="31">
        <v>1193.3</v>
      </c>
      <c r="M188" s="31">
        <v>15.803419999999999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838.3</v>
      </c>
      <c r="D189" s="36">
        <v>843.86666666666667</v>
      </c>
      <c r="E189" s="36">
        <v>829.43333333333339</v>
      </c>
      <c r="F189" s="36">
        <v>820.56666666666672</v>
      </c>
      <c r="G189" s="36">
        <v>806.13333333333344</v>
      </c>
      <c r="H189" s="36">
        <v>852.73333333333335</v>
      </c>
      <c r="I189" s="36">
        <v>867.16666666666652</v>
      </c>
      <c r="J189" s="36">
        <v>876.0333333333333</v>
      </c>
      <c r="K189" s="31">
        <v>858.3</v>
      </c>
      <c r="L189" s="31">
        <v>835</v>
      </c>
      <c r="M189" s="31">
        <v>0.75741000000000003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2671.5</v>
      </c>
      <c r="D190" s="36">
        <v>2675.35</v>
      </c>
      <c r="E190" s="36">
        <v>2653.35</v>
      </c>
      <c r="F190" s="36">
        <v>2635.2</v>
      </c>
      <c r="G190" s="36">
        <v>2613.1999999999998</v>
      </c>
      <c r="H190" s="36">
        <v>2693.5</v>
      </c>
      <c r="I190" s="36">
        <v>2715.5</v>
      </c>
      <c r="J190" s="36">
        <v>2733.65</v>
      </c>
      <c r="K190" s="31">
        <v>2697.35</v>
      </c>
      <c r="L190" s="31">
        <v>2657.2</v>
      </c>
      <c r="M190" s="31">
        <v>5.6089399999999996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421.85</v>
      </c>
      <c r="D191" s="36">
        <v>426.18333333333334</v>
      </c>
      <c r="E191" s="36">
        <v>416.36666666666667</v>
      </c>
      <c r="F191" s="36">
        <v>410.88333333333333</v>
      </c>
      <c r="G191" s="36">
        <v>401.06666666666666</v>
      </c>
      <c r="H191" s="36">
        <v>431.66666666666669</v>
      </c>
      <c r="I191" s="36">
        <v>441.48333333333341</v>
      </c>
      <c r="J191" s="36">
        <v>446.9666666666667</v>
      </c>
      <c r="K191" s="31">
        <v>436</v>
      </c>
      <c r="L191" s="31">
        <v>420.7</v>
      </c>
      <c r="M191" s="31">
        <v>8.7628000000000004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655.25</v>
      </c>
      <c r="D192" s="36">
        <v>665.43333333333339</v>
      </c>
      <c r="E192" s="36">
        <v>640.96666666666681</v>
      </c>
      <c r="F192" s="36">
        <v>626.68333333333339</v>
      </c>
      <c r="G192" s="36">
        <v>602.21666666666681</v>
      </c>
      <c r="H192" s="36">
        <v>679.71666666666681</v>
      </c>
      <c r="I192" s="36">
        <v>704.18333333333351</v>
      </c>
      <c r="J192" s="36">
        <v>718.46666666666681</v>
      </c>
      <c r="K192" s="31">
        <v>689.9</v>
      </c>
      <c r="L192" s="31">
        <v>651.15</v>
      </c>
      <c r="M192" s="31">
        <v>22.341950000000001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2254.0500000000002</v>
      </c>
      <c r="D193" s="36">
        <v>2270.1166666666668</v>
      </c>
      <c r="E193" s="36">
        <v>2233.2333333333336</v>
      </c>
      <c r="F193" s="36">
        <v>2212.416666666667</v>
      </c>
      <c r="G193" s="36">
        <v>2175.5333333333338</v>
      </c>
      <c r="H193" s="36">
        <v>2290.9333333333334</v>
      </c>
      <c r="I193" s="36">
        <v>2327.8166666666666</v>
      </c>
      <c r="J193" s="36">
        <v>2348.6333333333332</v>
      </c>
      <c r="K193" s="31">
        <v>2307</v>
      </c>
      <c r="L193" s="31">
        <v>2249.3000000000002</v>
      </c>
      <c r="M193" s="31">
        <v>6.3548900000000001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957.15</v>
      </c>
      <c r="D194" s="36">
        <v>967.09999999999991</v>
      </c>
      <c r="E194" s="36">
        <v>942.14999999999986</v>
      </c>
      <c r="F194" s="36">
        <v>927.15</v>
      </c>
      <c r="G194" s="36">
        <v>902.19999999999993</v>
      </c>
      <c r="H194" s="36">
        <v>982.0999999999998</v>
      </c>
      <c r="I194" s="36">
        <v>1007.0499999999998</v>
      </c>
      <c r="J194" s="36">
        <v>1022.0499999999997</v>
      </c>
      <c r="K194" s="31">
        <v>992.05</v>
      </c>
      <c r="L194" s="31">
        <v>952.1</v>
      </c>
      <c r="M194" s="31">
        <v>4.2287800000000004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2070.8000000000002</v>
      </c>
      <c r="D195" s="36">
        <v>2073.25</v>
      </c>
      <c r="E195" s="36">
        <v>2050.0500000000002</v>
      </c>
      <c r="F195" s="36">
        <v>2029.3000000000002</v>
      </c>
      <c r="G195" s="36">
        <v>2006.1000000000004</v>
      </c>
      <c r="H195" s="36">
        <v>2094</v>
      </c>
      <c r="I195" s="36">
        <v>2117.1999999999998</v>
      </c>
      <c r="J195" s="36">
        <v>2137.9499999999998</v>
      </c>
      <c r="K195" s="31">
        <v>2096.4499999999998</v>
      </c>
      <c r="L195" s="31">
        <v>2052.5</v>
      </c>
      <c r="M195" s="31">
        <v>0.56669999999999998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813.6</v>
      </c>
      <c r="D196" s="36">
        <v>814.91666666666663</v>
      </c>
      <c r="E196" s="36">
        <v>797.88333333333321</v>
      </c>
      <c r="F196" s="36">
        <v>782.16666666666663</v>
      </c>
      <c r="G196" s="36">
        <v>765.13333333333321</v>
      </c>
      <c r="H196" s="36">
        <v>830.63333333333321</v>
      </c>
      <c r="I196" s="36">
        <v>847.66666666666674</v>
      </c>
      <c r="J196" s="36">
        <v>863.38333333333321</v>
      </c>
      <c r="K196" s="31">
        <v>831.95</v>
      </c>
      <c r="L196" s="31">
        <v>799.2</v>
      </c>
      <c r="M196" s="31">
        <v>2.2812299999999999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168.3</v>
      </c>
      <c r="D197" s="36">
        <v>169.63333333333333</v>
      </c>
      <c r="E197" s="36">
        <v>166.56666666666666</v>
      </c>
      <c r="F197" s="36">
        <v>164.83333333333334</v>
      </c>
      <c r="G197" s="36">
        <v>161.76666666666668</v>
      </c>
      <c r="H197" s="36">
        <v>171.36666666666665</v>
      </c>
      <c r="I197" s="36">
        <v>174.43333333333331</v>
      </c>
      <c r="J197" s="36">
        <v>176.16666666666663</v>
      </c>
      <c r="K197" s="31">
        <v>172.7</v>
      </c>
      <c r="L197" s="31">
        <v>167.9</v>
      </c>
      <c r="M197" s="31">
        <v>3.5365199999999999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3582.95</v>
      </c>
      <c r="D198" s="36">
        <v>3529.3333333333335</v>
      </c>
      <c r="E198" s="36">
        <v>3458.666666666667</v>
      </c>
      <c r="F198" s="36">
        <v>3334.3833333333337</v>
      </c>
      <c r="G198" s="36">
        <v>3263.7166666666672</v>
      </c>
      <c r="H198" s="36">
        <v>3653.6166666666668</v>
      </c>
      <c r="I198" s="36">
        <v>3724.2833333333338</v>
      </c>
      <c r="J198" s="36">
        <v>3848.5666666666666</v>
      </c>
      <c r="K198" s="31">
        <v>3600</v>
      </c>
      <c r="L198" s="31">
        <v>3405.05</v>
      </c>
      <c r="M198" s="31">
        <v>2.3282400000000001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560.54999999999995</v>
      </c>
      <c r="D199" s="36">
        <v>562.06666666666672</v>
      </c>
      <c r="E199" s="36">
        <v>556.53333333333342</v>
      </c>
      <c r="F199" s="36">
        <v>552.51666666666665</v>
      </c>
      <c r="G199" s="36">
        <v>546.98333333333335</v>
      </c>
      <c r="H199" s="36">
        <v>566.08333333333348</v>
      </c>
      <c r="I199" s="36">
        <v>571.61666666666679</v>
      </c>
      <c r="J199" s="36">
        <v>575.63333333333355</v>
      </c>
      <c r="K199" s="31">
        <v>567.6</v>
      </c>
      <c r="L199" s="31">
        <v>558.04999999999995</v>
      </c>
      <c r="M199" s="31">
        <v>6.2614599999999996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699</v>
      </c>
      <c r="D200" s="36">
        <v>703.1</v>
      </c>
      <c r="E200" s="36">
        <v>691.90000000000009</v>
      </c>
      <c r="F200" s="36">
        <v>684.80000000000007</v>
      </c>
      <c r="G200" s="36">
        <v>673.60000000000014</v>
      </c>
      <c r="H200" s="36">
        <v>710.2</v>
      </c>
      <c r="I200" s="36">
        <v>721.40000000000009</v>
      </c>
      <c r="J200" s="36">
        <v>728.5</v>
      </c>
      <c r="K200" s="31">
        <v>714.3</v>
      </c>
      <c r="L200" s="31">
        <v>696</v>
      </c>
      <c r="M200" s="31">
        <v>7.7637400000000003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215.75</v>
      </c>
      <c r="D201" s="36">
        <v>217.54999999999998</v>
      </c>
      <c r="E201" s="36">
        <v>212.09999999999997</v>
      </c>
      <c r="F201" s="36">
        <v>208.45</v>
      </c>
      <c r="G201" s="36">
        <v>202.99999999999997</v>
      </c>
      <c r="H201" s="36">
        <v>221.19999999999996</v>
      </c>
      <c r="I201" s="36">
        <v>226.64999999999995</v>
      </c>
      <c r="J201" s="36">
        <v>230.29999999999995</v>
      </c>
      <c r="K201" s="31">
        <v>223</v>
      </c>
      <c r="L201" s="31">
        <v>213.9</v>
      </c>
      <c r="M201" s="31">
        <v>65.624089999999995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235.15</v>
      </c>
      <c r="D202" s="36">
        <v>236.58333333333334</v>
      </c>
      <c r="E202" s="36">
        <v>232.7166666666667</v>
      </c>
      <c r="F202" s="36">
        <v>230.28333333333336</v>
      </c>
      <c r="G202" s="36">
        <v>226.41666666666671</v>
      </c>
      <c r="H202" s="36">
        <v>239.01666666666668</v>
      </c>
      <c r="I202" s="36">
        <v>242.8833333333333</v>
      </c>
      <c r="J202" s="36">
        <v>245.31666666666666</v>
      </c>
      <c r="K202" s="31">
        <v>240.45</v>
      </c>
      <c r="L202" s="31">
        <v>234.15</v>
      </c>
      <c r="M202" s="31">
        <v>26.293500000000002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376.8</v>
      </c>
      <c r="D203" s="36">
        <v>379.64999999999992</v>
      </c>
      <c r="E203" s="36">
        <v>371.29999999999984</v>
      </c>
      <c r="F203" s="36">
        <v>365.7999999999999</v>
      </c>
      <c r="G203" s="36">
        <v>357.44999999999982</v>
      </c>
      <c r="H203" s="36">
        <v>385.14999999999986</v>
      </c>
      <c r="I203" s="36">
        <v>393.49999999999989</v>
      </c>
      <c r="J203" s="36">
        <v>398.99999999999989</v>
      </c>
      <c r="K203" s="31">
        <v>388</v>
      </c>
      <c r="L203" s="31">
        <v>374.15</v>
      </c>
      <c r="M203" s="31">
        <v>8.8941999999999997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2362.6</v>
      </c>
      <c r="D204" s="36">
        <v>2383.9666666666667</v>
      </c>
      <c r="E204" s="36">
        <v>2318.9333333333334</v>
      </c>
      <c r="F204" s="36">
        <v>2275.2666666666669</v>
      </c>
      <c r="G204" s="36">
        <v>2210.2333333333336</v>
      </c>
      <c r="H204" s="36">
        <v>2427.6333333333332</v>
      </c>
      <c r="I204" s="36">
        <v>2492.666666666667</v>
      </c>
      <c r="J204" s="36">
        <v>2536.333333333333</v>
      </c>
      <c r="K204" s="31">
        <v>2449</v>
      </c>
      <c r="L204" s="31">
        <v>2340.3000000000002</v>
      </c>
      <c r="M204" s="31">
        <v>9.5832200000000007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1521.5</v>
      </c>
      <c r="D205" s="36">
        <v>1526.8833333333332</v>
      </c>
      <c r="E205" s="36">
        <v>1510.8166666666664</v>
      </c>
      <c r="F205" s="36">
        <v>1500.1333333333332</v>
      </c>
      <c r="G205" s="36">
        <v>1484.0666666666664</v>
      </c>
      <c r="H205" s="36">
        <v>1537.5666666666664</v>
      </c>
      <c r="I205" s="36">
        <v>1553.633333333333</v>
      </c>
      <c r="J205" s="36">
        <v>1564.3166666666664</v>
      </c>
      <c r="K205" s="31">
        <v>1542.95</v>
      </c>
      <c r="L205" s="31">
        <v>1516.2</v>
      </c>
      <c r="M205" s="31">
        <v>43.199910000000003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3680.2</v>
      </c>
      <c r="D206" s="36">
        <v>3690.7333333333336</v>
      </c>
      <c r="E206" s="36">
        <v>3649.4666666666672</v>
      </c>
      <c r="F206" s="36">
        <v>3618.7333333333336</v>
      </c>
      <c r="G206" s="36">
        <v>3577.4666666666672</v>
      </c>
      <c r="H206" s="36">
        <v>3721.4666666666672</v>
      </c>
      <c r="I206" s="36">
        <v>3762.7333333333336</v>
      </c>
      <c r="J206" s="36">
        <v>3793.4666666666672</v>
      </c>
      <c r="K206" s="31">
        <v>3732</v>
      </c>
      <c r="L206" s="31">
        <v>3660</v>
      </c>
      <c r="M206" s="31">
        <v>4.7460899999999997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1518.95</v>
      </c>
      <c r="D207" s="36">
        <v>1520.75</v>
      </c>
      <c r="E207" s="36">
        <v>1511.65</v>
      </c>
      <c r="F207" s="36">
        <v>1504.3500000000001</v>
      </c>
      <c r="G207" s="36">
        <v>1495.2500000000002</v>
      </c>
      <c r="H207" s="36">
        <v>1528.05</v>
      </c>
      <c r="I207" s="36">
        <v>1537.1499999999999</v>
      </c>
      <c r="J207" s="36">
        <v>1544.4499999999998</v>
      </c>
      <c r="K207" s="31">
        <v>1529.85</v>
      </c>
      <c r="L207" s="31">
        <v>1513.45</v>
      </c>
      <c r="M207" s="31">
        <v>205.42104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618.5</v>
      </c>
      <c r="D208" s="36">
        <v>619.58333333333337</v>
      </c>
      <c r="E208" s="36">
        <v>615.16666666666674</v>
      </c>
      <c r="F208" s="36">
        <v>611.83333333333337</v>
      </c>
      <c r="G208" s="36">
        <v>607.41666666666674</v>
      </c>
      <c r="H208" s="36">
        <v>622.91666666666674</v>
      </c>
      <c r="I208" s="36">
        <v>627.33333333333348</v>
      </c>
      <c r="J208" s="36">
        <v>630.66666666666674</v>
      </c>
      <c r="K208" s="31">
        <v>624</v>
      </c>
      <c r="L208" s="31">
        <v>616.25</v>
      </c>
      <c r="M208" s="31">
        <v>50.817749999999997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99</v>
      </c>
      <c r="D209" s="36">
        <v>99</v>
      </c>
      <c r="E209" s="36">
        <v>96.7</v>
      </c>
      <c r="F209" s="36">
        <v>94.4</v>
      </c>
      <c r="G209" s="36">
        <v>92.100000000000009</v>
      </c>
      <c r="H209" s="36">
        <v>101.3</v>
      </c>
      <c r="I209" s="36">
        <v>103.60000000000001</v>
      </c>
      <c r="J209" s="36">
        <v>105.89999999999999</v>
      </c>
      <c r="K209" s="31">
        <v>101.3</v>
      </c>
      <c r="L209" s="31">
        <v>96.7</v>
      </c>
      <c r="M209" s="31">
        <v>338.74601999999999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449.55</v>
      </c>
      <c r="D210" s="36">
        <v>458.11666666666662</v>
      </c>
      <c r="E210" s="36">
        <v>436.43333333333322</v>
      </c>
      <c r="F210" s="36">
        <v>423.31666666666661</v>
      </c>
      <c r="G210" s="36">
        <v>401.63333333333321</v>
      </c>
      <c r="H210" s="36">
        <v>471.23333333333323</v>
      </c>
      <c r="I210" s="36">
        <v>492.91666666666663</v>
      </c>
      <c r="J210" s="36">
        <v>506.03333333333325</v>
      </c>
      <c r="K210" s="31">
        <v>479.8</v>
      </c>
      <c r="L210" s="31">
        <v>445</v>
      </c>
      <c r="M210" s="31">
        <v>4.0890000000000004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821.95</v>
      </c>
      <c r="D211" s="36">
        <v>822.56666666666661</v>
      </c>
      <c r="E211" s="36">
        <v>815.18333333333317</v>
      </c>
      <c r="F211" s="36">
        <v>808.41666666666652</v>
      </c>
      <c r="G211" s="36">
        <v>801.03333333333308</v>
      </c>
      <c r="H211" s="36">
        <v>829.33333333333326</v>
      </c>
      <c r="I211" s="36">
        <v>836.7166666666667</v>
      </c>
      <c r="J211" s="36">
        <v>843.48333333333335</v>
      </c>
      <c r="K211" s="31">
        <v>829.95</v>
      </c>
      <c r="L211" s="31">
        <v>815.8</v>
      </c>
      <c r="M211" s="31">
        <v>3.6719900000000001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1510.65</v>
      </c>
      <c r="D212" s="36">
        <v>1512.1833333333332</v>
      </c>
      <c r="E212" s="36">
        <v>1486.8166666666664</v>
      </c>
      <c r="F212" s="36">
        <v>1462.9833333333331</v>
      </c>
      <c r="G212" s="36">
        <v>1437.6166666666663</v>
      </c>
      <c r="H212" s="36">
        <v>1536.0166666666664</v>
      </c>
      <c r="I212" s="36">
        <v>1561.3833333333332</v>
      </c>
      <c r="J212" s="36">
        <v>1585.2166666666665</v>
      </c>
      <c r="K212" s="31">
        <v>1537.55</v>
      </c>
      <c r="L212" s="31">
        <v>1488.35</v>
      </c>
      <c r="M212" s="31">
        <v>14.66807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4440.8</v>
      </c>
      <c r="D213" s="36">
        <v>4464.8666666666668</v>
      </c>
      <c r="E213" s="36">
        <v>4406.9333333333334</v>
      </c>
      <c r="F213" s="36">
        <v>4373.0666666666666</v>
      </c>
      <c r="G213" s="36">
        <v>4315.1333333333332</v>
      </c>
      <c r="H213" s="36">
        <v>4498.7333333333336</v>
      </c>
      <c r="I213" s="36">
        <v>4556.6666666666679</v>
      </c>
      <c r="J213" s="36">
        <v>4590.5333333333338</v>
      </c>
      <c r="K213" s="31">
        <v>4522.8</v>
      </c>
      <c r="L213" s="31">
        <v>4431</v>
      </c>
      <c r="M213" s="31">
        <v>4.3833099999999998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598.65</v>
      </c>
      <c r="D214" s="36">
        <v>600.99999999999989</v>
      </c>
      <c r="E214" s="36">
        <v>592.94999999999982</v>
      </c>
      <c r="F214" s="36">
        <v>587.24999999999989</v>
      </c>
      <c r="G214" s="36">
        <v>579.19999999999982</v>
      </c>
      <c r="H214" s="36">
        <v>606.69999999999982</v>
      </c>
      <c r="I214" s="36">
        <v>614.74999999999977</v>
      </c>
      <c r="J214" s="36">
        <v>620.44999999999982</v>
      </c>
      <c r="K214" s="31">
        <v>609.04999999999995</v>
      </c>
      <c r="L214" s="31">
        <v>595.29999999999995</v>
      </c>
      <c r="M214" s="31">
        <v>159.94496000000001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3638.1</v>
      </c>
      <c r="D215" s="36">
        <v>3621.8833333333332</v>
      </c>
      <c r="E215" s="36">
        <v>3566.2166666666662</v>
      </c>
      <c r="F215" s="36">
        <v>3494.333333333333</v>
      </c>
      <c r="G215" s="36">
        <v>3438.6666666666661</v>
      </c>
      <c r="H215" s="36">
        <v>3693.7666666666664</v>
      </c>
      <c r="I215" s="36">
        <v>3749.4333333333334</v>
      </c>
      <c r="J215" s="36">
        <v>3821.3166666666666</v>
      </c>
      <c r="K215" s="31">
        <v>3677.55</v>
      </c>
      <c r="L215" s="31">
        <v>3550</v>
      </c>
      <c r="M215" s="31">
        <v>30.42596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362.4</v>
      </c>
      <c r="D216" s="36">
        <v>364.8</v>
      </c>
      <c r="E216" s="36">
        <v>352.6</v>
      </c>
      <c r="F216" s="36">
        <v>342.8</v>
      </c>
      <c r="G216" s="36">
        <v>330.6</v>
      </c>
      <c r="H216" s="36">
        <v>374.6</v>
      </c>
      <c r="I216" s="36">
        <v>386.79999999999995</v>
      </c>
      <c r="J216" s="36">
        <v>396.6</v>
      </c>
      <c r="K216" s="31">
        <v>377</v>
      </c>
      <c r="L216" s="31">
        <v>355</v>
      </c>
      <c r="M216" s="31">
        <v>243.43181999999999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478.25</v>
      </c>
      <c r="D217" s="36">
        <v>480.7833333333333</v>
      </c>
      <c r="E217" s="36">
        <v>474.21666666666658</v>
      </c>
      <c r="F217" s="36">
        <v>470.18333333333328</v>
      </c>
      <c r="G217" s="36">
        <v>463.61666666666656</v>
      </c>
      <c r="H217" s="36">
        <v>484.81666666666661</v>
      </c>
      <c r="I217" s="36">
        <v>491.38333333333333</v>
      </c>
      <c r="J217" s="36">
        <v>495.41666666666663</v>
      </c>
      <c r="K217" s="31">
        <v>487.35</v>
      </c>
      <c r="L217" s="31">
        <v>476.75</v>
      </c>
      <c r="M217" s="31">
        <v>67.373959999999997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2232.3000000000002</v>
      </c>
      <c r="D218" s="36">
        <v>2241.9166666666665</v>
      </c>
      <c r="E218" s="36">
        <v>2218.9833333333331</v>
      </c>
      <c r="F218" s="36">
        <v>2205.6666666666665</v>
      </c>
      <c r="G218" s="36">
        <v>2182.7333333333331</v>
      </c>
      <c r="H218" s="36">
        <v>2255.2333333333331</v>
      </c>
      <c r="I218" s="36">
        <v>2278.1666666666665</v>
      </c>
      <c r="J218" s="36">
        <v>2291.4833333333331</v>
      </c>
      <c r="K218" s="31">
        <v>2264.85</v>
      </c>
      <c r="L218" s="31">
        <v>2228.6</v>
      </c>
      <c r="M218" s="31">
        <v>33.885509999999996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431.95</v>
      </c>
      <c r="D219" s="36">
        <v>421.26666666666665</v>
      </c>
      <c r="E219" s="36">
        <v>404.73333333333329</v>
      </c>
      <c r="F219" s="36">
        <v>377.51666666666665</v>
      </c>
      <c r="G219" s="36">
        <v>360.98333333333329</v>
      </c>
      <c r="H219" s="36">
        <v>448.48333333333329</v>
      </c>
      <c r="I219" s="36">
        <v>465.01666666666659</v>
      </c>
      <c r="J219" s="36">
        <v>492.23333333333329</v>
      </c>
      <c r="K219" s="31">
        <v>437.8</v>
      </c>
      <c r="L219" s="31">
        <v>394.05</v>
      </c>
      <c r="M219" s="31">
        <v>199.51451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7343.85</v>
      </c>
      <c r="D220" s="36">
        <v>7406.166666666667</v>
      </c>
      <c r="E220" s="36">
        <v>7228.8333333333339</v>
      </c>
      <c r="F220" s="36">
        <v>7113.8166666666666</v>
      </c>
      <c r="G220" s="36">
        <v>6936.4833333333336</v>
      </c>
      <c r="H220" s="36">
        <v>7521.1833333333343</v>
      </c>
      <c r="I220" s="36">
        <v>7698.5166666666682</v>
      </c>
      <c r="J220" s="36">
        <v>7813.5333333333347</v>
      </c>
      <c r="K220" s="31">
        <v>7583.5</v>
      </c>
      <c r="L220" s="31">
        <v>7291.15</v>
      </c>
      <c r="M220" s="31">
        <v>0.44029000000000001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898.75</v>
      </c>
      <c r="D221" s="36">
        <v>897.11666666666667</v>
      </c>
      <c r="E221" s="36">
        <v>885.43333333333339</v>
      </c>
      <c r="F221" s="36">
        <v>872.11666666666667</v>
      </c>
      <c r="G221" s="36">
        <v>860.43333333333339</v>
      </c>
      <c r="H221" s="36">
        <v>910.43333333333339</v>
      </c>
      <c r="I221" s="36">
        <v>922.11666666666656</v>
      </c>
      <c r="J221" s="36">
        <v>935.43333333333339</v>
      </c>
      <c r="K221" s="31">
        <v>908.8</v>
      </c>
      <c r="L221" s="31">
        <v>883.8</v>
      </c>
      <c r="M221" s="31">
        <v>2.5829200000000001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44292.25</v>
      </c>
      <c r="D222" s="36">
        <v>43961.700000000004</v>
      </c>
      <c r="E222" s="36">
        <v>43373.55000000001</v>
      </c>
      <c r="F222" s="36">
        <v>42454.850000000006</v>
      </c>
      <c r="G222" s="36">
        <v>41866.700000000012</v>
      </c>
      <c r="H222" s="36">
        <v>44880.400000000009</v>
      </c>
      <c r="I222" s="36">
        <v>45468.55</v>
      </c>
      <c r="J222" s="36">
        <v>46387.250000000007</v>
      </c>
      <c r="K222" s="31">
        <v>44549.85</v>
      </c>
      <c r="L222" s="31">
        <v>43043</v>
      </c>
      <c r="M222" s="31">
        <v>8.8020000000000001E-2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204.55</v>
      </c>
      <c r="D223" s="36">
        <v>207.04999999999998</v>
      </c>
      <c r="E223" s="36">
        <v>201.49999999999997</v>
      </c>
      <c r="F223" s="36">
        <v>198.45</v>
      </c>
      <c r="G223" s="36">
        <v>192.89999999999998</v>
      </c>
      <c r="H223" s="36">
        <v>210.09999999999997</v>
      </c>
      <c r="I223" s="36">
        <v>215.64999999999998</v>
      </c>
      <c r="J223" s="36">
        <v>218.69999999999996</v>
      </c>
      <c r="K223" s="31">
        <v>212.6</v>
      </c>
      <c r="L223" s="31">
        <v>204</v>
      </c>
      <c r="M223" s="31">
        <v>76.430859999999996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1104.4000000000001</v>
      </c>
      <c r="D224" s="36">
        <v>1104.0166666666667</v>
      </c>
      <c r="E224" s="36">
        <v>1096.1833333333334</v>
      </c>
      <c r="F224" s="36">
        <v>1087.9666666666667</v>
      </c>
      <c r="G224" s="36">
        <v>1080.1333333333334</v>
      </c>
      <c r="H224" s="36">
        <v>1112.2333333333333</v>
      </c>
      <c r="I224" s="36">
        <v>1120.0666666666668</v>
      </c>
      <c r="J224" s="36">
        <v>1128.2833333333333</v>
      </c>
      <c r="K224" s="31">
        <v>1111.8499999999999</v>
      </c>
      <c r="L224" s="31">
        <v>1095.8</v>
      </c>
      <c r="M224" s="31">
        <v>122.16656999999999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1667.2</v>
      </c>
      <c r="D225" s="36">
        <v>1673.0500000000002</v>
      </c>
      <c r="E225" s="36">
        <v>1649.7000000000003</v>
      </c>
      <c r="F225" s="36">
        <v>1632.2</v>
      </c>
      <c r="G225" s="36">
        <v>1608.8500000000001</v>
      </c>
      <c r="H225" s="36">
        <v>1690.5500000000004</v>
      </c>
      <c r="I225" s="36">
        <v>1713.9000000000003</v>
      </c>
      <c r="J225" s="36">
        <v>1731.4000000000005</v>
      </c>
      <c r="K225" s="31">
        <v>1696.4</v>
      </c>
      <c r="L225" s="31">
        <v>1655.55</v>
      </c>
      <c r="M225" s="31">
        <v>3.1172200000000001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629</v>
      </c>
      <c r="D226" s="36">
        <v>631.35</v>
      </c>
      <c r="E226" s="36">
        <v>621.85</v>
      </c>
      <c r="F226" s="36">
        <v>614.70000000000005</v>
      </c>
      <c r="G226" s="36">
        <v>605.20000000000005</v>
      </c>
      <c r="H226" s="36">
        <v>638.5</v>
      </c>
      <c r="I226" s="36">
        <v>648</v>
      </c>
      <c r="J226" s="36">
        <v>655.15</v>
      </c>
      <c r="K226" s="31">
        <v>640.85</v>
      </c>
      <c r="L226" s="31">
        <v>624.20000000000005</v>
      </c>
      <c r="M226" s="31">
        <v>20.284030000000001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732</v>
      </c>
      <c r="D227" s="36">
        <v>731.26666666666677</v>
      </c>
      <c r="E227" s="36">
        <v>727.08333333333348</v>
      </c>
      <c r="F227" s="36">
        <v>722.16666666666674</v>
      </c>
      <c r="G227" s="36">
        <v>717.98333333333346</v>
      </c>
      <c r="H227" s="36">
        <v>736.18333333333351</v>
      </c>
      <c r="I227" s="36">
        <v>740.36666666666667</v>
      </c>
      <c r="J227" s="36">
        <v>745.28333333333353</v>
      </c>
      <c r="K227" s="31">
        <v>735.45</v>
      </c>
      <c r="L227" s="31">
        <v>726.35</v>
      </c>
      <c r="M227" s="31">
        <v>8.3713099999999994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86.8</v>
      </c>
      <c r="D228" s="36">
        <v>87.633333333333326</v>
      </c>
      <c r="E228" s="36">
        <v>85.716666666666654</v>
      </c>
      <c r="F228" s="36">
        <v>84.633333333333326</v>
      </c>
      <c r="G228" s="36">
        <v>82.716666666666654</v>
      </c>
      <c r="H228" s="36">
        <v>88.716666666666654</v>
      </c>
      <c r="I228" s="36">
        <v>90.63333333333334</v>
      </c>
      <c r="J228" s="36">
        <v>91.716666666666654</v>
      </c>
      <c r="K228" s="31">
        <v>89.55</v>
      </c>
      <c r="L228" s="31">
        <v>86.55</v>
      </c>
      <c r="M228" s="31">
        <v>70.271129999999999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84.35</v>
      </c>
      <c r="D229" s="36">
        <v>84.566666666666663</v>
      </c>
      <c r="E229" s="36">
        <v>83.783333333333331</v>
      </c>
      <c r="F229" s="36">
        <v>83.216666666666669</v>
      </c>
      <c r="G229" s="36">
        <v>82.433333333333337</v>
      </c>
      <c r="H229" s="36">
        <v>85.133333333333326</v>
      </c>
      <c r="I229" s="36">
        <v>85.916666666666657</v>
      </c>
      <c r="J229" s="36">
        <v>86.48333333333332</v>
      </c>
      <c r="K229" s="31">
        <v>85.35</v>
      </c>
      <c r="L229" s="31">
        <v>84</v>
      </c>
      <c r="M229" s="31">
        <v>397.8854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123.55</v>
      </c>
      <c r="D230" s="36">
        <v>124.11666666666667</v>
      </c>
      <c r="E230" s="36">
        <v>122.73333333333335</v>
      </c>
      <c r="F230" s="36">
        <v>121.91666666666667</v>
      </c>
      <c r="G230" s="36">
        <v>120.53333333333335</v>
      </c>
      <c r="H230" s="36">
        <v>124.93333333333335</v>
      </c>
      <c r="I230" s="36">
        <v>126.31666666666668</v>
      </c>
      <c r="J230" s="36">
        <v>127.13333333333335</v>
      </c>
      <c r="K230" s="31">
        <v>125.5</v>
      </c>
      <c r="L230" s="31">
        <v>123.3</v>
      </c>
      <c r="M230" s="31">
        <v>59.092449999999999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420.45</v>
      </c>
      <c r="D231" s="36">
        <v>428.16666666666669</v>
      </c>
      <c r="E231" s="36">
        <v>410.28333333333336</v>
      </c>
      <c r="F231" s="36">
        <v>400.11666666666667</v>
      </c>
      <c r="G231" s="36">
        <v>382.23333333333335</v>
      </c>
      <c r="H231" s="36">
        <v>438.33333333333337</v>
      </c>
      <c r="I231" s="36">
        <v>456.2166666666667</v>
      </c>
      <c r="J231" s="36">
        <v>466.38333333333338</v>
      </c>
      <c r="K231" s="31">
        <v>446.05</v>
      </c>
      <c r="L231" s="31">
        <v>418</v>
      </c>
      <c r="M231" s="31">
        <v>21.329039999999999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68.05</v>
      </c>
      <c r="D232" s="36">
        <v>68.650000000000006</v>
      </c>
      <c r="E232" s="36">
        <v>67.050000000000011</v>
      </c>
      <c r="F232" s="36">
        <v>66.050000000000011</v>
      </c>
      <c r="G232" s="36">
        <v>64.450000000000017</v>
      </c>
      <c r="H232" s="36">
        <v>69.650000000000006</v>
      </c>
      <c r="I232" s="36">
        <v>71.25</v>
      </c>
      <c r="J232" s="36">
        <v>72.25</v>
      </c>
      <c r="K232" s="31">
        <v>70.25</v>
      </c>
      <c r="L232" s="31">
        <v>67.650000000000006</v>
      </c>
      <c r="M232" s="31">
        <v>217.34963999999999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226.25</v>
      </c>
      <c r="D233" s="36">
        <v>228.06666666666669</v>
      </c>
      <c r="E233" s="36">
        <v>223.33333333333337</v>
      </c>
      <c r="F233" s="36">
        <v>220.41666666666669</v>
      </c>
      <c r="G233" s="36">
        <v>215.68333333333337</v>
      </c>
      <c r="H233" s="36">
        <v>230.98333333333338</v>
      </c>
      <c r="I233" s="36">
        <v>235.71666666666667</v>
      </c>
      <c r="J233" s="36">
        <v>238.63333333333338</v>
      </c>
      <c r="K233" s="31">
        <v>232.8</v>
      </c>
      <c r="L233" s="31">
        <v>225.15</v>
      </c>
      <c r="M233" s="31">
        <v>57.075130000000001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430.1</v>
      </c>
      <c r="D234" s="36">
        <v>431.38333333333338</v>
      </c>
      <c r="E234" s="36">
        <v>427.01666666666677</v>
      </c>
      <c r="F234" s="36">
        <v>423.93333333333339</v>
      </c>
      <c r="G234" s="36">
        <v>419.56666666666678</v>
      </c>
      <c r="H234" s="36">
        <v>434.46666666666675</v>
      </c>
      <c r="I234" s="36">
        <v>438.83333333333343</v>
      </c>
      <c r="J234" s="36">
        <v>441.91666666666674</v>
      </c>
      <c r="K234" s="31">
        <v>435.75</v>
      </c>
      <c r="L234" s="31">
        <v>428.3</v>
      </c>
      <c r="M234" s="31">
        <v>180.88372000000001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262.8</v>
      </c>
      <c r="D235" s="36">
        <v>264.7</v>
      </c>
      <c r="E235" s="36">
        <v>259.5</v>
      </c>
      <c r="F235" s="36">
        <v>256.2</v>
      </c>
      <c r="G235" s="36">
        <v>251</v>
      </c>
      <c r="H235" s="36">
        <v>268</v>
      </c>
      <c r="I235" s="36">
        <v>273.19999999999993</v>
      </c>
      <c r="J235" s="36">
        <v>276.5</v>
      </c>
      <c r="K235" s="31">
        <v>269.89999999999998</v>
      </c>
      <c r="L235" s="31">
        <v>261.39999999999998</v>
      </c>
      <c r="M235" s="31">
        <v>5.4886799999999996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224.6</v>
      </c>
      <c r="D236" s="36">
        <v>226.26666666666665</v>
      </c>
      <c r="E236" s="36">
        <v>222.3833333333333</v>
      </c>
      <c r="F236" s="36">
        <v>220.16666666666666</v>
      </c>
      <c r="G236" s="36">
        <v>216.2833333333333</v>
      </c>
      <c r="H236" s="36">
        <v>228.48333333333329</v>
      </c>
      <c r="I236" s="36">
        <v>232.36666666666662</v>
      </c>
      <c r="J236" s="36">
        <v>234.58333333333329</v>
      </c>
      <c r="K236" s="31">
        <v>230.15</v>
      </c>
      <c r="L236" s="31">
        <v>224.05</v>
      </c>
      <c r="M236" s="31">
        <v>17.837579999999999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174.35</v>
      </c>
      <c r="D237" s="36">
        <v>175.70000000000002</v>
      </c>
      <c r="E237" s="36">
        <v>172.15000000000003</v>
      </c>
      <c r="F237" s="36">
        <v>169.95000000000002</v>
      </c>
      <c r="G237" s="36">
        <v>166.40000000000003</v>
      </c>
      <c r="H237" s="36">
        <v>177.90000000000003</v>
      </c>
      <c r="I237" s="36">
        <v>181.45000000000005</v>
      </c>
      <c r="J237" s="36">
        <v>183.65000000000003</v>
      </c>
      <c r="K237" s="31">
        <v>179.25</v>
      </c>
      <c r="L237" s="31">
        <v>173.5</v>
      </c>
      <c r="M237" s="31">
        <v>69.707599999999999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2580.5500000000002</v>
      </c>
      <c r="D238" s="36">
        <v>2580.9</v>
      </c>
      <c r="E238" s="36">
        <v>2554.8000000000002</v>
      </c>
      <c r="F238" s="36">
        <v>2529.0500000000002</v>
      </c>
      <c r="G238" s="36">
        <v>2502.9500000000003</v>
      </c>
      <c r="H238" s="36">
        <v>2606.65</v>
      </c>
      <c r="I238" s="36">
        <v>2632.7499999999995</v>
      </c>
      <c r="J238" s="36">
        <v>2658.5</v>
      </c>
      <c r="K238" s="31">
        <v>2607</v>
      </c>
      <c r="L238" s="31">
        <v>2555.15</v>
      </c>
      <c r="M238" s="31">
        <v>1.47786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526.54999999999995</v>
      </c>
      <c r="D239" s="36">
        <v>527.88333333333333</v>
      </c>
      <c r="E239" s="36">
        <v>522.66666666666663</v>
      </c>
      <c r="F239" s="36">
        <v>518.7833333333333</v>
      </c>
      <c r="G239" s="36">
        <v>513.56666666666661</v>
      </c>
      <c r="H239" s="36">
        <v>531.76666666666665</v>
      </c>
      <c r="I239" s="36">
        <v>536.98333333333335</v>
      </c>
      <c r="J239" s="36">
        <v>540.86666666666667</v>
      </c>
      <c r="K239" s="31">
        <v>533.1</v>
      </c>
      <c r="L239" s="31">
        <v>524</v>
      </c>
      <c r="M239" s="31">
        <v>6.9990100000000002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151.85</v>
      </c>
      <c r="D240" s="36">
        <v>151.83333333333334</v>
      </c>
      <c r="E240" s="36">
        <v>149.06666666666669</v>
      </c>
      <c r="F240" s="36">
        <v>146.28333333333336</v>
      </c>
      <c r="G240" s="36">
        <v>143.51666666666671</v>
      </c>
      <c r="H240" s="36">
        <v>154.61666666666667</v>
      </c>
      <c r="I240" s="36">
        <v>157.38333333333333</v>
      </c>
      <c r="J240" s="36">
        <v>160.16666666666666</v>
      </c>
      <c r="K240" s="31">
        <v>154.6</v>
      </c>
      <c r="L240" s="31">
        <v>149.05000000000001</v>
      </c>
      <c r="M240" s="31">
        <v>145.90280999999999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607.45000000000005</v>
      </c>
      <c r="D241" s="36">
        <v>606.66666666666663</v>
      </c>
      <c r="E241" s="36">
        <v>597.43333333333328</v>
      </c>
      <c r="F241" s="36">
        <v>587.41666666666663</v>
      </c>
      <c r="G241" s="36">
        <v>578.18333333333328</v>
      </c>
      <c r="H241" s="36">
        <v>616.68333333333328</v>
      </c>
      <c r="I241" s="36">
        <v>625.91666666666663</v>
      </c>
      <c r="J241" s="36">
        <v>635.93333333333328</v>
      </c>
      <c r="K241" s="31">
        <v>615.9</v>
      </c>
      <c r="L241" s="31">
        <v>596.65</v>
      </c>
      <c r="M241" s="31">
        <v>65.477580000000003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170.15</v>
      </c>
      <c r="D242" s="36">
        <v>171.11666666666667</v>
      </c>
      <c r="E242" s="36">
        <v>168.78333333333336</v>
      </c>
      <c r="F242" s="36">
        <v>167.41666666666669</v>
      </c>
      <c r="G242" s="36">
        <v>165.08333333333337</v>
      </c>
      <c r="H242" s="36">
        <v>172.48333333333335</v>
      </c>
      <c r="I242" s="36">
        <v>174.81666666666666</v>
      </c>
      <c r="J242" s="36">
        <v>176.18333333333334</v>
      </c>
      <c r="K242" s="31">
        <v>173.45</v>
      </c>
      <c r="L242" s="31">
        <v>169.75</v>
      </c>
      <c r="M242" s="31">
        <v>236.35267999999999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64.150000000000006</v>
      </c>
      <c r="D243" s="36">
        <v>64.55</v>
      </c>
      <c r="E243" s="36">
        <v>63.349999999999994</v>
      </c>
      <c r="F243" s="36">
        <v>62.55</v>
      </c>
      <c r="G243" s="36">
        <v>61.349999999999994</v>
      </c>
      <c r="H243" s="36">
        <v>65.349999999999994</v>
      </c>
      <c r="I243" s="36">
        <v>66.550000000000011</v>
      </c>
      <c r="J243" s="36">
        <v>67.349999999999994</v>
      </c>
      <c r="K243" s="31">
        <v>65.75</v>
      </c>
      <c r="L243" s="31">
        <v>63.75</v>
      </c>
      <c r="M243" s="31">
        <v>87.659229999999994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1057.6500000000001</v>
      </c>
      <c r="D244" s="36">
        <v>1047.7666666666667</v>
      </c>
      <c r="E244" s="36">
        <v>1026.7333333333333</v>
      </c>
      <c r="F244" s="36">
        <v>995.81666666666672</v>
      </c>
      <c r="G244" s="36">
        <v>974.78333333333342</v>
      </c>
      <c r="H244" s="36">
        <v>1078.6833333333334</v>
      </c>
      <c r="I244" s="36">
        <v>1099.7166666666667</v>
      </c>
      <c r="J244" s="36">
        <v>1130.6333333333332</v>
      </c>
      <c r="K244" s="31">
        <v>1068.8</v>
      </c>
      <c r="L244" s="31">
        <v>1016.85</v>
      </c>
      <c r="M244" s="31">
        <v>109.44073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145.30000000000001</v>
      </c>
      <c r="D245" s="36">
        <v>146</v>
      </c>
      <c r="E245" s="36">
        <v>144.30000000000001</v>
      </c>
      <c r="F245" s="36">
        <v>143.30000000000001</v>
      </c>
      <c r="G245" s="36">
        <v>141.60000000000002</v>
      </c>
      <c r="H245" s="36">
        <v>147</v>
      </c>
      <c r="I245" s="36">
        <v>148.69999999999999</v>
      </c>
      <c r="J245" s="36">
        <v>149.69999999999999</v>
      </c>
      <c r="K245" s="31">
        <v>147.69999999999999</v>
      </c>
      <c r="L245" s="31">
        <v>145</v>
      </c>
      <c r="M245" s="31">
        <v>271.08904999999999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1347.8</v>
      </c>
      <c r="D246" s="36">
        <v>1347.5666666666666</v>
      </c>
      <c r="E246" s="36">
        <v>1337.9333333333332</v>
      </c>
      <c r="F246" s="36">
        <v>1328.0666666666666</v>
      </c>
      <c r="G246" s="36">
        <v>1318.4333333333332</v>
      </c>
      <c r="H246" s="36">
        <v>1357.4333333333332</v>
      </c>
      <c r="I246" s="36">
        <v>1367.0666666666664</v>
      </c>
      <c r="J246" s="36">
        <v>1376.9333333333332</v>
      </c>
      <c r="K246" s="31">
        <v>1357.2</v>
      </c>
      <c r="L246" s="31">
        <v>1337.7</v>
      </c>
      <c r="M246" s="31">
        <v>0.36649999999999999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463.1</v>
      </c>
      <c r="D247" s="36">
        <v>467</v>
      </c>
      <c r="E247" s="36">
        <v>458</v>
      </c>
      <c r="F247" s="36">
        <v>452.9</v>
      </c>
      <c r="G247" s="36">
        <v>443.9</v>
      </c>
      <c r="H247" s="36">
        <v>472.1</v>
      </c>
      <c r="I247" s="36">
        <v>481.1</v>
      </c>
      <c r="J247" s="36">
        <v>486.20000000000005</v>
      </c>
      <c r="K247" s="31">
        <v>476</v>
      </c>
      <c r="L247" s="31">
        <v>461.9</v>
      </c>
      <c r="M247" s="31">
        <v>25.51078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328.05</v>
      </c>
      <c r="D248" s="36">
        <v>329.25</v>
      </c>
      <c r="E248" s="36">
        <v>322.5</v>
      </c>
      <c r="F248" s="36">
        <v>316.95</v>
      </c>
      <c r="G248" s="36">
        <v>310.2</v>
      </c>
      <c r="H248" s="36">
        <v>334.8</v>
      </c>
      <c r="I248" s="36">
        <v>341.55</v>
      </c>
      <c r="J248" s="36">
        <v>347.1</v>
      </c>
      <c r="K248" s="31">
        <v>336</v>
      </c>
      <c r="L248" s="31">
        <v>323.7</v>
      </c>
      <c r="M248" s="31">
        <v>208.55396999999999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1555.65</v>
      </c>
      <c r="D249" s="36">
        <v>1553.45</v>
      </c>
      <c r="E249" s="36">
        <v>1544.2</v>
      </c>
      <c r="F249" s="36">
        <v>1532.75</v>
      </c>
      <c r="G249" s="36">
        <v>1523.5</v>
      </c>
      <c r="H249" s="36">
        <v>1564.9</v>
      </c>
      <c r="I249" s="36">
        <v>1574.15</v>
      </c>
      <c r="J249" s="36">
        <v>1585.6000000000001</v>
      </c>
      <c r="K249" s="31">
        <v>1562.7</v>
      </c>
      <c r="L249" s="31">
        <v>1542</v>
      </c>
      <c r="M249" s="31">
        <v>17.49128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35.549999999999997</v>
      </c>
      <c r="D250" s="36">
        <v>35.833333333333329</v>
      </c>
      <c r="E250" s="36">
        <v>35.016666666666659</v>
      </c>
      <c r="F250" s="36">
        <v>34.483333333333327</v>
      </c>
      <c r="G250" s="36">
        <v>33.666666666666657</v>
      </c>
      <c r="H250" s="36">
        <v>36.36666666666666</v>
      </c>
      <c r="I250" s="36">
        <v>37.183333333333323</v>
      </c>
      <c r="J250" s="36">
        <v>37.716666666666661</v>
      </c>
      <c r="K250" s="31">
        <v>36.65</v>
      </c>
      <c r="L250" s="31">
        <v>35.299999999999997</v>
      </c>
      <c r="M250" s="31">
        <v>255.20804000000001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5973.55</v>
      </c>
      <c r="D251" s="36">
        <v>6005.4333333333334</v>
      </c>
      <c r="E251" s="36">
        <v>5910.8666666666668</v>
      </c>
      <c r="F251" s="36">
        <v>5848.1833333333334</v>
      </c>
      <c r="G251" s="36">
        <v>5753.6166666666668</v>
      </c>
      <c r="H251" s="36">
        <v>6068.1166666666668</v>
      </c>
      <c r="I251" s="36">
        <v>6162.6833333333343</v>
      </c>
      <c r="J251" s="36">
        <v>6225.3666666666668</v>
      </c>
      <c r="K251" s="31">
        <v>6100</v>
      </c>
      <c r="L251" s="31">
        <v>5942.75</v>
      </c>
      <c r="M251" s="31">
        <v>3.8605700000000001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1484.75</v>
      </c>
      <c r="D252" s="36">
        <v>1490.3500000000001</v>
      </c>
      <c r="E252" s="36">
        <v>1473.9000000000003</v>
      </c>
      <c r="F252" s="36">
        <v>1463.0500000000002</v>
      </c>
      <c r="G252" s="36">
        <v>1446.6000000000004</v>
      </c>
      <c r="H252" s="36">
        <v>1501.2000000000003</v>
      </c>
      <c r="I252" s="36">
        <v>1517.65</v>
      </c>
      <c r="J252" s="36">
        <v>1528.5000000000002</v>
      </c>
      <c r="K252" s="31">
        <v>1506.8</v>
      </c>
      <c r="L252" s="31">
        <v>1479.5</v>
      </c>
      <c r="M252" s="31">
        <v>122.75615999999999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3654.05</v>
      </c>
      <c r="D253" s="36">
        <v>3659.6666666666665</v>
      </c>
      <c r="E253" s="36">
        <v>3624.3833333333332</v>
      </c>
      <c r="F253" s="36">
        <v>3594.7166666666667</v>
      </c>
      <c r="G253" s="36">
        <v>3559.4333333333334</v>
      </c>
      <c r="H253" s="36">
        <v>3689.333333333333</v>
      </c>
      <c r="I253" s="36">
        <v>3724.6166666666668</v>
      </c>
      <c r="J253" s="36">
        <v>3754.2833333333328</v>
      </c>
      <c r="K253" s="31">
        <v>3694.95</v>
      </c>
      <c r="L253" s="31">
        <v>3630</v>
      </c>
      <c r="M253" s="31">
        <v>7.9280000000000003E-2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996.4</v>
      </c>
      <c r="D254" s="36">
        <v>1000.6999999999999</v>
      </c>
      <c r="E254" s="36">
        <v>983.79999999999984</v>
      </c>
      <c r="F254" s="36">
        <v>971.19999999999993</v>
      </c>
      <c r="G254" s="36">
        <v>954.29999999999984</v>
      </c>
      <c r="H254" s="36">
        <v>1013.2999999999998</v>
      </c>
      <c r="I254" s="36">
        <v>1030.1999999999998</v>
      </c>
      <c r="J254" s="36">
        <v>1042.7999999999997</v>
      </c>
      <c r="K254" s="31">
        <v>1017.6</v>
      </c>
      <c r="L254" s="31">
        <v>988.1</v>
      </c>
      <c r="M254" s="31">
        <v>7.2371100000000004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3693.25</v>
      </c>
      <c r="D255" s="36">
        <v>3731.2833333333333</v>
      </c>
      <c r="E255" s="36">
        <v>3632.1166666666668</v>
      </c>
      <c r="F255" s="36">
        <v>3570.9833333333336</v>
      </c>
      <c r="G255" s="36">
        <v>3471.8166666666671</v>
      </c>
      <c r="H255" s="36">
        <v>3792.4166666666665</v>
      </c>
      <c r="I255" s="36">
        <v>3891.5833333333335</v>
      </c>
      <c r="J255" s="36">
        <v>3952.7166666666662</v>
      </c>
      <c r="K255" s="31">
        <v>3830.45</v>
      </c>
      <c r="L255" s="31">
        <v>3670.15</v>
      </c>
      <c r="M255" s="31">
        <v>27.517969999999998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1339</v>
      </c>
      <c r="D256" s="36">
        <v>1335.7</v>
      </c>
      <c r="E256" s="36">
        <v>1323.3000000000002</v>
      </c>
      <c r="F256" s="36">
        <v>1307.6000000000001</v>
      </c>
      <c r="G256" s="36">
        <v>1295.2000000000003</v>
      </c>
      <c r="H256" s="36">
        <v>1351.4</v>
      </c>
      <c r="I256" s="36">
        <v>1363.8000000000002</v>
      </c>
      <c r="J256" s="36">
        <v>1379.5</v>
      </c>
      <c r="K256" s="31">
        <v>1348.1</v>
      </c>
      <c r="L256" s="31">
        <v>1320</v>
      </c>
      <c r="M256" s="31">
        <v>6.2367999999999997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1799.8</v>
      </c>
      <c r="D257" s="36">
        <v>1781.9333333333334</v>
      </c>
      <c r="E257" s="36">
        <v>1753.8666666666668</v>
      </c>
      <c r="F257" s="36">
        <v>1707.9333333333334</v>
      </c>
      <c r="G257" s="36">
        <v>1679.8666666666668</v>
      </c>
      <c r="H257" s="36">
        <v>1827.8666666666668</v>
      </c>
      <c r="I257" s="36">
        <v>1855.9333333333334</v>
      </c>
      <c r="J257" s="36">
        <v>1901.8666666666668</v>
      </c>
      <c r="K257" s="31">
        <v>1810</v>
      </c>
      <c r="L257" s="31">
        <v>1736</v>
      </c>
      <c r="M257" s="31">
        <v>4.6181200000000002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4280.75</v>
      </c>
      <c r="D258" s="36">
        <v>4299.5</v>
      </c>
      <c r="E258" s="36">
        <v>4242.1499999999996</v>
      </c>
      <c r="F258" s="36">
        <v>4203.5499999999993</v>
      </c>
      <c r="G258" s="36">
        <v>4146.1999999999989</v>
      </c>
      <c r="H258" s="36">
        <v>4338.1000000000004</v>
      </c>
      <c r="I258" s="36">
        <v>4395.4500000000007</v>
      </c>
      <c r="J258" s="36">
        <v>4434.0500000000011</v>
      </c>
      <c r="K258" s="31">
        <v>4356.8500000000004</v>
      </c>
      <c r="L258" s="31">
        <v>4260.8999999999996</v>
      </c>
      <c r="M258" s="31">
        <v>0.90990000000000004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1757.9</v>
      </c>
      <c r="D259" s="36">
        <v>1766.0666666666666</v>
      </c>
      <c r="E259" s="36">
        <v>1742.8833333333332</v>
      </c>
      <c r="F259" s="36">
        <v>1727.8666666666666</v>
      </c>
      <c r="G259" s="36">
        <v>1704.6833333333332</v>
      </c>
      <c r="H259" s="36">
        <v>1781.0833333333333</v>
      </c>
      <c r="I259" s="36">
        <v>1804.2666666666667</v>
      </c>
      <c r="J259" s="36">
        <v>1819.2833333333333</v>
      </c>
      <c r="K259" s="31">
        <v>1789.25</v>
      </c>
      <c r="L259" s="31">
        <v>1751.05</v>
      </c>
      <c r="M259" s="31">
        <v>1.0279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796.15</v>
      </c>
      <c r="D260" s="36">
        <v>800.68333333333339</v>
      </c>
      <c r="E260" s="36">
        <v>787.66666666666674</v>
      </c>
      <c r="F260" s="36">
        <v>779.18333333333339</v>
      </c>
      <c r="G260" s="36">
        <v>766.16666666666674</v>
      </c>
      <c r="H260" s="36">
        <v>809.16666666666674</v>
      </c>
      <c r="I260" s="36">
        <v>822.18333333333339</v>
      </c>
      <c r="J260" s="36">
        <v>830.66666666666674</v>
      </c>
      <c r="K260" s="31">
        <v>813.7</v>
      </c>
      <c r="L260" s="31">
        <v>792.2</v>
      </c>
      <c r="M260" s="31">
        <v>3.0342199999999999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362.7</v>
      </c>
      <c r="D261" s="36">
        <v>364.90000000000003</v>
      </c>
      <c r="E261" s="36">
        <v>358.80000000000007</v>
      </c>
      <c r="F261" s="36">
        <v>354.90000000000003</v>
      </c>
      <c r="G261" s="36">
        <v>348.80000000000007</v>
      </c>
      <c r="H261" s="36">
        <v>368.80000000000007</v>
      </c>
      <c r="I261" s="36">
        <v>374.90000000000009</v>
      </c>
      <c r="J261" s="36">
        <v>378.80000000000007</v>
      </c>
      <c r="K261" s="31">
        <v>371</v>
      </c>
      <c r="L261" s="31">
        <v>361</v>
      </c>
      <c r="M261" s="31">
        <v>6.5278700000000001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82.6</v>
      </c>
      <c r="D262" s="36">
        <v>83</v>
      </c>
      <c r="E262" s="36">
        <v>81.8</v>
      </c>
      <c r="F262" s="36">
        <v>81</v>
      </c>
      <c r="G262" s="36">
        <v>79.8</v>
      </c>
      <c r="H262" s="36">
        <v>83.8</v>
      </c>
      <c r="I262" s="36">
        <v>84.999999999999986</v>
      </c>
      <c r="J262" s="36">
        <v>85.8</v>
      </c>
      <c r="K262" s="31">
        <v>84.2</v>
      </c>
      <c r="L262" s="31">
        <v>82.2</v>
      </c>
      <c r="M262" s="31">
        <v>26.28406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616.45000000000005</v>
      </c>
      <c r="D263" s="36">
        <v>617.81666666666661</v>
      </c>
      <c r="E263" s="36">
        <v>608.23333333333323</v>
      </c>
      <c r="F263" s="36">
        <v>600.01666666666665</v>
      </c>
      <c r="G263" s="36">
        <v>590.43333333333328</v>
      </c>
      <c r="H263" s="36">
        <v>626.03333333333319</v>
      </c>
      <c r="I263" s="36">
        <v>635.61666666666667</v>
      </c>
      <c r="J263" s="36">
        <v>643.83333333333314</v>
      </c>
      <c r="K263" s="31">
        <v>627.4</v>
      </c>
      <c r="L263" s="31">
        <v>609.6</v>
      </c>
      <c r="M263" s="31">
        <v>37.5608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866.45</v>
      </c>
      <c r="D264" s="36">
        <v>870.7833333333333</v>
      </c>
      <c r="E264" s="36">
        <v>857.66666666666663</v>
      </c>
      <c r="F264" s="36">
        <v>848.88333333333333</v>
      </c>
      <c r="G264" s="36">
        <v>835.76666666666665</v>
      </c>
      <c r="H264" s="36">
        <v>879.56666666666661</v>
      </c>
      <c r="I264" s="36">
        <v>892.68333333333339</v>
      </c>
      <c r="J264" s="36">
        <v>901.46666666666658</v>
      </c>
      <c r="K264" s="31">
        <v>883.9</v>
      </c>
      <c r="L264" s="31">
        <v>862</v>
      </c>
      <c r="M264" s="31">
        <v>41.291089999999997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135.6</v>
      </c>
      <c r="D265" s="36">
        <v>137.31666666666666</v>
      </c>
      <c r="E265" s="36">
        <v>132.28333333333333</v>
      </c>
      <c r="F265" s="36">
        <v>128.96666666666667</v>
      </c>
      <c r="G265" s="36">
        <v>123.93333333333334</v>
      </c>
      <c r="H265" s="36">
        <v>140.63333333333333</v>
      </c>
      <c r="I265" s="36">
        <v>145.66666666666663</v>
      </c>
      <c r="J265" s="36">
        <v>148.98333333333332</v>
      </c>
      <c r="K265" s="31">
        <v>142.35</v>
      </c>
      <c r="L265" s="31">
        <v>134</v>
      </c>
      <c r="M265" s="31">
        <v>136.56675000000001</v>
      </c>
      <c r="N265" s="1"/>
      <c r="O265" s="1"/>
    </row>
    <row r="266" spans="1:15" ht="12.75" customHeight="1">
      <c r="A266" s="33">
        <v>256</v>
      </c>
      <c r="B266" s="53" t="s">
        <v>872</v>
      </c>
      <c r="C266" s="31">
        <v>512.54999999999995</v>
      </c>
      <c r="D266" s="36">
        <v>506.13333333333338</v>
      </c>
      <c r="E266" s="36">
        <v>494.01666666666677</v>
      </c>
      <c r="F266" s="36">
        <v>475.48333333333341</v>
      </c>
      <c r="G266" s="36">
        <v>463.36666666666679</v>
      </c>
      <c r="H266" s="36">
        <v>524.66666666666674</v>
      </c>
      <c r="I266" s="36">
        <v>536.78333333333342</v>
      </c>
      <c r="J266" s="36">
        <v>555.31666666666672</v>
      </c>
      <c r="K266" s="31">
        <v>518.25</v>
      </c>
      <c r="L266" s="31">
        <v>487.6</v>
      </c>
      <c r="M266" s="31">
        <v>18.691079999999999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682.9</v>
      </c>
      <c r="D267" s="36">
        <v>688.30000000000007</v>
      </c>
      <c r="E267" s="36">
        <v>672.60000000000014</v>
      </c>
      <c r="F267" s="36">
        <v>662.30000000000007</v>
      </c>
      <c r="G267" s="36">
        <v>646.60000000000014</v>
      </c>
      <c r="H267" s="36">
        <v>698.60000000000014</v>
      </c>
      <c r="I267" s="36">
        <v>714.30000000000018</v>
      </c>
      <c r="J267" s="36">
        <v>724.60000000000014</v>
      </c>
      <c r="K267" s="31">
        <v>704</v>
      </c>
      <c r="L267" s="31">
        <v>678</v>
      </c>
      <c r="M267" s="31">
        <v>14.5854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897.55</v>
      </c>
      <c r="D268" s="36">
        <v>898.88333333333321</v>
      </c>
      <c r="E268" s="36">
        <v>889.86666666666645</v>
      </c>
      <c r="F268" s="36">
        <v>882.18333333333328</v>
      </c>
      <c r="G268" s="36">
        <v>873.16666666666652</v>
      </c>
      <c r="H268" s="36">
        <v>906.56666666666638</v>
      </c>
      <c r="I268" s="36">
        <v>915.58333333333326</v>
      </c>
      <c r="J268" s="36">
        <v>923.26666666666631</v>
      </c>
      <c r="K268" s="31">
        <v>907.9</v>
      </c>
      <c r="L268" s="31">
        <v>891.2</v>
      </c>
      <c r="M268" s="31">
        <v>11.01942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461.35</v>
      </c>
      <c r="D269" s="36">
        <v>457.68333333333334</v>
      </c>
      <c r="E269" s="36">
        <v>452.4666666666667</v>
      </c>
      <c r="F269" s="36">
        <v>443.58333333333337</v>
      </c>
      <c r="G269" s="36">
        <v>438.36666666666673</v>
      </c>
      <c r="H269" s="36">
        <v>466.56666666666666</v>
      </c>
      <c r="I269" s="36">
        <v>471.78333333333325</v>
      </c>
      <c r="J269" s="36">
        <v>480.66666666666663</v>
      </c>
      <c r="K269" s="31">
        <v>462.9</v>
      </c>
      <c r="L269" s="31">
        <v>448.8</v>
      </c>
      <c r="M269" s="31">
        <v>77.261120000000005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551.85</v>
      </c>
      <c r="D270" s="36">
        <v>553.2833333333333</v>
      </c>
      <c r="E270" s="36">
        <v>531.56666666666661</v>
      </c>
      <c r="F270" s="36">
        <v>511.2833333333333</v>
      </c>
      <c r="G270" s="36">
        <v>489.56666666666661</v>
      </c>
      <c r="H270" s="36">
        <v>573.56666666666661</v>
      </c>
      <c r="I270" s="36">
        <v>595.2833333333333</v>
      </c>
      <c r="J270" s="36">
        <v>615.56666666666661</v>
      </c>
      <c r="K270" s="31">
        <v>575</v>
      </c>
      <c r="L270" s="31">
        <v>533</v>
      </c>
      <c r="M270" s="31">
        <v>43.55491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637.6</v>
      </c>
      <c r="D271" s="36">
        <v>641.55000000000007</v>
      </c>
      <c r="E271" s="36">
        <v>627.90000000000009</v>
      </c>
      <c r="F271" s="36">
        <v>618.20000000000005</v>
      </c>
      <c r="G271" s="36">
        <v>604.55000000000007</v>
      </c>
      <c r="H271" s="36">
        <v>651.25000000000011</v>
      </c>
      <c r="I271" s="36">
        <v>664.9</v>
      </c>
      <c r="J271" s="36">
        <v>674.60000000000014</v>
      </c>
      <c r="K271" s="31">
        <v>655.20000000000005</v>
      </c>
      <c r="L271" s="31">
        <v>631.85</v>
      </c>
      <c r="M271" s="31">
        <v>2.4760300000000002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899</v>
      </c>
      <c r="D272" s="36">
        <v>893.16666666666663</v>
      </c>
      <c r="E272" s="36">
        <v>876.33333333333326</v>
      </c>
      <c r="F272" s="36">
        <v>853.66666666666663</v>
      </c>
      <c r="G272" s="36">
        <v>836.83333333333326</v>
      </c>
      <c r="H272" s="36">
        <v>915.83333333333326</v>
      </c>
      <c r="I272" s="36">
        <v>932.66666666666652</v>
      </c>
      <c r="J272" s="36">
        <v>955.33333333333326</v>
      </c>
      <c r="K272" s="31">
        <v>910</v>
      </c>
      <c r="L272" s="31">
        <v>870.5</v>
      </c>
      <c r="M272" s="31">
        <v>3.1839599999999999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435</v>
      </c>
      <c r="D273" s="36">
        <v>432.5</v>
      </c>
      <c r="E273" s="36">
        <v>423.7</v>
      </c>
      <c r="F273" s="36">
        <v>412.4</v>
      </c>
      <c r="G273" s="36">
        <v>403.59999999999997</v>
      </c>
      <c r="H273" s="36">
        <v>443.8</v>
      </c>
      <c r="I273" s="36">
        <v>452.59999999999997</v>
      </c>
      <c r="J273" s="36">
        <v>463.90000000000003</v>
      </c>
      <c r="K273" s="31">
        <v>441.3</v>
      </c>
      <c r="L273" s="31">
        <v>421.2</v>
      </c>
      <c r="M273" s="31">
        <v>10.98832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825.65</v>
      </c>
      <c r="D274" s="36">
        <v>822.58333333333337</v>
      </c>
      <c r="E274" s="36">
        <v>810.16666666666674</v>
      </c>
      <c r="F274" s="36">
        <v>794.68333333333339</v>
      </c>
      <c r="G274" s="36">
        <v>782.26666666666677</v>
      </c>
      <c r="H274" s="36">
        <v>838.06666666666672</v>
      </c>
      <c r="I274" s="36">
        <v>850.48333333333346</v>
      </c>
      <c r="J274" s="36">
        <v>865.9666666666667</v>
      </c>
      <c r="K274" s="31">
        <v>835</v>
      </c>
      <c r="L274" s="31">
        <v>807.1</v>
      </c>
      <c r="M274" s="31">
        <v>3.1644899999999998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3992.55</v>
      </c>
      <c r="D275" s="36">
        <v>3946.5666666666671</v>
      </c>
      <c r="E275" s="36">
        <v>3850.1333333333341</v>
      </c>
      <c r="F275" s="36">
        <v>3707.7166666666672</v>
      </c>
      <c r="G275" s="36">
        <v>3611.2833333333342</v>
      </c>
      <c r="H275" s="36">
        <v>4088.983333333334</v>
      </c>
      <c r="I275" s="36">
        <v>4185.4166666666679</v>
      </c>
      <c r="J275" s="36">
        <v>4327.8333333333339</v>
      </c>
      <c r="K275" s="31">
        <v>4043</v>
      </c>
      <c r="L275" s="31">
        <v>3804.15</v>
      </c>
      <c r="M275" s="31">
        <v>8.7234200000000008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263.05</v>
      </c>
      <c r="D276" s="36">
        <v>263.84999999999997</v>
      </c>
      <c r="E276" s="36">
        <v>260.74999999999994</v>
      </c>
      <c r="F276" s="36">
        <v>258.45</v>
      </c>
      <c r="G276" s="36">
        <v>255.34999999999997</v>
      </c>
      <c r="H276" s="36">
        <v>266.14999999999992</v>
      </c>
      <c r="I276" s="36">
        <v>269.24999999999994</v>
      </c>
      <c r="J276" s="36">
        <v>271.5499999999999</v>
      </c>
      <c r="K276" s="31">
        <v>266.95</v>
      </c>
      <c r="L276" s="31">
        <v>261.55</v>
      </c>
      <c r="M276" s="31">
        <v>4.2384399999999998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1474.75</v>
      </c>
      <c r="D277" s="36">
        <v>1472.6833333333334</v>
      </c>
      <c r="E277" s="36">
        <v>1455.1166666666668</v>
      </c>
      <c r="F277" s="36">
        <v>1435.4833333333333</v>
      </c>
      <c r="G277" s="36">
        <v>1417.9166666666667</v>
      </c>
      <c r="H277" s="36">
        <v>1492.3166666666668</v>
      </c>
      <c r="I277" s="36">
        <v>1509.8833333333334</v>
      </c>
      <c r="J277" s="36">
        <v>1529.5166666666669</v>
      </c>
      <c r="K277" s="31">
        <v>1490.25</v>
      </c>
      <c r="L277" s="31">
        <v>1453.05</v>
      </c>
      <c r="M277" s="31">
        <v>7.3278600000000003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301.10000000000002</v>
      </c>
      <c r="D278" s="36">
        <v>304.59999999999997</v>
      </c>
      <c r="E278" s="36">
        <v>294.69999999999993</v>
      </c>
      <c r="F278" s="36">
        <v>288.29999999999995</v>
      </c>
      <c r="G278" s="36">
        <v>278.39999999999992</v>
      </c>
      <c r="H278" s="36">
        <v>310.99999999999994</v>
      </c>
      <c r="I278" s="36">
        <v>320.89999999999992</v>
      </c>
      <c r="J278" s="36">
        <v>327.29999999999995</v>
      </c>
      <c r="K278" s="31">
        <v>314.5</v>
      </c>
      <c r="L278" s="31">
        <v>298.2</v>
      </c>
      <c r="M278" s="31">
        <v>11.90437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4356.7</v>
      </c>
      <c r="D279" s="36">
        <v>4349.1166666666659</v>
      </c>
      <c r="E279" s="36">
        <v>4313.2833333333319</v>
      </c>
      <c r="F279" s="36">
        <v>4269.8666666666659</v>
      </c>
      <c r="G279" s="36">
        <v>4234.0333333333319</v>
      </c>
      <c r="H279" s="36">
        <v>4392.5333333333319</v>
      </c>
      <c r="I279" s="36">
        <v>4428.3666666666659</v>
      </c>
      <c r="J279" s="36">
        <v>4471.7833333333319</v>
      </c>
      <c r="K279" s="31">
        <v>4384.95</v>
      </c>
      <c r="L279" s="31">
        <v>4305.7</v>
      </c>
      <c r="M279" s="31">
        <v>0.40573999999999999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1225.2</v>
      </c>
      <c r="D280" s="36">
        <v>1231.3999999999999</v>
      </c>
      <c r="E280" s="36">
        <v>1212.7999999999997</v>
      </c>
      <c r="F280" s="36">
        <v>1200.3999999999999</v>
      </c>
      <c r="G280" s="36">
        <v>1181.7999999999997</v>
      </c>
      <c r="H280" s="36">
        <v>1243.7999999999997</v>
      </c>
      <c r="I280" s="36">
        <v>1262.3999999999996</v>
      </c>
      <c r="J280" s="36">
        <v>1274.7999999999997</v>
      </c>
      <c r="K280" s="31">
        <v>1250</v>
      </c>
      <c r="L280" s="31">
        <v>1219</v>
      </c>
      <c r="M280" s="31">
        <v>2.9289700000000001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1169.2</v>
      </c>
      <c r="D281" s="36">
        <v>1181.7666666666667</v>
      </c>
      <c r="E281" s="36">
        <v>1142.6333333333332</v>
      </c>
      <c r="F281" s="36">
        <v>1116.0666666666666</v>
      </c>
      <c r="G281" s="36">
        <v>1076.9333333333332</v>
      </c>
      <c r="H281" s="36">
        <v>1208.3333333333333</v>
      </c>
      <c r="I281" s="36">
        <v>1247.4666666666669</v>
      </c>
      <c r="J281" s="36">
        <v>1274.0333333333333</v>
      </c>
      <c r="K281" s="31">
        <v>1220.9000000000001</v>
      </c>
      <c r="L281" s="31">
        <v>1155.2</v>
      </c>
      <c r="M281" s="31">
        <v>2.83527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427.75</v>
      </c>
      <c r="D282" s="36">
        <v>424.2166666666667</v>
      </c>
      <c r="E282" s="36">
        <v>417.53333333333342</v>
      </c>
      <c r="F282" s="36">
        <v>407.31666666666672</v>
      </c>
      <c r="G282" s="36">
        <v>400.63333333333344</v>
      </c>
      <c r="H282" s="36">
        <v>434.43333333333339</v>
      </c>
      <c r="I282" s="36">
        <v>441.11666666666667</v>
      </c>
      <c r="J282" s="36">
        <v>451.33333333333337</v>
      </c>
      <c r="K282" s="31">
        <v>430.9</v>
      </c>
      <c r="L282" s="31">
        <v>414</v>
      </c>
      <c r="M282" s="31">
        <v>21.28444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280.39999999999998</v>
      </c>
      <c r="D283" s="36">
        <v>281.48333333333329</v>
      </c>
      <c r="E283" s="36">
        <v>278.01666666666659</v>
      </c>
      <c r="F283" s="36">
        <v>275.63333333333333</v>
      </c>
      <c r="G283" s="36">
        <v>272.16666666666663</v>
      </c>
      <c r="H283" s="36">
        <v>283.86666666666656</v>
      </c>
      <c r="I283" s="36">
        <v>287.33333333333326</v>
      </c>
      <c r="J283" s="36">
        <v>289.71666666666653</v>
      </c>
      <c r="K283" s="31">
        <v>284.95</v>
      </c>
      <c r="L283" s="31">
        <v>279.10000000000002</v>
      </c>
      <c r="M283" s="31">
        <v>12.610049999999999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191.85</v>
      </c>
      <c r="D284" s="36">
        <v>192.91666666666666</v>
      </c>
      <c r="E284" s="36">
        <v>189.93333333333331</v>
      </c>
      <c r="F284" s="36">
        <v>188.01666666666665</v>
      </c>
      <c r="G284" s="36">
        <v>185.0333333333333</v>
      </c>
      <c r="H284" s="36">
        <v>194.83333333333331</v>
      </c>
      <c r="I284" s="36">
        <v>197.81666666666666</v>
      </c>
      <c r="J284" s="36">
        <v>199.73333333333332</v>
      </c>
      <c r="K284" s="31">
        <v>195.9</v>
      </c>
      <c r="L284" s="31">
        <v>191</v>
      </c>
      <c r="M284" s="31">
        <v>10.269159999999999</v>
      </c>
      <c r="N284" s="1"/>
      <c r="O284" s="1"/>
    </row>
    <row r="285" spans="1:15" ht="12.75" customHeight="1">
      <c r="A285" s="33">
        <v>275</v>
      </c>
      <c r="B285" s="53" t="s">
        <v>873</v>
      </c>
      <c r="C285" s="31">
        <v>2502.6</v>
      </c>
      <c r="D285" s="36">
        <v>2517.2000000000003</v>
      </c>
      <c r="E285" s="36">
        <v>2475.4000000000005</v>
      </c>
      <c r="F285" s="36">
        <v>2448.2000000000003</v>
      </c>
      <c r="G285" s="36">
        <v>2406.4000000000005</v>
      </c>
      <c r="H285" s="36">
        <v>2544.4000000000005</v>
      </c>
      <c r="I285" s="36">
        <v>2586.2000000000007</v>
      </c>
      <c r="J285" s="36">
        <v>2613.4000000000005</v>
      </c>
      <c r="K285" s="31">
        <v>2559</v>
      </c>
      <c r="L285" s="31">
        <v>2490</v>
      </c>
      <c r="M285" s="31">
        <v>1.7354799999999999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746.7</v>
      </c>
      <c r="D286" s="36">
        <v>751.01666666666677</v>
      </c>
      <c r="E286" s="36">
        <v>738.08333333333348</v>
      </c>
      <c r="F286" s="36">
        <v>729.4666666666667</v>
      </c>
      <c r="G286" s="36">
        <v>716.53333333333342</v>
      </c>
      <c r="H286" s="36">
        <v>759.63333333333355</v>
      </c>
      <c r="I286" s="36">
        <v>772.56666666666672</v>
      </c>
      <c r="J286" s="36">
        <v>781.18333333333362</v>
      </c>
      <c r="K286" s="31">
        <v>763.95</v>
      </c>
      <c r="L286" s="31">
        <v>742.4</v>
      </c>
      <c r="M286" s="31">
        <v>3.00082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625.35</v>
      </c>
      <c r="D287" s="36">
        <v>628.2833333333333</v>
      </c>
      <c r="E287" s="36">
        <v>619.56666666666661</v>
      </c>
      <c r="F287" s="36">
        <v>613.7833333333333</v>
      </c>
      <c r="G287" s="36">
        <v>605.06666666666661</v>
      </c>
      <c r="H287" s="36">
        <v>634.06666666666661</v>
      </c>
      <c r="I287" s="36">
        <v>642.7833333333333</v>
      </c>
      <c r="J287" s="36">
        <v>648.56666666666661</v>
      </c>
      <c r="K287" s="31">
        <v>637</v>
      </c>
      <c r="L287" s="31">
        <v>622.5</v>
      </c>
      <c r="M287" s="31">
        <v>1.93177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1813.05</v>
      </c>
      <c r="D288" s="36">
        <v>1810.1666666666667</v>
      </c>
      <c r="E288" s="36">
        <v>1802.2333333333336</v>
      </c>
      <c r="F288" s="36">
        <v>1791.4166666666667</v>
      </c>
      <c r="G288" s="36">
        <v>1783.4833333333336</v>
      </c>
      <c r="H288" s="36">
        <v>1820.9833333333336</v>
      </c>
      <c r="I288" s="36">
        <v>1828.9166666666665</v>
      </c>
      <c r="J288" s="36">
        <v>1839.7333333333336</v>
      </c>
      <c r="K288" s="31">
        <v>1818.1</v>
      </c>
      <c r="L288" s="31">
        <v>1799.35</v>
      </c>
      <c r="M288" s="31">
        <v>39.662269999999999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1977.95</v>
      </c>
      <c r="D289" s="36">
        <v>1998.8833333333332</v>
      </c>
      <c r="E289" s="36">
        <v>1949.0666666666666</v>
      </c>
      <c r="F289" s="36">
        <v>1920.1833333333334</v>
      </c>
      <c r="G289" s="36">
        <v>1870.3666666666668</v>
      </c>
      <c r="H289" s="36">
        <v>2027.7666666666664</v>
      </c>
      <c r="I289" s="36">
        <v>2077.583333333333</v>
      </c>
      <c r="J289" s="36">
        <v>2106.4666666666662</v>
      </c>
      <c r="K289" s="31">
        <v>2048.6999999999998</v>
      </c>
      <c r="L289" s="31">
        <v>1970</v>
      </c>
      <c r="M289" s="31">
        <v>1.12687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167.3</v>
      </c>
      <c r="D290" s="36">
        <v>168.43333333333331</v>
      </c>
      <c r="E290" s="36">
        <v>165.51666666666662</v>
      </c>
      <c r="F290" s="36">
        <v>163.73333333333332</v>
      </c>
      <c r="G290" s="36">
        <v>160.81666666666663</v>
      </c>
      <c r="H290" s="36">
        <v>170.21666666666661</v>
      </c>
      <c r="I290" s="36">
        <v>173.1333333333333</v>
      </c>
      <c r="J290" s="36">
        <v>174.9166666666666</v>
      </c>
      <c r="K290" s="31">
        <v>171.35</v>
      </c>
      <c r="L290" s="31">
        <v>166.65</v>
      </c>
      <c r="M290" s="31">
        <v>47.171340000000001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5650.85</v>
      </c>
      <c r="D291" s="36">
        <v>5680.916666666667</v>
      </c>
      <c r="E291" s="36">
        <v>5604.9833333333336</v>
      </c>
      <c r="F291" s="36">
        <v>5559.1166666666668</v>
      </c>
      <c r="G291" s="36">
        <v>5483.1833333333334</v>
      </c>
      <c r="H291" s="36">
        <v>5726.7833333333338</v>
      </c>
      <c r="I291" s="36">
        <v>5802.7166666666662</v>
      </c>
      <c r="J291" s="36">
        <v>5848.5833333333339</v>
      </c>
      <c r="K291" s="31">
        <v>5756.85</v>
      </c>
      <c r="L291" s="31">
        <v>5635.05</v>
      </c>
      <c r="M291" s="31">
        <v>1.09274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648.5</v>
      </c>
      <c r="D292" s="36">
        <v>650.51666666666665</v>
      </c>
      <c r="E292" s="36">
        <v>642.18333333333328</v>
      </c>
      <c r="F292" s="36">
        <v>635.86666666666667</v>
      </c>
      <c r="G292" s="36">
        <v>627.5333333333333</v>
      </c>
      <c r="H292" s="36">
        <v>656.83333333333326</v>
      </c>
      <c r="I292" s="36">
        <v>665.16666666666674</v>
      </c>
      <c r="J292" s="36">
        <v>671.48333333333323</v>
      </c>
      <c r="K292" s="31">
        <v>658.85</v>
      </c>
      <c r="L292" s="31">
        <v>644.20000000000005</v>
      </c>
      <c r="M292" s="31">
        <v>32.072929999999999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4888.8999999999996</v>
      </c>
      <c r="D293" s="36">
        <v>4907.3166666666666</v>
      </c>
      <c r="E293" s="36">
        <v>4861.6333333333332</v>
      </c>
      <c r="F293" s="36">
        <v>4834.3666666666668</v>
      </c>
      <c r="G293" s="36">
        <v>4788.6833333333334</v>
      </c>
      <c r="H293" s="36">
        <v>4934.583333333333</v>
      </c>
      <c r="I293" s="36">
        <v>4980.2666666666655</v>
      </c>
      <c r="J293" s="36">
        <v>5007.5333333333328</v>
      </c>
      <c r="K293" s="31">
        <v>4953</v>
      </c>
      <c r="L293" s="31">
        <v>4880.05</v>
      </c>
      <c r="M293" s="31">
        <v>2.1861999999999999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16992.849999999999</v>
      </c>
      <c r="D294" s="36">
        <v>16968.75</v>
      </c>
      <c r="E294" s="36">
        <v>16792</v>
      </c>
      <c r="F294" s="36">
        <v>16591.150000000001</v>
      </c>
      <c r="G294" s="36">
        <v>16414.400000000001</v>
      </c>
      <c r="H294" s="36">
        <v>17169.599999999999</v>
      </c>
      <c r="I294" s="36">
        <v>17346.349999999999</v>
      </c>
      <c r="J294" s="36">
        <v>17547.199999999997</v>
      </c>
      <c r="K294" s="31">
        <v>17145.5</v>
      </c>
      <c r="L294" s="31">
        <v>16767.900000000001</v>
      </c>
      <c r="M294" s="31">
        <v>5.2139999999999999E-2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3679.25</v>
      </c>
      <c r="D295" s="36">
        <v>3714.9500000000003</v>
      </c>
      <c r="E295" s="36">
        <v>3627.8000000000006</v>
      </c>
      <c r="F295" s="36">
        <v>3576.3500000000004</v>
      </c>
      <c r="G295" s="36">
        <v>3489.2000000000007</v>
      </c>
      <c r="H295" s="36">
        <v>3766.4000000000005</v>
      </c>
      <c r="I295" s="36">
        <v>3853.55</v>
      </c>
      <c r="J295" s="36">
        <v>3905.0000000000005</v>
      </c>
      <c r="K295" s="31">
        <v>3802.1</v>
      </c>
      <c r="L295" s="31">
        <v>3663.5</v>
      </c>
      <c r="M295" s="31">
        <v>34.375439999999998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540.35</v>
      </c>
      <c r="D296" s="36">
        <v>542.85</v>
      </c>
      <c r="E296" s="36">
        <v>532.90000000000009</v>
      </c>
      <c r="F296" s="36">
        <v>525.45000000000005</v>
      </c>
      <c r="G296" s="36">
        <v>515.50000000000011</v>
      </c>
      <c r="H296" s="36">
        <v>550.30000000000007</v>
      </c>
      <c r="I296" s="36">
        <v>560.25000000000011</v>
      </c>
      <c r="J296" s="36">
        <v>567.70000000000005</v>
      </c>
      <c r="K296" s="31">
        <v>552.79999999999995</v>
      </c>
      <c r="L296" s="31">
        <v>535.4</v>
      </c>
      <c r="M296" s="31">
        <v>5.3398599999999998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441.9</v>
      </c>
      <c r="D297" s="36">
        <v>446.13333333333338</v>
      </c>
      <c r="E297" s="36">
        <v>435.76666666666677</v>
      </c>
      <c r="F297" s="36">
        <v>429.63333333333338</v>
      </c>
      <c r="G297" s="36">
        <v>419.26666666666677</v>
      </c>
      <c r="H297" s="36">
        <v>452.26666666666677</v>
      </c>
      <c r="I297" s="36">
        <v>462.63333333333344</v>
      </c>
      <c r="J297" s="36">
        <v>468.76666666666677</v>
      </c>
      <c r="K297" s="31">
        <v>456.5</v>
      </c>
      <c r="L297" s="31">
        <v>440</v>
      </c>
      <c r="M297" s="31">
        <v>49.648020000000002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259.2</v>
      </c>
      <c r="D298" s="36">
        <v>259.41666666666669</v>
      </c>
      <c r="E298" s="36">
        <v>252.48333333333335</v>
      </c>
      <c r="F298" s="36">
        <v>245.76666666666665</v>
      </c>
      <c r="G298" s="36">
        <v>238.83333333333331</v>
      </c>
      <c r="H298" s="36">
        <v>266.13333333333338</v>
      </c>
      <c r="I298" s="36">
        <v>273.06666666666666</v>
      </c>
      <c r="J298" s="36">
        <v>279.78333333333342</v>
      </c>
      <c r="K298" s="31">
        <v>266.35000000000002</v>
      </c>
      <c r="L298" s="31">
        <v>252.7</v>
      </c>
      <c r="M298" s="31">
        <v>30.46162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139.5</v>
      </c>
      <c r="D299" s="36">
        <v>139.53333333333333</v>
      </c>
      <c r="E299" s="36">
        <v>138.26666666666665</v>
      </c>
      <c r="F299" s="36">
        <v>137.03333333333333</v>
      </c>
      <c r="G299" s="36">
        <v>135.76666666666665</v>
      </c>
      <c r="H299" s="36">
        <v>140.76666666666665</v>
      </c>
      <c r="I299" s="36">
        <v>142.03333333333336</v>
      </c>
      <c r="J299" s="36">
        <v>143.26666666666665</v>
      </c>
      <c r="K299" s="31">
        <v>140.80000000000001</v>
      </c>
      <c r="L299" s="31">
        <v>138.30000000000001</v>
      </c>
      <c r="M299" s="31">
        <v>23.537890000000001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970.95</v>
      </c>
      <c r="D300" s="36">
        <v>973.63333333333333</v>
      </c>
      <c r="E300" s="36">
        <v>965.31666666666661</v>
      </c>
      <c r="F300" s="36">
        <v>959.68333333333328</v>
      </c>
      <c r="G300" s="36">
        <v>951.36666666666656</v>
      </c>
      <c r="H300" s="36">
        <v>979.26666666666665</v>
      </c>
      <c r="I300" s="36">
        <v>987.58333333333348</v>
      </c>
      <c r="J300" s="36">
        <v>993.2166666666667</v>
      </c>
      <c r="K300" s="31">
        <v>981.95</v>
      </c>
      <c r="L300" s="31">
        <v>968</v>
      </c>
      <c r="M300" s="31">
        <v>18.50855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6795</v>
      </c>
      <c r="D301" s="36">
        <v>6867.666666666667</v>
      </c>
      <c r="E301" s="36">
        <v>6690.3333333333339</v>
      </c>
      <c r="F301" s="36">
        <v>6585.666666666667</v>
      </c>
      <c r="G301" s="36">
        <v>6408.3333333333339</v>
      </c>
      <c r="H301" s="36">
        <v>6972.3333333333339</v>
      </c>
      <c r="I301" s="36">
        <v>7149.6666666666679</v>
      </c>
      <c r="J301" s="36">
        <v>7254.3333333333339</v>
      </c>
      <c r="K301" s="31">
        <v>7045</v>
      </c>
      <c r="L301" s="31">
        <v>6763</v>
      </c>
      <c r="M301" s="31">
        <v>0.49336000000000002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1622.25</v>
      </c>
      <c r="D302" s="36">
        <v>1620.7</v>
      </c>
      <c r="E302" s="36">
        <v>1599.45</v>
      </c>
      <c r="F302" s="36">
        <v>1576.65</v>
      </c>
      <c r="G302" s="36">
        <v>1555.4</v>
      </c>
      <c r="H302" s="36">
        <v>1643.5</v>
      </c>
      <c r="I302" s="36">
        <v>1664.75</v>
      </c>
      <c r="J302" s="36">
        <v>1687.55</v>
      </c>
      <c r="K302" s="31">
        <v>1641.95</v>
      </c>
      <c r="L302" s="31">
        <v>1597.9</v>
      </c>
      <c r="M302" s="31">
        <v>13.185029999999999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1178.05</v>
      </c>
      <c r="D303" s="36">
        <v>1181.9166666666667</v>
      </c>
      <c r="E303" s="36">
        <v>1169.1333333333334</v>
      </c>
      <c r="F303" s="36">
        <v>1160.2166666666667</v>
      </c>
      <c r="G303" s="36">
        <v>1147.4333333333334</v>
      </c>
      <c r="H303" s="36">
        <v>1190.8333333333335</v>
      </c>
      <c r="I303" s="36">
        <v>1203.6166666666668</v>
      </c>
      <c r="J303" s="36">
        <v>1212.5333333333335</v>
      </c>
      <c r="K303" s="31">
        <v>1194.7</v>
      </c>
      <c r="L303" s="31">
        <v>1173</v>
      </c>
      <c r="M303" s="31">
        <v>0.22650000000000001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75.55</v>
      </c>
      <c r="D304" s="36">
        <v>75.733333333333334</v>
      </c>
      <c r="E304" s="36">
        <v>74.616666666666674</v>
      </c>
      <c r="F304" s="36">
        <v>73.683333333333337</v>
      </c>
      <c r="G304" s="36">
        <v>72.566666666666677</v>
      </c>
      <c r="H304" s="36">
        <v>76.666666666666671</v>
      </c>
      <c r="I304" s="36">
        <v>77.783333333333317</v>
      </c>
      <c r="J304" s="36">
        <v>78.716666666666669</v>
      </c>
      <c r="K304" s="31">
        <v>76.849999999999994</v>
      </c>
      <c r="L304" s="31">
        <v>74.8</v>
      </c>
      <c r="M304" s="31">
        <v>15.15968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131716.5</v>
      </c>
      <c r="D305" s="36">
        <v>132188.66666666666</v>
      </c>
      <c r="E305" s="36">
        <v>131027.83333333331</v>
      </c>
      <c r="F305" s="36">
        <v>130339.16666666666</v>
      </c>
      <c r="G305" s="36">
        <v>129178.33333333331</v>
      </c>
      <c r="H305" s="36">
        <v>132877.33333333331</v>
      </c>
      <c r="I305" s="36">
        <v>134038.16666666663</v>
      </c>
      <c r="J305" s="36">
        <v>134726.83333333331</v>
      </c>
      <c r="K305" s="31">
        <v>133349.5</v>
      </c>
      <c r="L305" s="31">
        <v>131500</v>
      </c>
      <c r="M305" s="31">
        <v>4.795E-2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1865.35</v>
      </c>
      <c r="D306" s="36">
        <v>1883.7833333333335</v>
      </c>
      <c r="E306" s="36">
        <v>1842.5666666666671</v>
      </c>
      <c r="F306" s="36">
        <v>1819.7833333333335</v>
      </c>
      <c r="G306" s="36">
        <v>1778.5666666666671</v>
      </c>
      <c r="H306" s="36">
        <v>1906.5666666666671</v>
      </c>
      <c r="I306" s="36">
        <v>1947.7833333333338</v>
      </c>
      <c r="J306" s="36">
        <v>1970.5666666666671</v>
      </c>
      <c r="K306" s="31">
        <v>1925</v>
      </c>
      <c r="L306" s="31">
        <v>1861</v>
      </c>
      <c r="M306" s="31">
        <v>1.6879900000000001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1198.3</v>
      </c>
      <c r="D307" s="36">
        <v>1211</v>
      </c>
      <c r="E307" s="36">
        <v>1168.05</v>
      </c>
      <c r="F307" s="36">
        <v>1137.8</v>
      </c>
      <c r="G307" s="36">
        <v>1094.8499999999999</v>
      </c>
      <c r="H307" s="36">
        <v>1241.25</v>
      </c>
      <c r="I307" s="36">
        <v>1284.1999999999998</v>
      </c>
      <c r="J307" s="36">
        <v>1314.45</v>
      </c>
      <c r="K307" s="31">
        <v>1253.95</v>
      </c>
      <c r="L307" s="31">
        <v>1180.75</v>
      </c>
      <c r="M307" s="31">
        <v>8.2010199999999998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1428.7</v>
      </c>
      <c r="D308" s="36">
        <v>1438.5833333333333</v>
      </c>
      <c r="E308" s="36">
        <v>1415.6666666666665</v>
      </c>
      <c r="F308" s="36">
        <v>1402.6333333333332</v>
      </c>
      <c r="G308" s="36">
        <v>1379.7166666666665</v>
      </c>
      <c r="H308" s="36">
        <v>1451.6166666666666</v>
      </c>
      <c r="I308" s="36">
        <v>1474.5333333333331</v>
      </c>
      <c r="J308" s="36">
        <v>1487.5666666666666</v>
      </c>
      <c r="K308" s="31">
        <v>1461.5</v>
      </c>
      <c r="L308" s="31">
        <v>1425.55</v>
      </c>
      <c r="M308" s="31">
        <v>1.8719300000000001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303.45</v>
      </c>
      <c r="D309" s="36">
        <v>303.56666666666666</v>
      </c>
      <c r="E309" s="36">
        <v>298.63333333333333</v>
      </c>
      <c r="F309" s="36">
        <v>293.81666666666666</v>
      </c>
      <c r="G309" s="36">
        <v>288.88333333333333</v>
      </c>
      <c r="H309" s="36">
        <v>308.38333333333333</v>
      </c>
      <c r="I309" s="36">
        <v>313.31666666666661</v>
      </c>
      <c r="J309" s="36">
        <v>318.13333333333333</v>
      </c>
      <c r="K309" s="31">
        <v>308.5</v>
      </c>
      <c r="L309" s="31">
        <v>298.75</v>
      </c>
      <c r="M309" s="31">
        <v>30.885929999999998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2070.9499999999998</v>
      </c>
      <c r="D310" s="36">
        <v>2070.0333333333333</v>
      </c>
      <c r="E310" s="36">
        <v>2052.5666666666666</v>
      </c>
      <c r="F310" s="36">
        <v>2034.1833333333334</v>
      </c>
      <c r="G310" s="36">
        <v>2016.7166666666667</v>
      </c>
      <c r="H310" s="36">
        <v>2088.4166666666665</v>
      </c>
      <c r="I310" s="36">
        <v>2105.8833333333328</v>
      </c>
      <c r="J310" s="36">
        <v>2124.2666666666664</v>
      </c>
      <c r="K310" s="31">
        <v>2087.5</v>
      </c>
      <c r="L310" s="31">
        <v>2051.65</v>
      </c>
      <c r="M310" s="31">
        <v>40.086599999999997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396.85</v>
      </c>
      <c r="D311" s="36">
        <v>397.98333333333335</v>
      </c>
      <c r="E311" s="36">
        <v>394.36666666666667</v>
      </c>
      <c r="F311" s="36">
        <v>391.88333333333333</v>
      </c>
      <c r="G311" s="36">
        <v>388.26666666666665</v>
      </c>
      <c r="H311" s="36">
        <v>400.4666666666667</v>
      </c>
      <c r="I311" s="36">
        <v>404.08333333333337</v>
      </c>
      <c r="J311" s="36">
        <v>406.56666666666672</v>
      </c>
      <c r="K311" s="31">
        <v>401.6</v>
      </c>
      <c r="L311" s="31">
        <v>395.5</v>
      </c>
      <c r="M311" s="31">
        <v>0.70260999999999996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649.75</v>
      </c>
      <c r="D312" s="36">
        <v>642.23333333333335</v>
      </c>
      <c r="E312" s="36">
        <v>627.56666666666672</v>
      </c>
      <c r="F312" s="36">
        <v>605.38333333333333</v>
      </c>
      <c r="G312" s="36">
        <v>590.7166666666667</v>
      </c>
      <c r="H312" s="36">
        <v>664.41666666666674</v>
      </c>
      <c r="I312" s="36">
        <v>679.08333333333326</v>
      </c>
      <c r="J312" s="36">
        <v>701.26666666666677</v>
      </c>
      <c r="K312" s="31">
        <v>656.9</v>
      </c>
      <c r="L312" s="31">
        <v>620.04999999999995</v>
      </c>
      <c r="M312" s="31">
        <v>14.617369999999999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195.9</v>
      </c>
      <c r="D313" s="36">
        <v>197.26666666666665</v>
      </c>
      <c r="E313" s="36">
        <v>192.6333333333333</v>
      </c>
      <c r="F313" s="36">
        <v>189.36666666666665</v>
      </c>
      <c r="G313" s="36">
        <v>184.73333333333329</v>
      </c>
      <c r="H313" s="36">
        <v>200.5333333333333</v>
      </c>
      <c r="I313" s="36">
        <v>205.16666666666663</v>
      </c>
      <c r="J313" s="36">
        <v>208.43333333333331</v>
      </c>
      <c r="K313" s="31">
        <v>201.9</v>
      </c>
      <c r="L313" s="31">
        <v>194</v>
      </c>
      <c r="M313" s="31">
        <v>83.653779999999998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221.9</v>
      </c>
      <c r="D314" s="36">
        <v>224.53333333333333</v>
      </c>
      <c r="E314" s="36">
        <v>218.16666666666666</v>
      </c>
      <c r="F314" s="36">
        <v>214.43333333333334</v>
      </c>
      <c r="G314" s="36">
        <v>208.06666666666666</v>
      </c>
      <c r="H314" s="36">
        <v>228.26666666666665</v>
      </c>
      <c r="I314" s="36">
        <v>234.63333333333333</v>
      </c>
      <c r="J314" s="36">
        <v>238.36666666666665</v>
      </c>
      <c r="K314" s="31">
        <v>230.9</v>
      </c>
      <c r="L314" s="31">
        <v>220.8</v>
      </c>
      <c r="M314" s="31">
        <v>45.286149999999999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2320.35</v>
      </c>
      <c r="D315" s="36">
        <v>2326.7833333333333</v>
      </c>
      <c r="E315" s="36">
        <v>2303.5666666666666</v>
      </c>
      <c r="F315" s="36">
        <v>2286.7833333333333</v>
      </c>
      <c r="G315" s="36">
        <v>2263.5666666666666</v>
      </c>
      <c r="H315" s="36">
        <v>2343.5666666666666</v>
      </c>
      <c r="I315" s="36">
        <v>2366.7833333333328</v>
      </c>
      <c r="J315" s="36">
        <v>2383.5666666666666</v>
      </c>
      <c r="K315" s="31">
        <v>2350</v>
      </c>
      <c r="L315" s="31">
        <v>2310</v>
      </c>
      <c r="M315" s="31">
        <v>2.5624400000000001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514.54999999999995</v>
      </c>
      <c r="D316" s="36">
        <v>515.6</v>
      </c>
      <c r="E316" s="36">
        <v>511.90000000000009</v>
      </c>
      <c r="F316" s="36">
        <v>509.25000000000011</v>
      </c>
      <c r="G316" s="36">
        <v>505.55000000000018</v>
      </c>
      <c r="H316" s="36">
        <v>518.25</v>
      </c>
      <c r="I316" s="36">
        <v>521.95000000000005</v>
      </c>
      <c r="J316" s="36">
        <v>524.59999999999991</v>
      </c>
      <c r="K316" s="31">
        <v>519.29999999999995</v>
      </c>
      <c r="L316" s="31">
        <v>512.95000000000005</v>
      </c>
      <c r="M316" s="31">
        <v>9.0059500000000003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12266.55</v>
      </c>
      <c r="D317" s="36">
        <v>12383.85</v>
      </c>
      <c r="E317" s="36">
        <v>12107.7</v>
      </c>
      <c r="F317" s="36">
        <v>11948.85</v>
      </c>
      <c r="G317" s="36">
        <v>11672.7</v>
      </c>
      <c r="H317" s="36">
        <v>12542.7</v>
      </c>
      <c r="I317" s="36">
        <v>12818.849999999999</v>
      </c>
      <c r="J317" s="36">
        <v>12977.7</v>
      </c>
      <c r="K317" s="31">
        <v>12660</v>
      </c>
      <c r="L317" s="31">
        <v>12225</v>
      </c>
      <c r="M317" s="31">
        <v>9.7336600000000004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2614.75</v>
      </c>
      <c r="D318" s="36">
        <v>2619.9166666666665</v>
      </c>
      <c r="E318" s="36">
        <v>2589.833333333333</v>
      </c>
      <c r="F318" s="36">
        <v>2564.9166666666665</v>
      </c>
      <c r="G318" s="36">
        <v>2534.833333333333</v>
      </c>
      <c r="H318" s="36">
        <v>2644.833333333333</v>
      </c>
      <c r="I318" s="36">
        <v>2674.9166666666661</v>
      </c>
      <c r="J318" s="36">
        <v>2699.833333333333</v>
      </c>
      <c r="K318" s="31">
        <v>2650</v>
      </c>
      <c r="L318" s="31">
        <v>2595</v>
      </c>
      <c r="M318" s="31">
        <v>0.56464000000000003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1034.25</v>
      </c>
      <c r="D319" s="36">
        <v>1031.8166666666666</v>
      </c>
      <c r="E319" s="36">
        <v>1007.4333333333332</v>
      </c>
      <c r="F319" s="36">
        <v>980.61666666666656</v>
      </c>
      <c r="G319" s="36">
        <v>956.23333333333312</v>
      </c>
      <c r="H319" s="36">
        <v>1058.6333333333332</v>
      </c>
      <c r="I319" s="36">
        <v>1083.0166666666664</v>
      </c>
      <c r="J319" s="36">
        <v>1109.8333333333333</v>
      </c>
      <c r="K319" s="31">
        <v>1056.2</v>
      </c>
      <c r="L319" s="31">
        <v>1005</v>
      </c>
      <c r="M319" s="31">
        <v>6.7239899999999997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870.45</v>
      </c>
      <c r="D320" s="36">
        <v>872.41666666666663</v>
      </c>
      <c r="E320" s="36">
        <v>850.0333333333333</v>
      </c>
      <c r="F320" s="36">
        <v>829.61666666666667</v>
      </c>
      <c r="G320" s="36">
        <v>807.23333333333335</v>
      </c>
      <c r="H320" s="36">
        <v>892.83333333333326</v>
      </c>
      <c r="I320" s="36">
        <v>915.2166666666667</v>
      </c>
      <c r="J320" s="36">
        <v>935.63333333333321</v>
      </c>
      <c r="K320" s="31">
        <v>894.8</v>
      </c>
      <c r="L320" s="31">
        <v>852</v>
      </c>
      <c r="M320" s="31">
        <v>29.135190000000001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2214.4499999999998</v>
      </c>
      <c r="D321" s="36">
        <v>2221</v>
      </c>
      <c r="E321" s="36">
        <v>2188.4499999999998</v>
      </c>
      <c r="F321" s="36">
        <v>2162.4499999999998</v>
      </c>
      <c r="G321" s="36">
        <v>2129.8999999999996</v>
      </c>
      <c r="H321" s="36">
        <v>2247</v>
      </c>
      <c r="I321" s="36">
        <v>2279.5500000000002</v>
      </c>
      <c r="J321" s="36">
        <v>2305.5500000000002</v>
      </c>
      <c r="K321" s="31">
        <v>2253.5500000000002</v>
      </c>
      <c r="L321" s="31">
        <v>2195</v>
      </c>
      <c r="M321" s="31">
        <v>8.3450500000000005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693.4</v>
      </c>
      <c r="D322" s="36">
        <v>691.7166666666667</v>
      </c>
      <c r="E322" s="36">
        <v>681.08333333333337</v>
      </c>
      <c r="F322" s="36">
        <v>668.76666666666665</v>
      </c>
      <c r="G322" s="36">
        <v>658.13333333333333</v>
      </c>
      <c r="H322" s="36">
        <v>704.03333333333342</v>
      </c>
      <c r="I322" s="36">
        <v>714.66666666666663</v>
      </c>
      <c r="J322" s="36">
        <v>726.98333333333346</v>
      </c>
      <c r="K322" s="31">
        <v>702.35</v>
      </c>
      <c r="L322" s="31">
        <v>679.4</v>
      </c>
      <c r="M322" s="31">
        <v>1.42317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1049.2</v>
      </c>
      <c r="D323" s="36">
        <v>1053.2166666666667</v>
      </c>
      <c r="E323" s="36">
        <v>1038.6333333333334</v>
      </c>
      <c r="F323" s="36">
        <v>1028.0666666666668</v>
      </c>
      <c r="G323" s="36">
        <v>1013.4833333333336</v>
      </c>
      <c r="H323" s="36">
        <v>1063.7833333333333</v>
      </c>
      <c r="I323" s="36">
        <v>1078.3666666666663</v>
      </c>
      <c r="J323" s="36">
        <v>1088.9333333333332</v>
      </c>
      <c r="K323" s="31">
        <v>1067.8</v>
      </c>
      <c r="L323" s="31">
        <v>1042.6500000000001</v>
      </c>
      <c r="M323" s="31">
        <v>1.1636599999999999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1841.45</v>
      </c>
      <c r="D324" s="36">
        <v>1869.4333333333332</v>
      </c>
      <c r="E324" s="36">
        <v>1805.3666666666663</v>
      </c>
      <c r="F324" s="36">
        <v>1769.2833333333331</v>
      </c>
      <c r="G324" s="36">
        <v>1705.2166666666662</v>
      </c>
      <c r="H324" s="36">
        <v>1905.5166666666664</v>
      </c>
      <c r="I324" s="36">
        <v>1969.5833333333335</v>
      </c>
      <c r="J324" s="36">
        <v>2005.6666666666665</v>
      </c>
      <c r="K324" s="31">
        <v>1933.5</v>
      </c>
      <c r="L324" s="31">
        <v>1833.35</v>
      </c>
      <c r="M324" s="31">
        <v>24.700849999999999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414.1</v>
      </c>
      <c r="D325" s="36">
        <v>417.40000000000003</v>
      </c>
      <c r="E325" s="36">
        <v>408.90000000000009</v>
      </c>
      <c r="F325" s="36">
        <v>403.70000000000005</v>
      </c>
      <c r="G325" s="36">
        <v>395.2000000000001</v>
      </c>
      <c r="H325" s="36">
        <v>422.60000000000008</v>
      </c>
      <c r="I325" s="36">
        <v>431.09999999999997</v>
      </c>
      <c r="J325" s="36">
        <v>436.30000000000007</v>
      </c>
      <c r="K325" s="31">
        <v>425.9</v>
      </c>
      <c r="L325" s="31">
        <v>412.2</v>
      </c>
      <c r="M325" s="31">
        <v>1.8689499999999999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69.599999999999994</v>
      </c>
      <c r="D326" s="36">
        <v>69.38333333333334</v>
      </c>
      <c r="E326" s="36">
        <v>68.566666666666677</v>
      </c>
      <c r="F326" s="36">
        <v>67.533333333333331</v>
      </c>
      <c r="G326" s="36">
        <v>66.716666666666669</v>
      </c>
      <c r="H326" s="36">
        <v>70.416666666666686</v>
      </c>
      <c r="I326" s="36">
        <v>71.233333333333348</v>
      </c>
      <c r="J326" s="36">
        <v>72.266666666666694</v>
      </c>
      <c r="K326" s="31">
        <v>70.2</v>
      </c>
      <c r="L326" s="31">
        <v>68.349999999999994</v>
      </c>
      <c r="M326" s="31">
        <v>77.646320000000003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2057.5</v>
      </c>
      <c r="D327" s="36">
        <v>2047.8666666666668</v>
      </c>
      <c r="E327" s="36">
        <v>2019.7333333333336</v>
      </c>
      <c r="F327" s="36">
        <v>1981.9666666666667</v>
      </c>
      <c r="G327" s="36">
        <v>1953.8333333333335</v>
      </c>
      <c r="H327" s="36">
        <v>2085.6333333333337</v>
      </c>
      <c r="I327" s="36">
        <v>2113.7666666666669</v>
      </c>
      <c r="J327" s="36">
        <v>2151.5333333333338</v>
      </c>
      <c r="K327" s="31">
        <v>2076</v>
      </c>
      <c r="L327" s="31">
        <v>2010.1</v>
      </c>
      <c r="M327" s="31">
        <v>2.2774000000000001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2446.15</v>
      </c>
      <c r="D328" s="36">
        <v>2453.5833333333335</v>
      </c>
      <c r="E328" s="36">
        <v>2431.1166666666668</v>
      </c>
      <c r="F328" s="36">
        <v>2416.0833333333335</v>
      </c>
      <c r="G328" s="36">
        <v>2393.6166666666668</v>
      </c>
      <c r="H328" s="36">
        <v>2468.6166666666668</v>
      </c>
      <c r="I328" s="36">
        <v>2491.083333333333</v>
      </c>
      <c r="J328" s="36">
        <v>2506.1166666666668</v>
      </c>
      <c r="K328" s="31">
        <v>2476.0500000000002</v>
      </c>
      <c r="L328" s="31">
        <v>2438.5500000000002</v>
      </c>
      <c r="M328" s="31">
        <v>4.82559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3818.25</v>
      </c>
      <c r="D329" s="36">
        <v>3899.2833333333333</v>
      </c>
      <c r="E329" s="36">
        <v>3725.9666666666667</v>
      </c>
      <c r="F329" s="36">
        <v>3633.6833333333334</v>
      </c>
      <c r="G329" s="36">
        <v>3460.3666666666668</v>
      </c>
      <c r="H329" s="36">
        <v>3991.5666666666666</v>
      </c>
      <c r="I329" s="36">
        <v>4164.8833333333332</v>
      </c>
      <c r="J329" s="36">
        <v>4257.1666666666661</v>
      </c>
      <c r="K329" s="31">
        <v>4072.6</v>
      </c>
      <c r="L329" s="31">
        <v>3807</v>
      </c>
      <c r="M329" s="31">
        <v>24.203970000000002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1667.35</v>
      </c>
      <c r="D330" s="36">
        <v>1668.2</v>
      </c>
      <c r="E330" s="36">
        <v>1648.25</v>
      </c>
      <c r="F330" s="36">
        <v>1629.1499999999999</v>
      </c>
      <c r="G330" s="36">
        <v>1609.1999999999998</v>
      </c>
      <c r="H330" s="36">
        <v>1687.3000000000002</v>
      </c>
      <c r="I330" s="36">
        <v>1707.2500000000005</v>
      </c>
      <c r="J330" s="36">
        <v>1726.3500000000004</v>
      </c>
      <c r="K330" s="31">
        <v>1688.15</v>
      </c>
      <c r="L330" s="31">
        <v>1649.1</v>
      </c>
      <c r="M330" s="31">
        <v>8.6167400000000001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974.25</v>
      </c>
      <c r="D331" s="36">
        <v>972.58333333333337</v>
      </c>
      <c r="E331" s="36">
        <v>953.66666666666674</v>
      </c>
      <c r="F331" s="36">
        <v>933.08333333333337</v>
      </c>
      <c r="G331" s="36">
        <v>914.16666666666674</v>
      </c>
      <c r="H331" s="36">
        <v>993.16666666666674</v>
      </c>
      <c r="I331" s="36">
        <v>1012.0833333333335</v>
      </c>
      <c r="J331" s="36">
        <v>1032.6666666666667</v>
      </c>
      <c r="K331" s="31">
        <v>991.5</v>
      </c>
      <c r="L331" s="31">
        <v>952</v>
      </c>
      <c r="M331" s="31">
        <v>8.7015600000000006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133.6</v>
      </c>
      <c r="D332" s="36">
        <v>134.6</v>
      </c>
      <c r="E332" s="36">
        <v>132.1</v>
      </c>
      <c r="F332" s="36">
        <v>130.6</v>
      </c>
      <c r="G332" s="36">
        <v>128.1</v>
      </c>
      <c r="H332" s="36">
        <v>136.1</v>
      </c>
      <c r="I332" s="36">
        <v>138.6</v>
      </c>
      <c r="J332" s="36">
        <v>140.1</v>
      </c>
      <c r="K332" s="31">
        <v>137.1</v>
      </c>
      <c r="L332" s="31">
        <v>133.1</v>
      </c>
      <c r="M332" s="31">
        <v>70.870679999999993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257.64999999999998</v>
      </c>
      <c r="D333" s="36">
        <v>260.45</v>
      </c>
      <c r="E333" s="36">
        <v>253.34999999999997</v>
      </c>
      <c r="F333" s="36">
        <v>249.04999999999995</v>
      </c>
      <c r="G333" s="36">
        <v>241.94999999999993</v>
      </c>
      <c r="H333" s="36">
        <v>264.75</v>
      </c>
      <c r="I333" s="36">
        <v>271.85000000000002</v>
      </c>
      <c r="J333" s="36">
        <v>276.15000000000003</v>
      </c>
      <c r="K333" s="31">
        <v>267.55</v>
      </c>
      <c r="L333" s="31">
        <v>256.14999999999998</v>
      </c>
      <c r="M333" s="31">
        <v>52.828380000000003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92.25</v>
      </c>
      <c r="D334" s="36">
        <v>92.766666666666652</v>
      </c>
      <c r="E334" s="36">
        <v>91.3333333333333</v>
      </c>
      <c r="F334" s="36">
        <v>90.416666666666643</v>
      </c>
      <c r="G334" s="36">
        <v>88.983333333333292</v>
      </c>
      <c r="H334" s="36">
        <v>93.683333333333309</v>
      </c>
      <c r="I334" s="36">
        <v>95.116666666666646</v>
      </c>
      <c r="J334" s="36">
        <v>96.033333333333317</v>
      </c>
      <c r="K334" s="31">
        <v>94.2</v>
      </c>
      <c r="L334" s="31">
        <v>91.85</v>
      </c>
      <c r="M334" s="31">
        <v>484.18306000000001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235.2</v>
      </c>
      <c r="D335" s="36">
        <v>237.81666666666663</v>
      </c>
      <c r="E335" s="36">
        <v>231.78333333333327</v>
      </c>
      <c r="F335" s="36">
        <v>228.36666666666665</v>
      </c>
      <c r="G335" s="36">
        <v>222.33333333333329</v>
      </c>
      <c r="H335" s="36">
        <v>241.23333333333326</v>
      </c>
      <c r="I335" s="36">
        <v>247.26666666666662</v>
      </c>
      <c r="J335" s="36">
        <v>250.68333333333325</v>
      </c>
      <c r="K335" s="31">
        <v>243.85</v>
      </c>
      <c r="L335" s="31">
        <v>234.4</v>
      </c>
      <c r="M335" s="31">
        <v>59.827629999999999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238.9</v>
      </c>
      <c r="D336" s="36">
        <v>240.10000000000002</v>
      </c>
      <c r="E336" s="36">
        <v>236.90000000000003</v>
      </c>
      <c r="F336" s="36">
        <v>234.9</v>
      </c>
      <c r="G336" s="36">
        <v>231.70000000000002</v>
      </c>
      <c r="H336" s="36">
        <v>242.10000000000005</v>
      </c>
      <c r="I336" s="36">
        <v>245.30000000000004</v>
      </c>
      <c r="J336" s="36">
        <v>247.30000000000007</v>
      </c>
      <c r="K336" s="31">
        <v>243.3</v>
      </c>
      <c r="L336" s="31">
        <v>238.1</v>
      </c>
      <c r="M336" s="31">
        <v>158.38382999999999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63.9</v>
      </c>
      <c r="D337" s="36">
        <v>65.083333333333329</v>
      </c>
      <c r="E337" s="36">
        <v>62.266666666666652</v>
      </c>
      <c r="F337" s="36">
        <v>60.633333333333326</v>
      </c>
      <c r="G337" s="36">
        <v>57.816666666666649</v>
      </c>
      <c r="H337" s="36">
        <v>66.716666666666654</v>
      </c>
      <c r="I337" s="36">
        <v>69.533333333333346</v>
      </c>
      <c r="J337" s="36">
        <v>71.166666666666657</v>
      </c>
      <c r="K337" s="31">
        <v>67.900000000000006</v>
      </c>
      <c r="L337" s="31">
        <v>63.45</v>
      </c>
      <c r="M337" s="31">
        <v>434.77551999999997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361.75</v>
      </c>
      <c r="D338" s="36">
        <v>365.75</v>
      </c>
      <c r="E338" s="36">
        <v>357</v>
      </c>
      <c r="F338" s="36">
        <v>352.25</v>
      </c>
      <c r="G338" s="36">
        <v>343.5</v>
      </c>
      <c r="H338" s="36">
        <v>370.5</v>
      </c>
      <c r="I338" s="36">
        <v>379.25</v>
      </c>
      <c r="J338" s="36">
        <v>384</v>
      </c>
      <c r="K338" s="31">
        <v>374.5</v>
      </c>
      <c r="L338" s="31">
        <v>361</v>
      </c>
      <c r="M338" s="31">
        <v>309.24493999999999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1288.4000000000001</v>
      </c>
      <c r="D339" s="36">
        <v>1301.3999999999999</v>
      </c>
      <c r="E339" s="36">
        <v>1267.0499999999997</v>
      </c>
      <c r="F339" s="36">
        <v>1245.6999999999998</v>
      </c>
      <c r="G339" s="36">
        <v>1211.3499999999997</v>
      </c>
      <c r="H339" s="36">
        <v>1322.7499999999998</v>
      </c>
      <c r="I339" s="36">
        <v>1357.0999999999997</v>
      </c>
      <c r="J339" s="36">
        <v>1378.4499999999998</v>
      </c>
      <c r="K339" s="31">
        <v>1335.75</v>
      </c>
      <c r="L339" s="31">
        <v>1280.05</v>
      </c>
      <c r="M339" s="31">
        <v>2.1103200000000002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178.2</v>
      </c>
      <c r="D340" s="36">
        <v>179.71666666666667</v>
      </c>
      <c r="E340" s="36">
        <v>175.98333333333335</v>
      </c>
      <c r="F340" s="36">
        <v>173.76666666666668</v>
      </c>
      <c r="G340" s="36">
        <v>170.03333333333336</v>
      </c>
      <c r="H340" s="36">
        <v>181.93333333333334</v>
      </c>
      <c r="I340" s="36">
        <v>185.66666666666663</v>
      </c>
      <c r="J340" s="36">
        <v>187.88333333333333</v>
      </c>
      <c r="K340" s="31">
        <v>183.45</v>
      </c>
      <c r="L340" s="31">
        <v>177.5</v>
      </c>
      <c r="M340" s="31">
        <v>202.28100000000001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3296.65</v>
      </c>
      <c r="D341" s="36">
        <v>3281.9499999999994</v>
      </c>
      <c r="E341" s="36">
        <v>3243.8999999999987</v>
      </c>
      <c r="F341" s="36">
        <v>3191.1499999999992</v>
      </c>
      <c r="G341" s="36">
        <v>3153.0999999999985</v>
      </c>
      <c r="H341" s="36">
        <v>3334.6999999999989</v>
      </c>
      <c r="I341" s="36">
        <v>3372.7499999999991</v>
      </c>
      <c r="J341" s="36">
        <v>3425.4999999999991</v>
      </c>
      <c r="K341" s="31">
        <v>3320</v>
      </c>
      <c r="L341" s="31">
        <v>3229.2</v>
      </c>
      <c r="M341" s="31">
        <v>5.6800100000000002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654.20000000000005</v>
      </c>
      <c r="D342" s="36">
        <v>662.85</v>
      </c>
      <c r="E342" s="36">
        <v>643.1</v>
      </c>
      <c r="F342" s="36">
        <v>632</v>
      </c>
      <c r="G342" s="36">
        <v>612.25</v>
      </c>
      <c r="H342" s="36">
        <v>673.95</v>
      </c>
      <c r="I342" s="36">
        <v>693.7</v>
      </c>
      <c r="J342" s="36">
        <v>704.80000000000007</v>
      </c>
      <c r="K342" s="31">
        <v>682.6</v>
      </c>
      <c r="L342" s="31">
        <v>651.75</v>
      </c>
      <c r="M342" s="31">
        <v>11.86631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2536.1999999999998</v>
      </c>
      <c r="D343" s="36">
        <v>2537.1333333333332</v>
      </c>
      <c r="E343" s="36">
        <v>2515.2666666666664</v>
      </c>
      <c r="F343" s="36">
        <v>2494.333333333333</v>
      </c>
      <c r="G343" s="36">
        <v>2472.4666666666662</v>
      </c>
      <c r="H343" s="36">
        <v>2558.0666666666666</v>
      </c>
      <c r="I343" s="36">
        <v>2579.9333333333334</v>
      </c>
      <c r="J343" s="36">
        <v>2600.8666666666668</v>
      </c>
      <c r="K343" s="31">
        <v>2559</v>
      </c>
      <c r="L343" s="31">
        <v>2516.1999999999998</v>
      </c>
      <c r="M343" s="31">
        <v>12.399649999999999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89.25</v>
      </c>
      <c r="D344" s="36">
        <v>89.316666666666663</v>
      </c>
      <c r="E344" s="36">
        <v>87.933333333333323</v>
      </c>
      <c r="F344" s="36">
        <v>86.61666666666666</v>
      </c>
      <c r="G344" s="36">
        <v>85.23333333333332</v>
      </c>
      <c r="H344" s="36">
        <v>90.633333333333326</v>
      </c>
      <c r="I344" s="36">
        <v>92.016666666666652</v>
      </c>
      <c r="J344" s="36">
        <v>93.333333333333329</v>
      </c>
      <c r="K344" s="31">
        <v>90.7</v>
      </c>
      <c r="L344" s="31">
        <v>88</v>
      </c>
      <c r="M344" s="31">
        <v>3.7775099999999999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542.75</v>
      </c>
      <c r="D345" s="36">
        <v>548.11666666666667</v>
      </c>
      <c r="E345" s="36">
        <v>534.63333333333333</v>
      </c>
      <c r="F345" s="36">
        <v>526.51666666666665</v>
      </c>
      <c r="G345" s="36">
        <v>513.0333333333333</v>
      </c>
      <c r="H345" s="36">
        <v>556.23333333333335</v>
      </c>
      <c r="I345" s="36">
        <v>569.7166666666667</v>
      </c>
      <c r="J345" s="36">
        <v>577.83333333333337</v>
      </c>
      <c r="K345" s="31">
        <v>561.6</v>
      </c>
      <c r="L345" s="31">
        <v>540</v>
      </c>
      <c r="M345" s="31">
        <v>15.850020000000001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313.95</v>
      </c>
      <c r="D346" s="36">
        <v>316.06666666666666</v>
      </c>
      <c r="E346" s="36">
        <v>310.88333333333333</v>
      </c>
      <c r="F346" s="36">
        <v>307.81666666666666</v>
      </c>
      <c r="G346" s="36">
        <v>302.63333333333333</v>
      </c>
      <c r="H346" s="36">
        <v>319.13333333333333</v>
      </c>
      <c r="I346" s="36">
        <v>324.31666666666661</v>
      </c>
      <c r="J346" s="36">
        <v>327.38333333333333</v>
      </c>
      <c r="K346" s="31">
        <v>321.25</v>
      </c>
      <c r="L346" s="31">
        <v>313</v>
      </c>
      <c r="M346" s="31">
        <v>17.57864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1500.05</v>
      </c>
      <c r="D347" s="36">
        <v>1511.1833333333334</v>
      </c>
      <c r="E347" s="36">
        <v>1481.8666666666668</v>
      </c>
      <c r="F347" s="36">
        <v>1463.6833333333334</v>
      </c>
      <c r="G347" s="36">
        <v>1434.3666666666668</v>
      </c>
      <c r="H347" s="36">
        <v>1529.3666666666668</v>
      </c>
      <c r="I347" s="36">
        <v>1558.6833333333334</v>
      </c>
      <c r="J347" s="36">
        <v>1576.8666666666668</v>
      </c>
      <c r="K347" s="31">
        <v>1540.5</v>
      </c>
      <c r="L347" s="31">
        <v>1493</v>
      </c>
      <c r="M347" s="31">
        <v>4.3203800000000001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265.7</v>
      </c>
      <c r="D348" s="36">
        <v>267.73333333333335</v>
      </c>
      <c r="E348" s="36">
        <v>262.9666666666667</v>
      </c>
      <c r="F348" s="36">
        <v>260.23333333333335</v>
      </c>
      <c r="G348" s="36">
        <v>255.4666666666667</v>
      </c>
      <c r="H348" s="36">
        <v>270.4666666666667</v>
      </c>
      <c r="I348" s="36">
        <v>275.23333333333335</v>
      </c>
      <c r="J348" s="36">
        <v>277.9666666666667</v>
      </c>
      <c r="K348" s="31">
        <v>272.5</v>
      </c>
      <c r="L348" s="31">
        <v>265</v>
      </c>
      <c r="M348" s="31">
        <v>218.94584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611.04999999999995</v>
      </c>
      <c r="D349" s="36">
        <v>618.86666666666667</v>
      </c>
      <c r="E349" s="36">
        <v>599.98333333333335</v>
      </c>
      <c r="F349" s="36">
        <v>588.91666666666663</v>
      </c>
      <c r="G349" s="36">
        <v>570.0333333333333</v>
      </c>
      <c r="H349" s="36">
        <v>629.93333333333339</v>
      </c>
      <c r="I349" s="36">
        <v>648.81666666666683</v>
      </c>
      <c r="J349" s="36">
        <v>659.88333333333344</v>
      </c>
      <c r="K349" s="31">
        <v>637.75</v>
      </c>
      <c r="L349" s="31">
        <v>607.79999999999995</v>
      </c>
      <c r="M349" s="31">
        <v>68.631450000000001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1826.05</v>
      </c>
      <c r="D350" s="36">
        <v>1838.3166666666666</v>
      </c>
      <c r="E350" s="36">
        <v>1802.7333333333331</v>
      </c>
      <c r="F350" s="36">
        <v>1779.4166666666665</v>
      </c>
      <c r="G350" s="36">
        <v>1743.833333333333</v>
      </c>
      <c r="H350" s="36">
        <v>1861.6333333333332</v>
      </c>
      <c r="I350" s="36">
        <v>1897.2166666666667</v>
      </c>
      <c r="J350" s="36">
        <v>1920.5333333333333</v>
      </c>
      <c r="K350" s="31">
        <v>1873.9</v>
      </c>
      <c r="L350" s="31">
        <v>1815</v>
      </c>
      <c r="M350" s="31">
        <v>5.5877699999999999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391.6</v>
      </c>
      <c r="D351" s="36">
        <v>394.9666666666667</v>
      </c>
      <c r="E351" s="36">
        <v>387.63333333333338</v>
      </c>
      <c r="F351" s="36">
        <v>383.66666666666669</v>
      </c>
      <c r="G351" s="36">
        <v>376.33333333333337</v>
      </c>
      <c r="H351" s="36">
        <v>398.93333333333339</v>
      </c>
      <c r="I351" s="36">
        <v>406.26666666666665</v>
      </c>
      <c r="J351" s="36">
        <v>410.23333333333341</v>
      </c>
      <c r="K351" s="31">
        <v>402.3</v>
      </c>
      <c r="L351" s="31">
        <v>391</v>
      </c>
      <c r="M351" s="31">
        <v>13.34563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8204.2000000000007</v>
      </c>
      <c r="D352" s="36">
        <v>8248.0166666666682</v>
      </c>
      <c r="E352" s="36">
        <v>8146.1833333333361</v>
      </c>
      <c r="F352" s="36">
        <v>8088.1666666666679</v>
      </c>
      <c r="G352" s="36">
        <v>7986.3333333333358</v>
      </c>
      <c r="H352" s="36">
        <v>8306.0333333333365</v>
      </c>
      <c r="I352" s="36">
        <v>8407.8666666666686</v>
      </c>
      <c r="J352" s="36">
        <v>8465.8833333333369</v>
      </c>
      <c r="K352" s="31">
        <v>8349.85</v>
      </c>
      <c r="L352" s="31">
        <v>8190</v>
      </c>
      <c r="M352" s="31">
        <v>2.8060900000000002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211.05</v>
      </c>
      <c r="D353" s="36">
        <v>212.13333333333333</v>
      </c>
      <c r="E353" s="36">
        <v>208.91666666666666</v>
      </c>
      <c r="F353" s="36">
        <v>206.78333333333333</v>
      </c>
      <c r="G353" s="36">
        <v>203.56666666666666</v>
      </c>
      <c r="H353" s="36">
        <v>214.26666666666665</v>
      </c>
      <c r="I353" s="36">
        <v>217.48333333333335</v>
      </c>
      <c r="J353" s="36">
        <v>219.61666666666665</v>
      </c>
      <c r="K353" s="31">
        <v>215.35</v>
      </c>
      <c r="L353" s="31">
        <v>210</v>
      </c>
      <c r="M353" s="31">
        <v>3.2593200000000002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1264.1500000000001</v>
      </c>
      <c r="D354" s="36">
        <v>1286.6666666666667</v>
      </c>
      <c r="E354" s="36">
        <v>1233.5833333333335</v>
      </c>
      <c r="F354" s="36">
        <v>1203.0166666666667</v>
      </c>
      <c r="G354" s="36">
        <v>1149.9333333333334</v>
      </c>
      <c r="H354" s="36">
        <v>1317.2333333333336</v>
      </c>
      <c r="I354" s="36">
        <v>1370.3166666666671</v>
      </c>
      <c r="J354" s="36">
        <v>1400.8833333333337</v>
      </c>
      <c r="K354" s="31">
        <v>1339.75</v>
      </c>
      <c r="L354" s="31">
        <v>1256.0999999999999</v>
      </c>
      <c r="M354" s="31">
        <v>30.26942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273.5</v>
      </c>
      <c r="D355" s="36">
        <v>275.33333333333331</v>
      </c>
      <c r="E355" s="36">
        <v>271.16666666666663</v>
      </c>
      <c r="F355" s="36">
        <v>268.83333333333331</v>
      </c>
      <c r="G355" s="36">
        <v>264.66666666666663</v>
      </c>
      <c r="H355" s="36">
        <v>277.66666666666663</v>
      </c>
      <c r="I355" s="36">
        <v>281.83333333333326</v>
      </c>
      <c r="J355" s="36">
        <v>284.16666666666663</v>
      </c>
      <c r="K355" s="31">
        <v>279.5</v>
      </c>
      <c r="L355" s="31">
        <v>273</v>
      </c>
      <c r="M355" s="31">
        <v>12.85092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3860.25</v>
      </c>
      <c r="D356" s="36">
        <v>3868.4333333333329</v>
      </c>
      <c r="E356" s="36">
        <v>3820.9666666666658</v>
      </c>
      <c r="F356" s="36">
        <v>3781.6833333333329</v>
      </c>
      <c r="G356" s="36">
        <v>3734.2166666666658</v>
      </c>
      <c r="H356" s="36">
        <v>3907.7166666666658</v>
      </c>
      <c r="I356" s="36">
        <v>3955.1833333333329</v>
      </c>
      <c r="J356" s="36">
        <v>3994.4666666666658</v>
      </c>
      <c r="K356" s="31">
        <v>3915.9</v>
      </c>
      <c r="L356" s="31">
        <v>3829.15</v>
      </c>
      <c r="M356" s="31">
        <v>2.89594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762.85</v>
      </c>
      <c r="D357" s="36">
        <v>767.83333333333337</v>
      </c>
      <c r="E357" s="36">
        <v>755.2166666666667</v>
      </c>
      <c r="F357" s="36">
        <v>747.58333333333337</v>
      </c>
      <c r="G357" s="36">
        <v>734.9666666666667</v>
      </c>
      <c r="H357" s="36">
        <v>775.4666666666667</v>
      </c>
      <c r="I357" s="36">
        <v>788.08333333333326</v>
      </c>
      <c r="J357" s="36">
        <v>795.7166666666667</v>
      </c>
      <c r="K357" s="31">
        <v>780.45</v>
      </c>
      <c r="L357" s="31">
        <v>760.2</v>
      </c>
      <c r="M357" s="31">
        <v>4.4029400000000001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444.25</v>
      </c>
      <c r="D358" s="36">
        <v>444.13333333333338</v>
      </c>
      <c r="E358" s="36">
        <v>438.71666666666675</v>
      </c>
      <c r="F358" s="36">
        <v>433.18333333333339</v>
      </c>
      <c r="G358" s="36">
        <v>427.76666666666677</v>
      </c>
      <c r="H358" s="36">
        <v>449.66666666666674</v>
      </c>
      <c r="I358" s="36">
        <v>455.08333333333337</v>
      </c>
      <c r="J358" s="36">
        <v>460.61666666666673</v>
      </c>
      <c r="K358" s="31">
        <v>449.55</v>
      </c>
      <c r="L358" s="31">
        <v>438.6</v>
      </c>
      <c r="M358" s="31">
        <v>8.7848900000000008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1413.95</v>
      </c>
      <c r="D359" s="36">
        <v>1413</v>
      </c>
      <c r="E359" s="36">
        <v>1397</v>
      </c>
      <c r="F359" s="36">
        <v>1380.05</v>
      </c>
      <c r="G359" s="36">
        <v>1364.05</v>
      </c>
      <c r="H359" s="36">
        <v>1429.95</v>
      </c>
      <c r="I359" s="36">
        <v>1445.95</v>
      </c>
      <c r="J359" s="36">
        <v>1462.9</v>
      </c>
      <c r="K359" s="31">
        <v>1429</v>
      </c>
      <c r="L359" s="31">
        <v>1396.05</v>
      </c>
      <c r="M359" s="31">
        <v>14.31542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35803.550000000003</v>
      </c>
      <c r="D360" s="36">
        <v>36254.016666666663</v>
      </c>
      <c r="E360" s="36">
        <v>35208.183333333327</v>
      </c>
      <c r="F360" s="36">
        <v>34612.816666666666</v>
      </c>
      <c r="G360" s="36">
        <v>33566.98333333333</v>
      </c>
      <c r="H360" s="36">
        <v>36849.383333333324</v>
      </c>
      <c r="I360" s="36">
        <v>37895.216666666667</v>
      </c>
      <c r="J360" s="36">
        <v>38490.583333333321</v>
      </c>
      <c r="K360" s="31">
        <v>37299.85</v>
      </c>
      <c r="L360" s="31">
        <v>35658.65</v>
      </c>
      <c r="M360" s="31">
        <v>0.64464999999999995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1342.45</v>
      </c>
      <c r="D361" s="36">
        <v>1340.3500000000001</v>
      </c>
      <c r="E361" s="36">
        <v>1311.5500000000002</v>
      </c>
      <c r="F361" s="36">
        <v>1280.6500000000001</v>
      </c>
      <c r="G361" s="36">
        <v>1251.8500000000001</v>
      </c>
      <c r="H361" s="36">
        <v>1371.2500000000002</v>
      </c>
      <c r="I361" s="36">
        <v>1400.05</v>
      </c>
      <c r="J361" s="36">
        <v>1430.9500000000003</v>
      </c>
      <c r="K361" s="31">
        <v>1369.15</v>
      </c>
      <c r="L361" s="31">
        <v>1309.45</v>
      </c>
      <c r="M361" s="31">
        <v>10.86534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3977.95</v>
      </c>
      <c r="D362" s="36">
        <v>3992.65</v>
      </c>
      <c r="E362" s="36">
        <v>3945.3</v>
      </c>
      <c r="F362" s="36">
        <v>3912.65</v>
      </c>
      <c r="G362" s="36">
        <v>3865.3</v>
      </c>
      <c r="H362" s="36">
        <v>4025.3</v>
      </c>
      <c r="I362" s="36">
        <v>4072.6499999999996</v>
      </c>
      <c r="J362" s="36">
        <v>4105.3</v>
      </c>
      <c r="K362" s="31">
        <v>4040</v>
      </c>
      <c r="L362" s="31">
        <v>3960</v>
      </c>
      <c r="M362" s="31">
        <v>3.2875399999999999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305.45</v>
      </c>
      <c r="D363" s="36">
        <v>307.84999999999997</v>
      </c>
      <c r="E363" s="36">
        <v>300.49999999999994</v>
      </c>
      <c r="F363" s="36">
        <v>295.54999999999995</v>
      </c>
      <c r="G363" s="36">
        <v>288.19999999999993</v>
      </c>
      <c r="H363" s="36">
        <v>312.79999999999995</v>
      </c>
      <c r="I363" s="36">
        <v>320.14999999999998</v>
      </c>
      <c r="J363" s="36">
        <v>325.09999999999997</v>
      </c>
      <c r="K363" s="31">
        <v>315.2</v>
      </c>
      <c r="L363" s="31">
        <v>302.89999999999998</v>
      </c>
      <c r="M363" s="31">
        <v>189.08224999999999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4157.3500000000004</v>
      </c>
      <c r="D364" s="36">
        <v>4177.4333333333334</v>
      </c>
      <c r="E364" s="36">
        <v>4120.916666666667</v>
      </c>
      <c r="F364" s="36">
        <v>4084.4833333333336</v>
      </c>
      <c r="G364" s="36">
        <v>4027.9666666666672</v>
      </c>
      <c r="H364" s="36">
        <v>4213.8666666666668</v>
      </c>
      <c r="I364" s="36">
        <v>4270.3833333333332</v>
      </c>
      <c r="J364" s="36">
        <v>4306.8166666666666</v>
      </c>
      <c r="K364" s="31">
        <v>4233.95</v>
      </c>
      <c r="L364" s="31">
        <v>4141</v>
      </c>
      <c r="M364" s="31">
        <v>0.68877999999999995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2996.7</v>
      </c>
      <c r="D365" s="36">
        <v>3030.5499999999997</v>
      </c>
      <c r="E365" s="36">
        <v>2921.0999999999995</v>
      </c>
      <c r="F365" s="36">
        <v>2845.4999999999995</v>
      </c>
      <c r="G365" s="36">
        <v>2736.0499999999993</v>
      </c>
      <c r="H365" s="36">
        <v>3106.1499999999996</v>
      </c>
      <c r="I365" s="36">
        <v>3215.5999999999995</v>
      </c>
      <c r="J365" s="36">
        <v>3291.2</v>
      </c>
      <c r="K365" s="31">
        <v>3140</v>
      </c>
      <c r="L365" s="31">
        <v>2954.95</v>
      </c>
      <c r="M365" s="31">
        <v>8.3101099999999999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2985.85</v>
      </c>
      <c r="D366" s="36">
        <v>2995.6833333333329</v>
      </c>
      <c r="E366" s="36">
        <v>2970.1666666666661</v>
      </c>
      <c r="F366" s="36">
        <v>2954.4833333333331</v>
      </c>
      <c r="G366" s="36">
        <v>2928.9666666666662</v>
      </c>
      <c r="H366" s="36">
        <v>3011.3666666666659</v>
      </c>
      <c r="I366" s="36">
        <v>3036.8833333333332</v>
      </c>
      <c r="J366" s="36">
        <v>3052.5666666666657</v>
      </c>
      <c r="K366" s="31">
        <v>3021.2</v>
      </c>
      <c r="L366" s="31">
        <v>2980</v>
      </c>
      <c r="M366" s="31">
        <v>1.85365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859</v>
      </c>
      <c r="D367" s="36">
        <v>864.48333333333323</v>
      </c>
      <c r="E367" s="36">
        <v>849.96666666666647</v>
      </c>
      <c r="F367" s="36">
        <v>840.93333333333328</v>
      </c>
      <c r="G367" s="36">
        <v>826.41666666666652</v>
      </c>
      <c r="H367" s="36">
        <v>873.51666666666642</v>
      </c>
      <c r="I367" s="36">
        <v>888.03333333333308</v>
      </c>
      <c r="J367" s="36">
        <v>897.06666666666638</v>
      </c>
      <c r="K367" s="31">
        <v>879</v>
      </c>
      <c r="L367" s="31">
        <v>855.45</v>
      </c>
      <c r="M367" s="31">
        <v>10.838559999999999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138.75</v>
      </c>
      <c r="D368" s="36">
        <v>140.25</v>
      </c>
      <c r="E368" s="36">
        <v>136.6</v>
      </c>
      <c r="F368" s="36">
        <v>134.44999999999999</v>
      </c>
      <c r="G368" s="36">
        <v>130.79999999999998</v>
      </c>
      <c r="H368" s="36">
        <v>142.4</v>
      </c>
      <c r="I368" s="36">
        <v>146.04999999999998</v>
      </c>
      <c r="J368" s="36">
        <v>148.20000000000002</v>
      </c>
      <c r="K368" s="31">
        <v>143.9</v>
      </c>
      <c r="L368" s="31">
        <v>138.1</v>
      </c>
      <c r="M368" s="31">
        <v>42.455770000000001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1547.7</v>
      </c>
      <c r="D369" s="36">
        <v>1551.95</v>
      </c>
      <c r="E369" s="36">
        <v>1533.95</v>
      </c>
      <c r="F369" s="36">
        <v>1520.2</v>
      </c>
      <c r="G369" s="36">
        <v>1502.2</v>
      </c>
      <c r="H369" s="36">
        <v>1565.7</v>
      </c>
      <c r="I369" s="36">
        <v>1583.7</v>
      </c>
      <c r="J369" s="36">
        <v>1597.45</v>
      </c>
      <c r="K369" s="31">
        <v>1569.95</v>
      </c>
      <c r="L369" s="31">
        <v>1538.2</v>
      </c>
      <c r="M369" s="31">
        <v>0.26577000000000001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5302.35</v>
      </c>
      <c r="D370" s="36">
        <v>5298.7833333333338</v>
      </c>
      <c r="E370" s="36">
        <v>5233.6666666666679</v>
      </c>
      <c r="F370" s="36">
        <v>5164.9833333333345</v>
      </c>
      <c r="G370" s="36">
        <v>5099.8666666666686</v>
      </c>
      <c r="H370" s="36">
        <v>5367.4666666666672</v>
      </c>
      <c r="I370" s="36">
        <v>5432.5833333333339</v>
      </c>
      <c r="J370" s="36">
        <v>5501.2666666666664</v>
      </c>
      <c r="K370" s="31">
        <v>5363.9</v>
      </c>
      <c r="L370" s="31">
        <v>5230.1000000000004</v>
      </c>
      <c r="M370" s="31">
        <v>3.3817599999999999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883.3</v>
      </c>
      <c r="D371" s="36">
        <v>887.25</v>
      </c>
      <c r="E371" s="36">
        <v>877.05</v>
      </c>
      <c r="F371" s="36">
        <v>870.8</v>
      </c>
      <c r="G371" s="36">
        <v>860.59999999999991</v>
      </c>
      <c r="H371" s="36">
        <v>893.5</v>
      </c>
      <c r="I371" s="36">
        <v>903.7</v>
      </c>
      <c r="J371" s="36">
        <v>909.95</v>
      </c>
      <c r="K371" s="31">
        <v>897.45</v>
      </c>
      <c r="L371" s="31">
        <v>881</v>
      </c>
      <c r="M371" s="31">
        <v>0.60129999999999995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493.25</v>
      </c>
      <c r="D372" s="36">
        <v>492.18333333333339</v>
      </c>
      <c r="E372" s="36">
        <v>489.4166666666668</v>
      </c>
      <c r="F372" s="36">
        <v>485.58333333333343</v>
      </c>
      <c r="G372" s="36">
        <v>482.81666666666683</v>
      </c>
      <c r="H372" s="36">
        <v>496.01666666666677</v>
      </c>
      <c r="I372" s="36">
        <v>498.78333333333342</v>
      </c>
      <c r="J372" s="36">
        <v>502.61666666666673</v>
      </c>
      <c r="K372" s="31">
        <v>494.95</v>
      </c>
      <c r="L372" s="31">
        <v>488.35</v>
      </c>
      <c r="M372" s="31">
        <v>12.90165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403</v>
      </c>
      <c r="D373" s="36">
        <v>405</v>
      </c>
      <c r="E373" s="36">
        <v>400</v>
      </c>
      <c r="F373" s="36">
        <v>397</v>
      </c>
      <c r="G373" s="36">
        <v>392</v>
      </c>
      <c r="H373" s="36">
        <v>408</v>
      </c>
      <c r="I373" s="36">
        <v>413</v>
      </c>
      <c r="J373" s="36">
        <v>416</v>
      </c>
      <c r="K373" s="31">
        <v>410</v>
      </c>
      <c r="L373" s="31">
        <v>402</v>
      </c>
      <c r="M373" s="31">
        <v>73.682140000000004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275.25</v>
      </c>
      <c r="D374" s="36">
        <v>278.11666666666667</v>
      </c>
      <c r="E374" s="36">
        <v>271.78333333333336</v>
      </c>
      <c r="F374" s="36">
        <v>268.31666666666666</v>
      </c>
      <c r="G374" s="36">
        <v>261.98333333333335</v>
      </c>
      <c r="H374" s="36">
        <v>281.58333333333337</v>
      </c>
      <c r="I374" s="36">
        <v>287.91666666666663</v>
      </c>
      <c r="J374" s="36">
        <v>291.38333333333338</v>
      </c>
      <c r="K374" s="31">
        <v>284.45</v>
      </c>
      <c r="L374" s="31">
        <v>274.64999999999998</v>
      </c>
      <c r="M374" s="31">
        <v>177.31780000000001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512.04999999999995</v>
      </c>
      <c r="D375" s="36">
        <v>515.19999999999993</v>
      </c>
      <c r="E375" s="36">
        <v>507.24999999999989</v>
      </c>
      <c r="F375" s="36">
        <v>502.44999999999993</v>
      </c>
      <c r="G375" s="36">
        <v>494.49999999999989</v>
      </c>
      <c r="H375" s="36">
        <v>519.99999999999989</v>
      </c>
      <c r="I375" s="36">
        <v>527.94999999999993</v>
      </c>
      <c r="J375" s="36">
        <v>532.74999999999989</v>
      </c>
      <c r="K375" s="31">
        <v>523.15</v>
      </c>
      <c r="L375" s="31">
        <v>510.4</v>
      </c>
      <c r="M375" s="31">
        <v>3.9221599999999999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1190.6500000000001</v>
      </c>
      <c r="D376" s="36">
        <v>1205.8500000000001</v>
      </c>
      <c r="E376" s="36">
        <v>1164.8000000000002</v>
      </c>
      <c r="F376" s="36">
        <v>1138.95</v>
      </c>
      <c r="G376" s="36">
        <v>1097.9000000000001</v>
      </c>
      <c r="H376" s="36">
        <v>1231.7000000000003</v>
      </c>
      <c r="I376" s="36">
        <v>1272.75</v>
      </c>
      <c r="J376" s="36">
        <v>1298.6000000000004</v>
      </c>
      <c r="K376" s="31">
        <v>1246.9000000000001</v>
      </c>
      <c r="L376" s="31">
        <v>1180</v>
      </c>
      <c r="M376" s="31">
        <v>10.859109999999999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611.9</v>
      </c>
      <c r="D377" s="36">
        <v>614.86666666666667</v>
      </c>
      <c r="E377" s="36">
        <v>607.0333333333333</v>
      </c>
      <c r="F377" s="36">
        <v>602.16666666666663</v>
      </c>
      <c r="G377" s="36">
        <v>594.33333333333326</v>
      </c>
      <c r="H377" s="36">
        <v>619.73333333333335</v>
      </c>
      <c r="I377" s="36">
        <v>627.56666666666661</v>
      </c>
      <c r="J377" s="36">
        <v>632.43333333333339</v>
      </c>
      <c r="K377" s="31">
        <v>622.70000000000005</v>
      </c>
      <c r="L377" s="31">
        <v>610</v>
      </c>
      <c r="M377" s="31">
        <v>2.80457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175</v>
      </c>
      <c r="D378" s="36">
        <v>176.29999999999998</v>
      </c>
      <c r="E378" s="36">
        <v>173.19999999999996</v>
      </c>
      <c r="F378" s="36">
        <v>171.39999999999998</v>
      </c>
      <c r="G378" s="36">
        <v>168.29999999999995</v>
      </c>
      <c r="H378" s="36">
        <v>178.09999999999997</v>
      </c>
      <c r="I378" s="36">
        <v>181.2</v>
      </c>
      <c r="J378" s="36">
        <v>182.99999999999997</v>
      </c>
      <c r="K378" s="31">
        <v>179.4</v>
      </c>
      <c r="L378" s="31">
        <v>174.5</v>
      </c>
      <c r="M378" s="31">
        <v>1.3025500000000001</v>
      </c>
      <c r="N378" s="1"/>
      <c r="O378" s="1"/>
    </row>
    <row r="379" spans="1:15" ht="12.75" customHeight="1">
      <c r="A379" s="33">
        <v>369</v>
      </c>
      <c r="B379" s="53" t="s">
        <v>874</v>
      </c>
      <c r="C379" s="31">
        <v>4777.1000000000004</v>
      </c>
      <c r="D379" s="36">
        <v>4788.3499999999995</v>
      </c>
      <c r="E379" s="36">
        <v>4740.7999999999993</v>
      </c>
      <c r="F379" s="36">
        <v>4704.5</v>
      </c>
      <c r="G379" s="36">
        <v>4656.95</v>
      </c>
      <c r="H379" s="36">
        <v>4824.6499999999987</v>
      </c>
      <c r="I379" s="36">
        <v>4872.2</v>
      </c>
      <c r="J379" s="36">
        <v>4908.4999999999982</v>
      </c>
      <c r="K379" s="31">
        <v>4835.8999999999996</v>
      </c>
      <c r="L379" s="31">
        <v>4752.05</v>
      </c>
      <c r="M379" s="31">
        <v>5.0630000000000001E-2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15953.6</v>
      </c>
      <c r="D380" s="36">
        <v>15957.199999999999</v>
      </c>
      <c r="E380" s="36">
        <v>15816.399999999998</v>
      </c>
      <c r="F380" s="36">
        <v>15679.199999999999</v>
      </c>
      <c r="G380" s="36">
        <v>15538.399999999998</v>
      </c>
      <c r="H380" s="36">
        <v>16094.399999999998</v>
      </c>
      <c r="I380" s="36">
        <v>16235.199999999997</v>
      </c>
      <c r="J380" s="36">
        <v>16372.399999999998</v>
      </c>
      <c r="K380" s="31">
        <v>16098</v>
      </c>
      <c r="L380" s="31">
        <v>15820</v>
      </c>
      <c r="M380" s="31">
        <v>4.4490000000000002E-2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134.85</v>
      </c>
      <c r="D381" s="36">
        <v>135.91666666666666</v>
      </c>
      <c r="E381" s="36">
        <v>133.5333333333333</v>
      </c>
      <c r="F381" s="36">
        <v>132.21666666666664</v>
      </c>
      <c r="G381" s="36">
        <v>129.83333333333329</v>
      </c>
      <c r="H381" s="36">
        <v>137.23333333333332</v>
      </c>
      <c r="I381" s="36">
        <v>139.6166666666667</v>
      </c>
      <c r="J381" s="36">
        <v>140.93333333333334</v>
      </c>
      <c r="K381" s="31">
        <v>138.30000000000001</v>
      </c>
      <c r="L381" s="31">
        <v>134.6</v>
      </c>
      <c r="M381" s="31">
        <v>405.33614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611.25</v>
      </c>
      <c r="D382" s="36">
        <v>606.61666666666667</v>
      </c>
      <c r="E382" s="36">
        <v>589.93333333333339</v>
      </c>
      <c r="F382" s="36">
        <v>568.61666666666667</v>
      </c>
      <c r="G382" s="36">
        <v>551.93333333333339</v>
      </c>
      <c r="H382" s="36">
        <v>627.93333333333339</v>
      </c>
      <c r="I382" s="36">
        <v>644.61666666666656</v>
      </c>
      <c r="J382" s="36">
        <v>665.93333333333339</v>
      </c>
      <c r="K382" s="31">
        <v>623.29999999999995</v>
      </c>
      <c r="L382" s="31">
        <v>585.29999999999995</v>
      </c>
      <c r="M382" s="31">
        <v>39.794440000000002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258.35000000000002</v>
      </c>
      <c r="D383" s="36">
        <v>259.05</v>
      </c>
      <c r="E383" s="36">
        <v>255.8</v>
      </c>
      <c r="F383" s="36">
        <v>253.25</v>
      </c>
      <c r="G383" s="36">
        <v>250</v>
      </c>
      <c r="H383" s="36">
        <v>261.60000000000002</v>
      </c>
      <c r="I383" s="36">
        <v>264.85000000000002</v>
      </c>
      <c r="J383" s="36">
        <v>267.40000000000003</v>
      </c>
      <c r="K383" s="31">
        <v>262.3</v>
      </c>
      <c r="L383" s="31">
        <v>256.5</v>
      </c>
      <c r="M383" s="31">
        <v>44.118510000000001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439.25</v>
      </c>
      <c r="D384" s="36">
        <v>442.09999999999997</v>
      </c>
      <c r="E384" s="36">
        <v>435.39999999999992</v>
      </c>
      <c r="F384" s="36">
        <v>431.54999999999995</v>
      </c>
      <c r="G384" s="36">
        <v>424.84999999999991</v>
      </c>
      <c r="H384" s="36">
        <v>445.94999999999993</v>
      </c>
      <c r="I384" s="36">
        <v>452.65</v>
      </c>
      <c r="J384" s="36">
        <v>456.49999999999994</v>
      </c>
      <c r="K384" s="31">
        <v>448.8</v>
      </c>
      <c r="L384" s="31">
        <v>438.25</v>
      </c>
      <c r="M384" s="31">
        <v>108.09891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618.45000000000005</v>
      </c>
      <c r="D385" s="36">
        <v>620.41666666666663</v>
      </c>
      <c r="E385" s="36">
        <v>612.0333333333333</v>
      </c>
      <c r="F385" s="36">
        <v>605.61666666666667</v>
      </c>
      <c r="G385" s="36">
        <v>597.23333333333335</v>
      </c>
      <c r="H385" s="36">
        <v>626.83333333333326</v>
      </c>
      <c r="I385" s="36">
        <v>635.2166666666667</v>
      </c>
      <c r="J385" s="36">
        <v>641.63333333333321</v>
      </c>
      <c r="K385" s="31">
        <v>628.79999999999995</v>
      </c>
      <c r="L385" s="31">
        <v>614</v>
      </c>
      <c r="M385" s="31">
        <v>4.2056500000000003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696.55</v>
      </c>
      <c r="D386" s="36">
        <v>691.66666666666663</v>
      </c>
      <c r="E386" s="36">
        <v>681.88333333333321</v>
      </c>
      <c r="F386" s="36">
        <v>667.21666666666658</v>
      </c>
      <c r="G386" s="36">
        <v>657.43333333333317</v>
      </c>
      <c r="H386" s="36">
        <v>706.33333333333326</v>
      </c>
      <c r="I386" s="36">
        <v>716.11666666666679</v>
      </c>
      <c r="J386" s="36">
        <v>730.7833333333333</v>
      </c>
      <c r="K386" s="31">
        <v>701.45</v>
      </c>
      <c r="L386" s="31">
        <v>677</v>
      </c>
      <c r="M386" s="31">
        <v>17.472470000000001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1768.65</v>
      </c>
      <c r="D387" s="36">
        <v>1754.9166666666667</v>
      </c>
      <c r="E387" s="36">
        <v>1709.8333333333335</v>
      </c>
      <c r="F387" s="36">
        <v>1651.0166666666667</v>
      </c>
      <c r="G387" s="36">
        <v>1605.9333333333334</v>
      </c>
      <c r="H387" s="36">
        <v>1813.7333333333336</v>
      </c>
      <c r="I387" s="36">
        <v>1858.8166666666671</v>
      </c>
      <c r="J387" s="36">
        <v>1917.6333333333337</v>
      </c>
      <c r="K387" s="31">
        <v>1800</v>
      </c>
      <c r="L387" s="31">
        <v>1696.1</v>
      </c>
      <c r="M387" s="31">
        <v>7.75922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260.2</v>
      </c>
      <c r="D388" s="36">
        <v>259.5</v>
      </c>
      <c r="E388" s="36">
        <v>257.2</v>
      </c>
      <c r="F388" s="36">
        <v>254.2</v>
      </c>
      <c r="G388" s="36">
        <v>251.89999999999998</v>
      </c>
      <c r="H388" s="36">
        <v>262.5</v>
      </c>
      <c r="I388" s="36">
        <v>264.79999999999995</v>
      </c>
      <c r="J388" s="36">
        <v>267.8</v>
      </c>
      <c r="K388" s="31">
        <v>261.8</v>
      </c>
      <c r="L388" s="31">
        <v>256.5</v>
      </c>
      <c r="M388" s="31">
        <v>68.568100000000001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178.8</v>
      </c>
      <c r="D389" s="36">
        <v>179.16666666666666</v>
      </c>
      <c r="E389" s="36">
        <v>175.83333333333331</v>
      </c>
      <c r="F389" s="36">
        <v>172.86666666666665</v>
      </c>
      <c r="G389" s="36">
        <v>169.5333333333333</v>
      </c>
      <c r="H389" s="36">
        <v>182.13333333333333</v>
      </c>
      <c r="I389" s="36">
        <v>185.46666666666664</v>
      </c>
      <c r="J389" s="36">
        <v>188.43333333333334</v>
      </c>
      <c r="K389" s="31">
        <v>182.5</v>
      </c>
      <c r="L389" s="31">
        <v>176.2</v>
      </c>
      <c r="M389" s="31">
        <v>47.63176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1340.65</v>
      </c>
      <c r="D390" s="36">
        <v>1345.5333333333335</v>
      </c>
      <c r="E390" s="36">
        <v>1322.166666666667</v>
      </c>
      <c r="F390" s="36">
        <v>1303.6833333333334</v>
      </c>
      <c r="G390" s="36">
        <v>1280.3166666666668</v>
      </c>
      <c r="H390" s="36">
        <v>1364.0166666666671</v>
      </c>
      <c r="I390" s="36">
        <v>1387.3833333333334</v>
      </c>
      <c r="J390" s="36">
        <v>1405.8666666666672</v>
      </c>
      <c r="K390" s="31">
        <v>1368.9</v>
      </c>
      <c r="L390" s="31">
        <v>1327.05</v>
      </c>
      <c r="M390" s="31">
        <v>1.0253000000000001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298.39999999999998</v>
      </c>
      <c r="D391" s="36">
        <v>300.18333333333334</v>
      </c>
      <c r="E391" s="36">
        <v>294.36666666666667</v>
      </c>
      <c r="F391" s="36">
        <v>290.33333333333331</v>
      </c>
      <c r="G391" s="36">
        <v>284.51666666666665</v>
      </c>
      <c r="H391" s="36">
        <v>304.2166666666667</v>
      </c>
      <c r="I391" s="36">
        <v>310.03333333333342</v>
      </c>
      <c r="J391" s="36">
        <v>314.06666666666672</v>
      </c>
      <c r="K391" s="31">
        <v>306</v>
      </c>
      <c r="L391" s="31">
        <v>296.14999999999998</v>
      </c>
      <c r="M391" s="31">
        <v>5.0656600000000003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279.2</v>
      </c>
      <c r="D392" s="36">
        <v>280.7</v>
      </c>
      <c r="E392" s="36">
        <v>275.25</v>
      </c>
      <c r="F392" s="36">
        <v>271.3</v>
      </c>
      <c r="G392" s="36">
        <v>265.85000000000002</v>
      </c>
      <c r="H392" s="36">
        <v>284.64999999999998</v>
      </c>
      <c r="I392" s="36">
        <v>290.09999999999991</v>
      </c>
      <c r="J392" s="36">
        <v>294.04999999999995</v>
      </c>
      <c r="K392" s="31">
        <v>286.14999999999998</v>
      </c>
      <c r="L392" s="31">
        <v>276.75</v>
      </c>
      <c r="M392" s="31">
        <v>8.2818900000000006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144.85</v>
      </c>
      <c r="D393" s="36">
        <v>145.71666666666667</v>
      </c>
      <c r="E393" s="36">
        <v>143.68333333333334</v>
      </c>
      <c r="F393" s="36">
        <v>142.51666666666668</v>
      </c>
      <c r="G393" s="36">
        <v>140.48333333333335</v>
      </c>
      <c r="H393" s="36">
        <v>146.88333333333333</v>
      </c>
      <c r="I393" s="36">
        <v>148.91666666666669</v>
      </c>
      <c r="J393" s="36">
        <v>150.08333333333331</v>
      </c>
      <c r="K393" s="31">
        <v>147.75</v>
      </c>
      <c r="L393" s="31">
        <v>144.55000000000001</v>
      </c>
      <c r="M393" s="31">
        <v>15.43064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2937.5</v>
      </c>
      <c r="D394" s="36">
        <v>2964.2333333333336</v>
      </c>
      <c r="E394" s="36">
        <v>2893.2666666666673</v>
      </c>
      <c r="F394" s="36">
        <v>2849.0333333333338</v>
      </c>
      <c r="G394" s="36">
        <v>2778.0666666666675</v>
      </c>
      <c r="H394" s="36">
        <v>3008.4666666666672</v>
      </c>
      <c r="I394" s="36">
        <v>3079.4333333333334</v>
      </c>
      <c r="J394" s="36">
        <v>3123.666666666667</v>
      </c>
      <c r="K394" s="31">
        <v>3035.2</v>
      </c>
      <c r="L394" s="31">
        <v>2920</v>
      </c>
      <c r="M394" s="31">
        <v>0.22361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72.2</v>
      </c>
      <c r="D395" s="36">
        <v>73.100000000000009</v>
      </c>
      <c r="E395" s="36">
        <v>71.100000000000023</v>
      </c>
      <c r="F395" s="36">
        <v>70.000000000000014</v>
      </c>
      <c r="G395" s="36">
        <v>68.000000000000028</v>
      </c>
      <c r="H395" s="36">
        <v>74.200000000000017</v>
      </c>
      <c r="I395" s="36">
        <v>76.199999999999989</v>
      </c>
      <c r="J395" s="36">
        <v>77.300000000000011</v>
      </c>
      <c r="K395" s="31">
        <v>75.099999999999994</v>
      </c>
      <c r="L395" s="31">
        <v>72</v>
      </c>
      <c r="M395" s="31">
        <v>28.06551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1905.5</v>
      </c>
      <c r="D396" s="36">
        <v>1921.8333333333333</v>
      </c>
      <c r="E396" s="36">
        <v>1883.6666666666665</v>
      </c>
      <c r="F396" s="36">
        <v>1861.8333333333333</v>
      </c>
      <c r="G396" s="36">
        <v>1823.6666666666665</v>
      </c>
      <c r="H396" s="36">
        <v>1943.6666666666665</v>
      </c>
      <c r="I396" s="36">
        <v>1981.833333333333</v>
      </c>
      <c r="J396" s="36">
        <v>2003.6666666666665</v>
      </c>
      <c r="K396" s="31">
        <v>1960</v>
      </c>
      <c r="L396" s="31">
        <v>1900</v>
      </c>
      <c r="M396" s="31">
        <v>1.3573299999999999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220.05</v>
      </c>
      <c r="D397" s="36">
        <v>221.43333333333331</v>
      </c>
      <c r="E397" s="36">
        <v>217.26666666666662</v>
      </c>
      <c r="F397" s="36">
        <v>214.48333333333332</v>
      </c>
      <c r="G397" s="36">
        <v>210.31666666666663</v>
      </c>
      <c r="H397" s="36">
        <v>224.21666666666661</v>
      </c>
      <c r="I397" s="36">
        <v>228.3833333333333</v>
      </c>
      <c r="J397" s="36">
        <v>231.1666666666666</v>
      </c>
      <c r="K397" s="31">
        <v>225.6</v>
      </c>
      <c r="L397" s="31">
        <v>218.65</v>
      </c>
      <c r="M397" s="31">
        <v>15.87044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830.2</v>
      </c>
      <c r="D398" s="36">
        <v>830.11666666666679</v>
      </c>
      <c r="E398" s="36">
        <v>825.38333333333355</v>
      </c>
      <c r="F398" s="36">
        <v>820.56666666666672</v>
      </c>
      <c r="G398" s="36">
        <v>815.83333333333348</v>
      </c>
      <c r="H398" s="36">
        <v>834.93333333333362</v>
      </c>
      <c r="I398" s="36">
        <v>839.66666666666674</v>
      </c>
      <c r="J398" s="36">
        <v>844.48333333333369</v>
      </c>
      <c r="K398" s="31">
        <v>834.85</v>
      </c>
      <c r="L398" s="31">
        <v>825.3</v>
      </c>
      <c r="M398" s="31">
        <v>0.72060999999999997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2934.3</v>
      </c>
      <c r="D399" s="36">
        <v>2944.4666666666667</v>
      </c>
      <c r="E399" s="36">
        <v>2915.9833333333336</v>
      </c>
      <c r="F399" s="36">
        <v>2897.666666666667</v>
      </c>
      <c r="G399" s="36">
        <v>2869.1833333333338</v>
      </c>
      <c r="H399" s="36">
        <v>2962.7833333333333</v>
      </c>
      <c r="I399" s="36">
        <v>2991.266666666666</v>
      </c>
      <c r="J399" s="36">
        <v>3009.583333333333</v>
      </c>
      <c r="K399" s="31">
        <v>2972.95</v>
      </c>
      <c r="L399" s="31">
        <v>2926.15</v>
      </c>
      <c r="M399" s="31">
        <v>77.75506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99.25</v>
      </c>
      <c r="D400" s="36">
        <v>99.466666666666654</v>
      </c>
      <c r="E400" s="36">
        <v>98.483333333333306</v>
      </c>
      <c r="F400" s="36">
        <v>97.716666666666654</v>
      </c>
      <c r="G400" s="36">
        <v>96.733333333333306</v>
      </c>
      <c r="H400" s="36">
        <v>100.23333333333331</v>
      </c>
      <c r="I400" s="36">
        <v>101.21666666666665</v>
      </c>
      <c r="J400" s="36">
        <v>101.98333333333331</v>
      </c>
      <c r="K400" s="31">
        <v>100.45</v>
      </c>
      <c r="L400" s="31">
        <v>98.7</v>
      </c>
      <c r="M400" s="31">
        <v>12.188219999999999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724.8</v>
      </c>
      <c r="D401" s="36">
        <v>723.13333333333333</v>
      </c>
      <c r="E401" s="36">
        <v>707.26666666666665</v>
      </c>
      <c r="F401" s="36">
        <v>689.73333333333335</v>
      </c>
      <c r="G401" s="36">
        <v>673.86666666666667</v>
      </c>
      <c r="H401" s="36">
        <v>740.66666666666663</v>
      </c>
      <c r="I401" s="36">
        <v>756.53333333333319</v>
      </c>
      <c r="J401" s="36">
        <v>774.06666666666661</v>
      </c>
      <c r="K401" s="31">
        <v>739</v>
      </c>
      <c r="L401" s="31">
        <v>705.6</v>
      </c>
      <c r="M401" s="31">
        <v>1.2340800000000001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1601.35</v>
      </c>
      <c r="D402" s="36">
        <v>1595.8833333333332</v>
      </c>
      <c r="E402" s="36">
        <v>1581.8666666666663</v>
      </c>
      <c r="F402" s="36">
        <v>1562.3833333333332</v>
      </c>
      <c r="G402" s="36">
        <v>1548.3666666666663</v>
      </c>
      <c r="H402" s="36">
        <v>1615.3666666666663</v>
      </c>
      <c r="I402" s="36">
        <v>1629.3833333333332</v>
      </c>
      <c r="J402" s="36">
        <v>1648.8666666666663</v>
      </c>
      <c r="K402" s="31">
        <v>1609.9</v>
      </c>
      <c r="L402" s="31">
        <v>1576.4</v>
      </c>
      <c r="M402" s="31">
        <v>0.89993999999999996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737.65</v>
      </c>
      <c r="D403" s="36">
        <v>740.96666666666658</v>
      </c>
      <c r="E403" s="36">
        <v>731.88333333333321</v>
      </c>
      <c r="F403" s="36">
        <v>726.11666666666667</v>
      </c>
      <c r="G403" s="36">
        <v>717.0333333333333</v>
      </c>
      <c r="H403" s="36">
        <v>746.73333333333312</v>
      </c>
      <c r="I403" s="36">
        <v>755.81666666666638</v>
      </c>
      <c r="J403" s="36">
        <v>761.58333333333303</v>
      </c>
      <c r="K403" s="31">
        <v>750.05</v>
      </c>
      <c r="L403" s="31">
        <v>735.2</v>
      </c>
      <c r="M403" s="31">
        <v>14.387890000000001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1493.15</v>
      </c>
      <c r="D404" s="36">
        <v>1497.5833333333333</v>
      </c>
      <c r="E404" s="36">
        <v>1483.7666666666664</v>
      </c>
      <c r="F404" s="36">
        <v>1474.3833333333332</v>
      </c>
      <c r="G404" s="36">
        <v>1460.5666666666664</v>
      </c>
      <c r="H404" s="36">
        <v>1506.9666666666665</v>
      </c>
      <c r="I404" s="36">
        <v>1520.7833333333335</v>
      </c>
      <c r="J404" s="36">
        <v>1530.1666666666665</v>
      </c>
      <c r="K404" s="31">
        <v>1511.4</v>
      </c>
      <c r="L404" s="31">
        <v>1488.2</v>
      </c>
      <c r="M404" s="31">
        <v>7.8773299999999997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130.85</v>
      </c>
      <c r="D405" s="36">
        <v>131.73333333333332</v>
      </c>
      <c r="E405" s="36">
        <v>129.31666666666663</v>
      </c>
      <c r="F405" s="36">
        <v>127.7833333333333</v>
      </c>
      <c r="G405" s="36">
        <v>125.36666666666662</v>
      </c>
      <c r="H405" s="36">
        <v>133.26666666666665</v>
      </c>
      <c r="I405" s="36">
        <v>135.68333333333334</v>
      </c>
      <c r="J405" s="36">
        <v>137.21666666666667</v>
      </c>
      <c r="K405" s="31">
        <v>134.15</v>
      </c>
      <c r="L405" s="31">
        <v>130.19999999999999</v>
      </c>
      <c r="M405" s="31">
        <v>182.46054000000001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4627.3</v>
      </c>
      <c r="D406" s="36">
        <v>4655.4333333333334</v>
      </c>
      <c r="E406" s="36">
        <v>4531.8666666666668</v>
      </c>
      <c r="F406" s="36">
        <v>4436.4333333333334</v>
      </c>
      <c r="G406" s="36">
        <v>4312.8666666666668</v>
      </c>
      <c r="H406" s="36">
        <v>4750.8666666666668</v>
      </c>
      <c r="I406" s="36">
        <v>4874.4333333333343</v>
      </c>
      <c r="J406" s="36">
        <v>4969.8666666666668</v>
      </c>
      <c r="K406" s="31">
        <v>4779</v>
      </c>
      <c r="L406" s="31">
        <v>4560</v>
      </c>
      <c r="M406" s="31">
        <v>0.82918000000000003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2632.3</v>
      </c>
      <c r="D407" s="36">
        <v>2648.4500000000003</v>
      </c>
      <c r="E407" s="36">
        <v>2609.4000000000005</v>
      </c>
      <c r="F407" s="36">
        <v>2586.5000000000005</v>
      </c>
      <c r="G407" s="36">
        <v>2547.4500000000007</v>
      </c>
      <c r="H407" s="36">
        <v>2671.3500000000004</v>
      </c>
      <c r="I407" s="36">
        <v>2710.4000000000005</v>
      </c>
      <c r="J407" s="36">
        <v>2733.3</v>
      </c>
      <c r="K407" s="31">
        <v>2687.5</v>
      </c>
      <c r="L407" s="31">
        <v>2625.55</v>
      </c>
      <c r="M407" s="31">
        <v>6.9983000000000004</v>
      </c>
      <c r="N407" s="1"/>
      <c r="O407" s="1"/>
    </row>
    <row r="408" spans="1:15" ht="12.75" customHeight="1">
      <c r="A408" s="33">
        <v>398</v>
      </c>
      <c r="B408" s="53" t="s">
        <v>875</v>
      </c>
      <c r="C408" s="31">
        <v>1978.1</v>
      </c>
      <c r="D408" s="36">
        <v>2016.0166666666667</v>
      </c>
      <c r="E408" s="36">
        <v>1924.0333333333333</v>
      </c>
      <c r="F408" s="36">
        <v>1869.9666666666667</v>
      </c>
      <c r="G408" s="36">
        <v>1777.9833333333333</v>
      </c>
      <c r="H408" s="36">
        <v>2070.083333333333</v>
      </c>
      <c r="I408" s="36">
        <v>2162.0666666666666</v>
      </c>
      <c r="J408" s="36">
        <v>2216.1333333333332</v>
      </c>
      <c r="K408" s="31">
        <v>2108</v>
      </c>
      <c r="L408" s="31">
        <v>1961.95</v>
      </c>
      <c r="M408" s="31">
        <v>1.7121299999999999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120.55</v>
      </c>
      <c r="D409" s="36">
        <v>120.64999999999999</v>
      </c>
      <c r="E409" s="36">
        <v>118.14999999999998</v>
      </c>
      <c r="F409" s="36">
        <v>115.74999999999999</v>
      </c>
      <c r="G409" s="36">
        <v>113.24999999999997</v>
      </c>
      <c r="H409" s="36">
        <v>123.04999999999998</v>
      </c>
      <c r="I409" s="36">
        <v>125.55000000000001</v>
      </c>
      <c r="J409" s="36">
        <v>127.94999999999999</v>
      </c>
      <c r="K409" s="31">
        <v>123.15</v>
      </c>
      <c r="L409" s="31">
        <v>118.25</v>
      </c>
      <c r="M409" s="31">
        <v>220.46190999999999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8468.2000000000007</v>
      </c>
      <c r="D410" s="36">
        <v>8500.2166666666672</v>
      </c>
      <c r="E410" s="36">
        <v>8374.4333333333343</v>
      </c>
      <c r="F410" s="36">
        <v>8280.6666666666679</v>
      </c>
      <c r="G410" s="36">
        <v>8154.883333333335</v>
      </c>
      <c r="H410" s="36">
        <v>8593.9833333333336</v>
      </c>
      <c r="I410" s="36">
        <v>8719.7666666666664</v>
      </c>
      <c r="J410" s="36">
        <v>8813.5333333333328</v>
      </c>
      <c r="K410" s="31">
        <v>8626</v>
      </c>
      <c r="L410" s="31">
        <v>8406.4500000000007</v>
      </c>
      <c r="M410" s="31">
        <v>0.14135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1563.55</v>
      </c>
      <c r="D411" s="36">
        <v>1553.2</v>
      </c>
      <c r="E411" s="36">
        <v>1524.75</v>
      </c>
      <c r="F411" s="36">
        <v>1485.95</v>
      </c>
      <c r="G411" s="36">
        <v>1457.5</v>
      </c>
      <c r="H411" s="36">
        <v>1592</v>
      </c>
      <c r="I411" s="36">
        <v>1620.4500000000003</v>
      </c>
      <c r="J411" s="36">
        <v>1659.25</v>
      </c>
      <c r="K411" s="31">
        <v>1581.65</v>
      </c>
      <c r="L411" s="31">
        <v>1514.4</v>
      </c>
      <c r="M411" s="31">
        <v>2.34958</v>
      </c>
      <c r="N411" s="1"/>
      <c r="O411" s="1"/>
    </row>
    <row r="412" spans="1:15" ht="12.75" customHeight="1">
      <c r="A412" s="33">
        <v>402</v>
      </c>
      <c r="B412" t="s">
        <v>876</v>
      </c>
      <c r="C412" s="31">
        <v>385.95</v>
      </c>
      <c r="D412" s="36">
        <v>388.9666666666667</v>
      </c>
      <c r="E412" s="36">
        <v>381.98333333333341</v>
      </c>
      <c r="F412" s="36">
        <v>378.01666666666671</v>
      </c>
      <c r="G412" s="36">
        <v>371.03333333333342</v>
      </c>
      <c r="H412" s="36">
        <v>392.93333333333339</v>
      </c>
      <c r="I412" s="36">
        <v>399.91666666666674</v>
      </c>
      <c r="J412" s="36">
        <v>403.88333333333338</v>
      </c>
      <c r="K412" s="31">
        <v>395.95</v>
      </c>
      <c r="L412" s="31">
        <v>385</v>
      </c>
      <c r="M412" s="31">
        <v>2.3066200000000001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3268.35</v>
      </c>
      <c r="D413" s="36">
        <v>3266.1</v>
      </c>
      <c r="E413" s="36">
        <v>3212.2999999999997</v>
      </c>
      <c r="F413" s="36">
        <v>3156.25</v>
      </c>
      <c r="G413" s="36">
        <v>3102.45</v>
      </c>
      <c r="H413" s="36">
        <v>3322.1499999999996</v>
      </c>
      <c r="I413" s="36">
        <v>3375.95</v>
      </c>
      <c r="J413" s="36">
        <v>3431.9999999999995</v>
      </c>
      <c r="K413" s="31">
        <v>3319.9</v>
      </c>
      <c r="L413" s="31">
        <v>3210.05</v>
      </c>
      <c r="M413" s="31">
        <v>0.66008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377.8</v>
      </c>
      <c r="D414" s="36">
        <v>377.38333333333338</v>
      </c>
      <c r="E414" s="36">
        <v>373.81666666666678</v>
      </c>
      <c r="F414" s="36">
        <v>369.83333333333337</v>
      </c>
      <c r="G414" s="36">
        <v>366.26666666666677</v>
      </c>
      <c r="H414" s="36">
        <v>381.36666666666679</v>
      </c>
      <c r="I414" s="36">
        <v>384.93333333333339</v>
      </c>
      <c r="J414" s="36">
        <v>388.9166666666668</v>
      </c>
      <c r="K414" s="31">
        <v>380.95</v>
      </c>
      <c r="L414" s="31">
        <v>373.4</v>
      </c>
      <c r="M414" s="31">
        <v>1.2279800000000001</v>
      </c>
      <c r="N414" s="1"/>
      <c r="O414" s="1"/>
    </row>
    <row r="415" spans="1:15" ht="12.75" customHeight="1">
      <c r="A415" s="33">
        <v>405</v>
      </c>
      <c r="B415" s="53" t="s">
        <v>877</v>
      </c>
      <c r="C415" s="31">
        <v>946.65</v>
      </c>
      <c r="D415" s="36">
        <v>956.4666666666667</v>
      </c>
      <c r="E415" s="36">
        <v>935.18333333333339</v>
      </c>
      <c r="F415" s="36">
        <v>923.7166666666667</v>
      </c>
      <c r="G415" s="36">
        <v>902.43333333333339</v>
      </c>
      <c r="H415" s="36">
        <v>967.93333333333339</v>
      </c>
      <c r="I415" s="36">
        <v>989.2166666666667</v>
      </c>
      <c r="J415" s="36">
        <v>1000.6833333333334</v>
      </c>
      <c r="K415" s="31">
        <v>977.75</v>
      </c>
      <c r="L415" s="31">
        <v>945</v>
      </c>
      <c r="M415" s="31">
        <v>2.6930900000000002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729.65</v>
      </c>
      <c r="D416" s="36">
        <v>732.81666666666661</v>
      </c>
      <c r="E416" s="36">
        <v>717.83333333333326</v>
      </c>
      <c r="F416" s="36">
        <v>706.01666666666665</v>
      </c>
      <c r="G416" s="36">
        <v>691.0333333333333</v>
      </c>
      <c r="H416" s="36">
        <v>744.63333333333321</v>
      </c>
      <c r="I416" s="36">
        <v>759.61666666666656</v>
      </c>
      <c r="J416" s="36">
        <v>771.43333333333317</v>
      </c>
      <c r="K416" s="31">
        <v>747.8</v>
      </c>
      <c r="L416" s="31">
        <v>721</v>
      </c>
      <c r="M416" s="31">
        <v>0.70582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25491.15</v>
      </c>
      <c r="D417" s="36">
        <v>25518.100000000002</v>
      </c>
      <c r="E417" s="36">
        <v>25174.500000000004</v>
      </c>
      <c r="F417" s="36">
        <v>24857.850000000002</v>
      </c>
      <c r="G417" s="36">
        <v>24514.250000000004</v>
      </c>
      <c r="H417" s="36">
        <v>25834.750000000004</v>
      </c>
      <c r="I417" s="36">
        <v>26178.350000000002</v>
      </c>
      <c r="J417" s="36">
        <v>26495.000000000004</v>
      </c>
      <c r="K417" s="31">
        <v>25861.7</v>
      </c>
      <c r="L417" s="31">
        <v>25201.45</v>
      </c>
      <c r="M417" s="31">
        <v>0.19756000000000001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44.8</v>
      </c>
      <c r="D418" s="36">
        <v>45.083333333333336</v>
      </c>
      <c r="E418" s="36">
        <v>44.266666666666673</v>
      </c>
      <c r="F418" s="36">
        <v>43.733333333333334</v>
      </c>
      <c r="G418" s="36">
        <v>42.916666666666671</v>
      </c>
      <c r="H418" s="36">
        <v>45.616666666666674</v>
      </c>
      <c r="I418" s="36">
        <v>46.433333333333337</v>
      </c>
      <c r="J418" s="36">
        <v>46.966666666666676</v>
      </c>
      <c r="K418" s="31">
        <v>45.9</v>
      </c>
      <c r="L418" s="31">
        <v>44.55</v>
      </c>
      <c r="M418" s="31">
        <v>90.897639999999996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2485.6</v>
      </c>
      <c r="D419" s="36">
        <v>2494.8166666666662</v>
      </c>
      <c r="E419" s="36">
        <v>2469.6833333333325</v>
      </c>
      <c r="F419" s="36">
        <v>2453.7666666666664</v>
      </c>
      <c r="G419" s="36">
        <v>2428.6333333333328</v>
      </c>
      <c r="H419" s="36">
        <v>2510.7333333333322</v>
      </c>
      <c r="I419" s="36">
        <v>2535.8666666666663</v>
      </c>
      <c r="J419" s="36">
        <v>2551.7833333333319</v>
      </c>
      <c r="K419" s="31">
        <v>2519.9499999999998</v>
      </c>
      <c r="L419" s="31">
        <v>2478.9</v>
      </c>
      <c r="M419" s="31">
        <v>8.2891100000000009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618.04999999999995</v>
      </c>
      <c r="D420" s="36">
        <v>621.51666666666665</v>
      </c>
      <c r="E420" s="36">
        <v>612.48333333333335</v>
      </c>
      <c r="F420" s="36">
        <v>606.91666666666674</v>
      </c>
      <c r="G420" s="36">
        <v>597.88333333333344</v>
      </c>
      <c r="H420" s="36">
        <v>627.08333333333326</v>
      </c>
      <c r="I420" s="36">
        <v>636.11666666666656</v>
      </c>
      <c r="J420" s="36">
        <v>641.68333333333317</v>
      </c>
      <c r="K420" s="31">
        <v>630.54999999999995</v>
      </c>
      <c r="L420" s="31">
        <v>615.95000000000005</v>
      </c>
      <c r="M420" s="31">
        <v>4.6938300000000002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5577.45</v>
      </c>
      <c r="D421" s="36">
        <v>5605.8499999999995</v>
      </c>
      <c r="E421" s="36">
        <v>5521.5999999999985</v>
      </c>
      <c r="F421" s="36">
        <v>5465.7499999999991</v>
      </c>
      <c r="G421" s="36">
        <v>5381.4999999999982</v>
      </c>
      <c r="H421" s="36">
        <v>5661.6999999999989</v>
      </c>
      <c r="I421" s="36">
        <v>5745.9500000000007</v>
      </c>
      <c r="J421" s="36">
        <v>5801.7999999999993</v>
      </c>
      <c r="K421" s="31">
        <v>5690.1</v>
      </c>
      <c r="L421" s="31">
        <v>5550</v>
      </c>
      <c r="M421" s="31">
        <v>2.0114200000000002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1601.3</v>
      </c>
      <c r="D422" s="36">
        <v>1619.4333333333334</v>
      </c>
      <c r="E422" s="36">
        <v>1578.8666666666668</v>
      </c>
      <c r="F422" s="36">
        <v>1556.4333333333334</v>
      </c>
      <c r="G422" s="36">
        <v>1515.8666666666668</v>
      </c>
      <c r="H422" s="36">
        <v>1641.8666666666668</v>
      </c>
      <c r="I422" s="36">
        <v>1682.4333333333334</v>
      </c>
      <c r="J422" s="36">
        <v>1704.8666666666668</v>
      </c>
      <c r="K422" s="31">
        <v>1660</v>
      </c>
      <c r="L422" s="31">
        <v>1597</v>
      </c>
      <c r="M422" s="31">
        <v>2.94468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8528.2000000000007</v>
      </c>
      <c r="D423" s="36">
        <v>8568.6</v>
      </c>
      <c r="E423" s="36">
        <v>8390.6</v>
      </c>
      <c r="F423" s="36">
        <v>8253</v>
      </c>
      <c r="G423" s="36">
        <v>8075</v>
      </c>
      <c r="H423" s="36">
        <v>8706.2000000000007</v>
      </c>
      <c r="I423" s="36">
        <v>8884.2000000000007</v>
      </c>
      <c r="J423" s="36">
        <v>9021.8000000000011</v>
      </c>
      <c r="K423" s="31">
        <v>8746.6</v>
      </c>
      <c r="L423" s="31">
        <v>8431</v>
      </c>
      <c r="M423" s="31">
        <v>1.0425800000000001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680</v>
      </c>
      <c r="D424" s="36">
        <v>682.06666666666661</v>
      </c>
      <c r="E424" s="36">
        <v>658.03333333333319</v>
      </c>
      <c r="F424" s="36">
        <v>636.06666666666661</v>
      </c>
      <c r="G424" s="36">
        <v>612.03333333333319</v>
      </c>
      <c r="H424" s="36">
        <v>704.03333333333319</v>
      </c>
      <c r="I424" s="36">
        <v>728.06666666666649</v>
      </c>
      <c r="J424" s="36">
        <v>750.03333333333319</v>
      </c>
      <c r="K424" s="31">
        <v>706.1</v>
      </c>
      <c r="L424" s="31">
        <v>660.1</v>
      </c>
      <c r="M424" s="31">
        <v>96.234139999999996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727.25</v>
      </c>
      <c r="D425" s="36">
        <v>731.9666666666667</v>
      </c>
      <c r="E425" s="36">
        <v>718.48333333333335</v>
      </c>
      <c r="F425" s="36">
        <v>709.7166666666667</v>
      </c>
      <c r="G425" s="36">
        <v>696.23333333333335</v>
      </c>
      <c r="H425" s="36">
        <v>740.73333333333335</v>
      </c>
      <c r="I425" s="36">
        <v>754.2166666666667</v>
      </c>
      <c r="J425" s="36">
        <v>762.98333333333335</v>
      </c>
      <c r="K425" s="31">
        <v>745.45</v>
      </c>
      <c r="L425" s="31">
        <v>723.2</v>
      </c>
      <c r="M425" s="31">
        <v>3.7580900000000002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550.70000000000005</v>
      </c>
      <c r="D426" s="36">
        <v>554.7833333333333</v>
      </c>
      <c r="E426" s="36">
        <v>544.56666666666661</v>
      </c>
      <c r="F426" s="36">
        <v>538.43333333333328</v>
      </c>
      <c r="G426" s="36">
        <v>528.21666666666658</v>
      </c>
      <c r="H426" s="36">
        <v>560.91666666666663</v>
      </c>
      <c r="I426" s="36">
        <v>571.13333333333333</v>
      </c>
      <c r="J426" s="36">
        <v>577.26666666666665</v>
      </c>
      <c r="K426" s="31">
        <v>565</v>
      </c>
      <c r="L426" s="31">
        <v>548.65</v>
      </c>
      <c r="M426" s="31">
        <v>3.4510999999999998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766.3</v>
      </c>
      <c r="D427" s="36">
        <v>770.19999999999993</v>
      </c>
      <c r="E427" s="36">
        <v>760.89999999999986</v>
      </c>
      <c r="F427" s="36">
        <v>755.49999999999989</v>
      </c>
      <c r="G427" s="36">
        <v>746.19999999999982</v>
      </c>
      <c r="H427" s="36">
        <v>775.59999999999991</v>
      </c>
      <c r="I427" s="36">
        <v>784.89999999999986</v>
      </c>
      <c r="J427" s="36">
        <v>790.3</v>
      </c>
      <c r="K427" s="31">
        <v>779.5</v>
      </c>
      <c r="L427" s="31">
        <v>764.8</v>
      </c>
      <c r="M427" s="31">
        <v>144.08722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155.35</v>
      </c>
      <c r="D428" s="36">
        <v>154.48333333333332</v>
      </c>
      <c r="E428" s="36">
        <v>152.36666666666665</v>
      </c>
      <c r="F428" s="36">
        <v>149.38333333333333</v>
      </c>
      <c r="G428" s="36">
        <v>147.26666666666665</v>
      </c>
      <c r="H428" s="36">
        <v>157.46666666666664</v>
      </c>
      <c r="I428" s="36">
        <v>159.58333333333331</v>
      </c>
      <c r="J428" s="36">
        <v>162.56666666666663</v>
      </c>
      <c r="K428" s="31">
        <v>156.6</v>
      </c>
      <c r="L428" s="31">
        <v>151.5</v>
      </c>
      <c r="M428" s="31">
        <v>735.96073999999999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501.9</v>
      </c>
      <c r="D429" s="36">
        <v>504.7166666666667</v>
      </c>
      <c r="E429" s="36">
        <v>495.83333333333337</v>
      </c>
      <c r="F429" s="36">
        <v>489.76666666666665</v>
      </c>
      <c r="G429" s="36">
        <v>480.88333333333333</v>
      </c>
      <c r="H429" s="36">
        <v>510.78333333333342</v>
      </c>
      <c r="I429" s="36">
        <v>519.66666666666674</v>
      </c>
      <c r="J429" s="36">
        <v>525.73333333333346</v>
      </c>
      <c r="K429" s="31">
        <v>513.6</v>
      </c>
      <c r="L429" s="31">
        <v>498.65</v>
      </c>
      <c r="M429" s="31">
        <v>7.8007200000000001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137.19999999999999</v>
      </c>
      <c r="D430" s="36">
        <v>138.08333333333334</v>
      </c>
      <c r="E430" s="36">
        <v>135.11666666666667</v>
      </c>
      <c r="F430" s="36">
        <v>133.03333333333333</v>
      </c>
      <c r="G430" s="36">
        <v>130.06666666666666</v>
      </c>
      <c r="H430" s="36">
        <v>140.16666666666669</v>
      </c>
      <c r="I430" s="36">
        <v>143.13333333333333</v>
      </c>
      <c r="J430" s="36">
        <v>145.2166666666667</v>
      </c>
      <c r="K430" s="31">
        <v>141.05000000000001</v>
      </c>
      <c r="L430" s="31">
        <v>136</v>
      </c>
      <c r="M430" s="31">
        <v>35.741610000000001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403.15</v>
      </c>
      <c r="D431" s="36">
        <v>404.06666666666661</v>
      </c>
      <c r="E431" s="36">
        <v>399.23333333333323</v>
      </c>
      <c r="F431" s="36">
        <v>395.31666666666661</v>
      </c>
      <c r="G431" s="36">
        <v>390.48333333333323</v>
      </c>
      <c r="H431" s="36">
        <v>407.98333333333323</v>
      </c>
      <c r="I431" s="36">
        <v>412.81666666666661</v>
      </c>
      <c r="J431" s="36">
        <v>416.73333333333323</v>
      </c>
      <c r="K431" s="31">
        <v>408.9</v>
      </c>
      <c r="L431" s="31">
        <v>400.15</v>
      </c>
      <c r="M431" s="31">
        <v>6.1330400000000003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408.25</v>
      </c>
      <c r="D432" s="36">
        <v>408.25</v>
      </c>
      <c r="E432" s="36">
        <v>408.25</v>
      </c>
      <c r="F432" s="36">
        <v>408.25</v>
      </c>
      <c r="G432" s="36">
        <v>408.25</v>
      </c>
      <c r="H432" s="36">
        <v>408.25</v>
      </c>
      <c r="I432" s="36">
        <v>408.25</v>
      </c>
      <c r="J432" s="36">
        <v>408.25</v>
      </c>
      <c r="K432" s="31">
        <v>408.25</v>
      </c>
      <c r="L432" s="31">
        <v>408.25</v>
      </c>
      <c r="M432" s="31">
        <v>0.55137000000000003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1540</v>
      </c>
      <c r="D433" s="36">
        <v>1556.3333333333333</v>
      </c>
      <c r="E433" s="36">
        <v>1517.6666666666665</v>
      </c>
      <c r="F433" s="36">
        <v>1495.3333333333333</v>
      </c>
      <c r="G433" s="36">
        <v>1456.6666666666665</v>
      </c>
      <c r="H433" s="36">
        <v>1578.6666666666665</v>
      </c>
      <c r="I433" s="36">
        <v>1617.333333333333</v>
      </c>
      <c r="J433" s="36">
        <v>1639.6666666666665</v>
      </c>
      <c r="K433" s="31">
        <v>1595</v>
      </c>
      <c r="L433" s="31">
        <v>1534</v>
      </c>
      <c r="M433" s="31">
        <v>82.580680000000001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619.04999999999995</v>
      </c>
      <c r="D434" s="36">
        <v>623.16666666666663</v>
      </c>
      <c r="E434" s="36">
        <v>612.58333333333326</v>
      </c>
      <c r="F434" s="36">
        <v>606.11666666666667</v>
      </c>
      <c r="G434" s="36">
        <v>595.5333333333333</v>
      </c>
      <c r="H434" s="36">
        <v>629.63333333333321</v>
      </c>
      <c r="I434" s="36">
        <v>640.21666666666647</v>
      </c>
      <c r="J434" s="36">
        <v>646.68333333333317</v>
      </c>
      <c r="K434" s="31">
        <v>633.75</v>
      </c>
      <c r="L434" s="31">
        <v>616.70000000000005</v>
      </c>
      <c r="M434" s="31">
        <v>7.5201200000000004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4545.8999999999996</v>
      </c>
      <c r="D435" s="36">
        <v>4533.0166666666664</v>
      </c>
      <c r="E435" s="36">
        <v>4430.4333333333325</v>
      </c>
      <c r="F435" s="36">
        <v>4314.9666666666662</v>
      </c>
      <c r="G435" s="36">
        <v>4212.3833333333323</v>
      </c>
      <c r="H435" s="36">
        <v>4648.4833333333327</v>
      </c>
      <c r="I435" s="36">
        <v>4751.0666666666666</v>
      </c>
      <c r="J435" s="36">
        <v>4866.5333333333328</v>
      </c>
      <c r="K435" s="31">
        <v>4635.6000000000004</v>
      </c>
      <c r="L435" s="31">
        <v>4417.55</v>
      </c>
      <c r="M435" s="31">
        <v>2.48814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1125.25</v>
      </c>
      <c r="D436" s="36">
        <v>1129.0833333333333</v>
      </c>
      <c r="E436" s="36">
        <v>1116.1666666666665</v>
      </c>
      <c r="F436" s="36">
        <v>1107.0833333333333</v>
      </c>
      <c r="G436" s="36">
        <v>1094.1666666666665</v>
      </c>
      <c r="H436" s="36">
        <v>1138.1666666666665</v>
      </c>
      <c r="I436" s="36">
        <v>1151.083333333333</v>
      </c>
      <c r="J436" s="36">
        <v>1160.1666666666665</v>
      </c>
      <c r="K436" s="31">
        <v>1142</v>
      </c>
      <c r="L436" s="31">
        <v>1120</v>
      </c>
      <c r="M436" s="31">
        <v>2.9552700000000001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435.5</v>
      </c>
      <c r="D437" s="36">
        <v>439.7833333333333</v>
      </c>
      <c r="E437" s="36">
        <v>430.21666666666658</v>
      </c>
      <c r="F437" s="36">
        <v>424.93333333333328</v>
      </c>
      <c r="G437" s="36">
        <v>415.36666666666656</v>
      </c>
      <c r="H437" s="36">
        <v>445.06666666666661</v>
      </c>
      <c r="I437" s="36">
        <v>454.63333333333333</v>
      </c>
      <c r="J437" s="36">
        <v>459.91666666666663</v>
      </c>
      <c r="K437" s="31">
        <v>449.35</v>
      </c>
      <c r="L437" s="31">
        <v>434.5</v>
      </c>
      <c r="M437" s="31">
        <v>2.59043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428.85</v>
      </c>
      <c r="D438" s="36">
        <v>429.55</v>
      </c>
      <c r="E438" s="36">
        <v>424.3</v>
      </c>
      <c r="F438" s="36">
        <v>419.75</v>
      </c>
      <c r="G438" s="36">
        <v>414.5</v>
      </c>
      <c r="H438" s="36">
        <v>434.1</v>
      </c>
      <c r="I438" s="36">
        <v>439.35</v>
      </c>
      <c r="J438" s="36">
        <v>443.90000000000003</v>
      </c>
      <c r="K438" s="31">
        <v>434.8</v>
      </c>
      <c r="L438" s="31">
        <v>425</v>
      </c>
      <c r="M438" s="31">
        <v>0.86272000000000004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4150.8500000000004</v>
      </c>
      <c r="D439" s="36">
        <v>4167.55</v>
      </c>
      <c r="E439" s="36">
        <v>4063.3</v>
      </c>
      <c r="F439" s="36">
        <v>3975.75</v>
      </c>
      <c r="G439" s="36">
        <v>3871.5</v>
      </c>
      <c r="H439" s="36">
        <v>4255.1000000000004</v>
      </c>
      <c r="I439" s="36">
        <v>4359.3500000000004</v>
      </c>
      <c r="J439" s="36">
        <v>4446.9000000000005</v>
      </c>
      <c r="K439" s="31">
        <v>4271.8</v>
      </c>
      <c r="L439" s="31">
        <v>4080</v>
      </c>
      <c r="M439" s="31">
        <v>1.89469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625.6</v>
      </c>
      <c r="D440" s="36">
        <v>621.61666666666667</v>
      </c>
      <c r="E440" s="36">
        <v>613.2833333333333</v>
      </c>
      <c r="F440" s="36">
        <v>600.96666666666658</v>
      </c>
      <c r="G440" s="36">
        <v>592.63333333333321</v>
      </c>
      <c r="H440" s="36">
        <v>633.93333333333339</v>
      </c>
      <c r="I440" s="36">
        <v>642.26666666666665</v>
      </c>
      <c r="J440" s="36">
        <v>654.58333333333348</v>
      </c>
      <c r="K440" s="31">
        <v>629.95000000000005</v>
      </c>
      <c r="L440" s="31">
        <v>609.29999999999995</v>
      </c>
      <c r="M440" s="31">
        <v>3.25671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42.15</v>
      </c>
      <c r="D441" s="36">
        <v>42.233333333333334</v>
      </c>
      <c r="E441" s="36">
        <v>41.716666666666669</v>
      </c>
      <c r="F441" s="36">
        <v>41.283333333333331</v>
      </c>
      <c r="G441" s="36">
        <v>40.766666666666666</v>
      </c>
      <c r="H441" s="36">
        <v>42.666666666666671</v>
      </c>
      <c r="I441" s="36">
        <v>43.183333333333337</v>
      </c>
      <c r="J441" s="36">
        <v>43.616666666666674</v>
      </c>
      <c r="K441" s="31">
        <v>42.75</v>
      </c>
      <c r="L441" s="31">
        <v>41.8</v>
      </c>
      <c r="M441" s="31">
        <v>372.05676999999997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651.35</v>
      </c>
      <c r="D442" s="36">
        <v>657.63333333333333</v>
      </c>
      <c r="E442" s="36">
        <v>641.9666666666667</v>
      </c>
      <c r="F442" s="36">
        <v>632.58333333333337</v>
      </c>
      <c r="G442" s="36">
        <v>616.91666666666674</v>
      </c>
      <c r="H442" s="36">
        <v>667.01666666666665</v>
      </c>
      <c r="I442" s="36">
        <v>682.68333333333339</v>
      </c>
      <c r="J442" s="36">
        <v>692.06666666666661</v>
      </c>
      <c r="K442" s="31">
        <v>673.3</v>
      </c>
      <c r="L442" s="31">
        <v>648.25</v>
      </c>
      <c r="M442" s="31">
        <v>17.037790000000001</v>
      </c>
      <c r="N442" s="1"/>
      <c r="O442" s="1"/>
    </row>
    <row r="443" spans="1:15" ht="12.75" customHeight="1">
      <c r="A443" s="33">
        <v>433</v>
      </c>
      <c r="B443" s="53" t="s">
        <v>878</v>
      </c>
      <c r="C443" s="31">
        <v>968.2</v>
      </c>
      <c r="D443" s="36">
        <v>974.08333333333337</v>
      </c>
      <c r="E443" s="36">
        <v>956.16666666666674</v>
      </c>
      <c r="F443" s="36">
        <v>944.13333333333333</v>
      </c>
      <c r="G443" s="36">
        <v>926.2166666666667</v>
      </c>
      <c r="H443" s="36">
        <v>986.11666666666679</v>
      </c>
      <c r="I443" s="36">
        <v>1004.0333333333335</v>
      </c>
      <c r="J443" s="36">
        <v>1016.0666666666668</v>
      </c>
      <c r="K443" s="31">
        <v>992</v>
      </c>
      <c r="L443" s="31">
        <v>962.05</v>
      </c>
      <c r="M443" s="31">
        <v>1.8644499999999999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749.05</v>
      </c>
      <c r="D444" s="36">
        <v>750.88333333333333</v>
      </c>
      <c r="E444" s="36">
        <v>734.76666666666665</v>
      </c>
      <c r="F444" s="36">
        <v>720.48333333333335</v>
      </c>
      <c r="G444" s="36">
        <v>704.36666666666667</v>
      </c>
      <c r="H444" s="36">
        <v>765.16666666666663</v>
      </c>
      <c r="I444" s="36">
        <v>781.28333333333319</v>
      </c>
      <c r="J444" s="36">
        <v>795.56666666666661</v>
      </c>
      <c r="K444" s="31">
        <v>767</v>
      </c>
      <c r="L444" s="31">
        <v>736.6</v>
      </c>
      <c r="M444" s="31">
        <v>25.529630000000001</v>
      </c>
      <c r="N444" s="1"/>
      <c r="O444" s="1"/>
    </row>
    <row r="445" spans="1:15" ht="12.75" customHeight="1">
      <c r="A445" s="33">
        <v>435</v>
      </c>
      <c r="B445" s="53" t="s">
        <v>879</v>
      </c>
      <c r="C445" s="31">
        <v>488.35</v>
      </c>
      <c r="D445" s="36">
        <v>485.26666666666665</v>
      </c>
      <c r="E445" s="36">
        <v>478.38333333333333</v>
      </c>
      <c r="F445" s="36">
        <v>468.41666666666669</v>
      </c>
      <c r="G445" s="36">
        <v>461.53333333333336</v>
      </c>
      <c r="H445" s="36">
        <v>495.23333333333329</v>
      </c>
      <c r="I445" s="36">
        <v>502.11666666666662</v>
      </c>
      <c r="J445" s="36">
        <v>512.08333333333326</v>
      </c>
      <c r="K445" s="31">
        <v>492.15</v>
      </c>
      <c r="L445" s="31">
        <v>475.3</v>
      </c>
      <c r="M445" s="31">
        <v>2.8970899999999999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704.15</v>
      </c>
      <c r="D446" s="36">
        <v>705.71666666666658</v>
      </c>
      <c r="E446" s="36">
        <v>698.38333333333321</v>
      </c>
      <c r="F446" s="36">
        <v>692.61666666666667</v>
      </c>
      <c r="G446" s="36">
        <v>685.2833333333333</v>
      </c>
      <c r="H446" s="36">
        <v>711.48333333333312</v>
      </c>
      <c r="I446" s="36">
        <v>718.81666666666638</v>
      </c>
      <c r="J446" s="36">
        <v>724.58333333333303</v>
      </c>
      <c r="K446" s="31">
        <v>713.05</v>
      </c>
      <c r="L446" s="31">
        <v>699.95</v>
      </c>
      <c r="M446" s="31">
        <v>0.43809999999999999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47.3</v>
      </c>
      <c r="D447" s="36">
        <v>47.449999999999996</v>
      </c>
      <c r="E447" s="36">
        <v>46.949999999999989</v>
      </c>
      <c r="F447" s="36">
        <v>46.599999999999994</v>
      </c>
      <c r="G447" s="36">
        <v>46.099999999999987</v>
      </c>
      <c r="H447" s="36">
        <v>47.79999999999999</v>
      </c>
      <c r="I447" s="36">
        <v>48.300000000000004</v>
      </c>
      <c r="J447" s="36">
        <v>48.649999999999991</v>
      </c>
      <c r="K447" s="31">
        <v>47.95</v>
      </c>
      <c r="L447" s="31">
        <v>47.1</v>
      </c>
      <c r="M447" s="31">
        <v>15.791119999999999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2046.85</v>
      </c>
      <c r="D448" s="36">
        <v>2064.7999999999997</v>
      </c>
      <c r="E448" s="36">
        <v>2020.4499999999994</v>
      </c>
      <c r="F448" s="36">
        <v>1994.0499999999997</v>
      </c>
      <c r="G448" s="36">
        <v>1949.6999999999994</v>
      </c>
      <c r="H448" s="36">
        <v>2091.1999999999994</v>
      </c>
      <c r="I448" s="36">
        <v>2135.5499999999997</v>
      </c>
      <c r="J448" s="36">
        <v>2161.9499999999994</v>
      </c>
      <c r="K448" s="31">
        <v>2109.15</v>
      </c>
      <c r="L448" s="31">
        <v>2038.4</v>
      </c>
      <c r="M448" s="31">
        <v>7.7072599999999998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985.45</v>
      </c>
      <c r="D449" s="36">
        <v>995.5</v>
      </c>
      <c r="E449" s="36">
        <v>967</v>
      </c>
      <c r="F449" s="36">
        <v>948.55</v>
      </c>
      <c r="G449" s="36">
        <v>920.05</v>
      </c>
      <c r="H449" s="36">
        <v>1013.95</v>
      </c>
      <c r="I449" s="36">
        <v>1042.45</v>
      </c>
      <c r="J449" s="36">
        <v>1060.9000000000001</v>
      </c>
      <c r="K449" s="31">
        <v>1024</v>
      </c>
      <c r="L449" s="31">
        <v>977.05</v>
      </c>
      <c r="M449" s="31">
        <v>19.887889999999999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1148.45</v>
      </c>
      <c r="D450" s="36">
        <v>1158.6166666666668</v>
      </c>
      <c r="E450" s="36">
        <v>1135.8333333333335</v>
      </c>
      <c r="F450" s="36">
        <v>1123.2166666666667</v>
      </c>
      <c r="G450" s="36">
        <v>1100.4333333333334</v>
      </c>
      <c r="H450" s="36">
        <v>1171.2333333333336</v>
      </c>
      <c r="I450" s="36">
        <v>1194.0166666666669</v>
      </c>
      <c r="J450" s="36">
        <v>1206.6333333333337</v>
      </c>
      <c r="K450" s="31">
        <v>1181.4000000000001</v>
      </c>
      <c r="L450" s="31">
        <v>1146</v>
      </c>
      <c r="M450" s="31">
        <v>24.92408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1945.45</v>
      </c>
      <c r="D451" s="36">
        <v>1955.5833333333333</v>
      </c>
      <c r="E451" s="36">
        <v>1927.0166666666664</v>
      </c>
      <c r="F451" s="36">
        <v>1908.5833333333333</v>
      </c>
      <c r="G451" s="36">
        <v>1880.0166666666664</v>
      </c>
      <c r="H451" s="36">
        <v>1974.0166666666664</v>
      </c>
      <c r="I451" s="36">
        <v>2002.5833333333335</v>
      </c>
      <c r="J451" s="36">
        <v>2021.0166666666664</v>
      </c>
      <c r="K451" s="31">
        <v>1984.15</v>
      </c>
      <c r="L451" s="31">
        <v>1937.15</v>
      </c>
      <c r="M451" s="31">
        <v>6.0152700000000001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4001.4</v>
      </c>
      <c r="D452" s="36">
        <v>3986.75</v>
      </c>
      <c r="E452" s="36">
        <v>3960.15</v>
      </c>
      <c r="F452" s="36">
        <v>3918.9</v>
      </c>
      <c r="G452" s="36">
        <v>3892.3</v>
      </c>
      <c r="H452" s="36">
        <v>4028</v>
      </c>
      <c r="I452" s="36">
        <v>4054.6000000000004</v>
      </c>
      <c r="J452" s="36">
        <v>4095.85</v>
      </c>
      <c r="K452" s="31">
        <v>4013.35</v>
      </c>
      <c r="L452" s="31">
        <v>3945.5</v>
      </c>
      <c r="M452" s="31">
        <v>43.548209999999997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1149.45</v>
      </c>
      <c r="D453" s="36">
        <v>1146.8500000000001</v>
      </c>
      <c r="E453" s="36">
        <v>1137.0500000000002</v>
      </c>
      <c r="F453" s="36">
        <v>1124.6500000000001</v>
      </c>
      <c r="G453" s="36">
        <v>1114.8500000000001</v>
      </c>
      <c r="H453" s="36">
        <v>1159.2500000000002</v>
      </c>
      <c r="I453" s="36">
        <v>1169.05</v>
      </c>
      <c r="J453" s="36">
        <v>1181.4500000000003</v>
      </c>
      <c r="K453" s="31">
        <v>1156.6500000000001</v>
      </c>
      <c r="L453" s="31">
        <v>1134.45</v>
      </c>
      <c r="M453" s="31">
        <v>20.069489999999998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7753.75</v>
      </c>
      <c r="D454" s="36">
        <v>7795.1833333333334</v>
      </c>
      <c r="E454" s="36">
        <v>7691.5666666666666</v>
      </c>
      <c r="F454" s="36">
        <v>7629.3833333333332</v>
      </c>
      <c r="G454" s="36">
        <v>7525.7666666666664</v>
      </c>
      <c r="H454" s="36">
        <v>7857.3666666666668</v>
      </c>
      <c r="I454" s="36">
        <v>7960.9833333333336</v>
      </c>
      <c r="J454" s="36">
        <v>8023.166666666667</v>
      </c>
      <c r="K454" s="31">
        <v>7898.8</v>
      </c>
      <c r="L454" s="31">
        <v>7733</v>
      </c>
      <c r="M454" s="31">
        <v>0.98316000000000003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6952.05</v>
      </c>
      <c r="D455" s="36">
        <v>7002.333333333333</v>
      </c>
      <c r="E455" s="36">
        <v>6854.7666666666664</v>
      </c>
      <c r="F455" s="36">
        <v>6757.4833333333336</v>
      </c>
      <c r="G455" s="36">
        <v>6609.916666666667</v>
      </c>
      <c r="H455" s="36">
        <v>7099.6166666666659</v>
      </c>
      <c r="I455" s="36">
        <v>7247.1833333333334</v>
      </c>
      <c r="J455" s="36">
        <v>7344.4666666666653</v>
      </c>
      <c r="K455" s="31">
        <v>7149.9</v>
      </c>
      <c r="L455" s="31">
        <v>6905.05</v>
      </c>
      <c r="M455" s="31">
        <v>0.34092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671.1</v>
      </c>
      <c r="D456" s="36">
        <v>673.36666666666667</v>
      </c>
      <c r="E456" s="36">
        <v>666.83333333333337</v>
      </c>
      <c r="F456" s="36">
        <v>662.56666666666672</v>
      </c>
      <c r="G456" s="36">
        <v>656.03333333333342</v>
      </c>
      <c r="H456" s="36">
        <v>677.63333333333333</v>
      </c>
      <c r="I456" s="36">
        <v>684.16666666666663</v>
      </c>
      <c r="J456" s="36">
        <v>688.43333333333328</v>
      </c>
      <c r="K456" s="31">
        <v>679.9</v>
      </c>
      <c r="L456" s="31">
        <v>669.1</v>
      </c>
      <c r="M456" s="31">
        <v>19.397069999999999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1018.5</v>
      </c>
      <c r="D457" s="36">
        <v>1020.3333333333334</v>
      </c>
      <c r="E457" s="36">
        <v>1011.6666666666667</v>
      </c>
      <c r="F457" s="36">
        <v>1004.8333333333334</v>
      </c>
      <c r="G457" s="36">
        <v>996.16666666666674</v>
      </c>
      <c r="H457" s="36">
        <v>1027.1666666666667</v>
      </c>
      <c r="I457" s="36">
        <v>1035.8333333333335</v>
      </c>
      <c r="J457" s="36">
        <v>1042.6666666666667</v>
      </c>
      <c r="K457" s="31">
        <v>1029</v>
      </c>
      <c r="L457" s="31">
        <v>1013.5</v>
      </c>
      <c r="M457" s="31">
        <v>115.75194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436.95</v>
      </c>
      <c r="D458" s="36">
        <v>436.75</v>
      </c>
      <c r="E458" s="36">
        <v>429.3</v>
      </c>
      <c r="F458" s="36">
        <v>421.65000000000003</v>
      </c>
      <c r="G458" s="36">
        <v>414.20000000000005</v>
      </c>
      <c r="H458" s="36">
        <v>444.4</v>
      </c>
      <c r="I458" s="36">
        <v>451.85</v>
      </c>
      <c r="J458" s="36">
        <v>459.49999999999994</v>
      </c>
      <c r="K458" s="31">
        <v>444.2</v>
      </c>
      <c r="L458" s="31">
        <v>429.1</v>
      </c>
      <c r="M458" s="31">
        <v>254.30923999999999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163.5</v>
      </c>
      <c r="D459" s="36">
        <v>164.16666666666666</v>
      </c>
      <c r="E459" s="36">
        <v>162.33333333333331</v>
      </c>
      <c r="F459" s="36">
        <v>161.16666666666666</v>
      </c>
      <c r="G459" s="36">
        <v>159.33333333333331</v>
      </c>
      <c r="H459" s="36">
        <v>165.33333333333331</v>
      </c>
      <c r="I459" s="36">
        <v>167.16666666666663</v>
      </c>
      <c r="J459" s="36">
        <v>168.33333333333331</v>
      </c>
      <c r="K459" s="31">
        <v>166</v>
      </c>
      <c r="L459" s="31">
        <v>163</v>
      </c>
      <c r="M459" s="31">
        <v>553.17636000000005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78.5</v>
      </c>
      <c r="D460" s="36">
        <v>79.13333333333334</v>
      </c>
      <c r="E460" s="36">
        <v>77.51666666666668</v>
      </c>
      <c r="F460" s="36">
        <v>76.533333333333346</v>
      </c>
      <c r="G460" s="36">
        <v>74.916666666666686</v>
      </c>
      <c r="H460" s="36">
        <v>80.116666666666674</v>
      </c>
      <c r="I460" s="36">
        <v>81.73333333333332</v>
      </c>
      <c r="J460" s="36">
        <v>82.716666666666669</v>
      </c>
      <c r="K460" s="31">
        <v>80.75</v>
      </c>
      <c r="L460" s="31">
        <v>78.150000000000006</v>
      </c>
      <c r="M460" s="31">
        <v>23.710059999999999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3367.05</v>
      </c>
      <c r="D461" s="36">
        <v>3360.0166666666664</v>
      </c>
      <c r="E461" s="36">
        <v>3297.0333333333328</v>
      </c>
      <c r="F461" s="36">
        <v>3227.0166666666664</v>
      </c>
      <c r="G461" s="36">
        <v>3164.0333333333328</v>
      </c>
      <c r="H461" s="36">
        <v>3430.0333333333328</v>
      </c>
      <c r="I461" s="36">
        <v>3493.0166666666664</v>
      </c>
      <c r="J461" s="36">
        <v>3563.0333333333328</v>
      </c>
      <c r="K461" s="31">
        <v>3423</v>
      </c>
      <c r="L461" s="31">
        <v>3290</v>
      </c>
      <c r="M461" s="31">
        <v>0.94676000000000005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1242.0999999999999</v>
      </c>
      <c r="D462" s="36">
        <v>1249.95</v>
      </c>
      <c r="E462" s="36">
        <v>1230.1500000000001</v>
      </c>
      <c r="F462" s="36">
        <v>1218.2</v>
      </c>
      <c r="G462" s="36">
        <v>1198.4000000000001</v>
      </c>
      <c r="H462" s="36">
        <v>1261.9000000000001</v>
      </c>
      <c r="I462" s="36">
        <v>1281.6999999999998</v>
      </c>
      <c r="J462" s="36">
        <v>1293.6500000000001</v>
      </c>
      <c r="K462" s="31">
        <v>1269.75</v>
      </c>
      <c r="L462" s="31">
        <v>1238</v>
      </c>
      <c r="M462" s="31">
        <v>28.87322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784</v>
      </c>
      <c r="D463" s="36">
        <v>791.4</v>
      </c>
      <c r="E463" s="36">
        <v>770.8</v>
      </c>
      <c r="F463" s="36">
        <v>757.6</v>
      </c>
      <c r="G463" s="36">
        <v>737</v>
      </c>
      <c r="H463" s="36">
        <v>804.59999999999991</v>
      </c>
      <c r="I463" s="36">
        <v>825.2</v>
      </c>
      <c r="J463" s="36">
        <v>838.39999999999986</v>
      </c>
      <c r="K463" s="31">
        <v>812</v>
      </c>
      <c r="L463" s="31">
        <v>778.2</v>
      </c>
      <c r="M463" s="31">
        <v>4.6498799999999996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224.7</v>
      </c>
      <c r="D464" s="36">
        <v>226.1</v>
      </c>
      <c r="E464" s="36">
        <v>222.35</v>
      </c>
      <c r="F464" s="36">
        <v>220</v>
      </c>
      <c r="G464" s="36">
        <v>216.25</v>
      </c>
      <c r="H464" s="36">
        <v>228.45</v>
      </c>
      <c r="I464" s="36">
        <v>232.2</v>
      </c>
      <c r="J464" s="36">
        <v>234.54999999999998</v>
      </c>
      <c r="K464" s="31">
        <v>229.85</v>
      </c>
      <c r="L464" s="31">
        <v>223.75</v>
      </c>
      <c r="M464" s="31">
        <v>8.3064999999999998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837.25</v>
      </c>
      <c r="D465" s="36">
        <v>841.41666666666663</v>
      </c>
      <c r="E465" s="36">
        <v>830.83333333333326</v>
      </c>
      <c r="F465" s="36">
        <v>824.41666666666663</v>
      </c>
      <c r="G465" s="36">
        <v>813.83333333333326</v>
      </c>
      <c r="H465" s="36">
        <v>847.83333333333326</v>
      </c>
      <c r="I465" s="36">
        <v>858.41666666666652</v>
      </c>
      <c r="J465" s="36">
        <v>864.83333333333326</v>
      </c>
      <c r="K465" s="31">
        <v>852</v>
      </c>
      <c r="L465" s="31">
        <v>835</v>
      </c>
      <c r="M465" s="31">
        <v>3.60093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4544.6000000000004</v>
      </c>
      <c r="D466" s="36">
        <v>4540.4833333333336</v>
      </c>
      <c r="E466" s="36">
        <v>4507.1166666666668</v>
      </c>
      <c r="F466" s="36">
        <v>4469.6333333333332</v>
      </c>
      <c r="G466" s="36">
        <v>4436.2666666666664</v>
      </c>
      <c r="H466" s="36">
        <v>4577.9666666666672</v>
      </c>
      <c r="I466" s="36">
        <v>4611.3333333333339</v>
      </c>
      <c r="J466" s="36">
        <v>4648.8166666666675</v>
      </c>
      <c r="K466" s="31">
        <v>4573.8500000000004</v>
      </c>
      <c r="L466" s="31">
        <v>4503</v>
      </c>
      <c r="M466" s="31">
        <v>0.76568000000000003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2940.1</v>
      </c>
      <c r="D467" s="36">
        <v>2918.0166666666664</v>
      </c>
      <c r="E467" s="36">
        <v>2887.0333333333328</v>
      </c>
      <c r="F467" s="36">
        <v>2833.9666666666662</v>
      </c>
      <c r="G467" s="36">
        <v>2802.9833333333327</v>
      </c>
      <c r="H467" s="36">
        <v>2971.083333333333</v>
      </c>
      <c r="I467" s="36">
        <v>3002.0666666666666</v>
      </c>
      <c r="J467" s="36">
        <v>3055.1333333333332</v>
      </c>
      <c r="K467" s="31">
        <v>2949</v>
      </c>
      <c r="L467" s="31">
        <v>2864.95</v>
      </c>
      <c r="M467" s="31">
        <v>0.62948999999999999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3619.3</v>
      </c>
      <c r="D468" s="36">
        <v>3641.1833333333329</v>
      </c>
      <c r="E468" s="36">
        <v>3587.5666666666657</v>
      </c>
      <c r="F468" s="36">
        <v>3555.8333333333326</v>
      </c>
      <c r="G468" s="36">
        <v>3502.2166666666653</v>
      </c>
      <c r="H468" s="36">
        <v>3672.9166666666661</v>
      </c>
      <c r="I468" s="36">
        <v>3726.5333333333338</v>
      </c>
      <c r="J468" s="36">
        <v>3758.2666666666664</v>
      </c>
      <c r="K468" s="31">
        <v>3694.8</v>
      </c>
      <c r="L468" s="31">
        <v>3609.45</v>
      </c>
      <c r="M468" s="31">
        <v>19.105609999999999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2577.6999999999998</v>
      </c>
      <c r="D469" s="36">
        <v>2576.4166666666665</v>
      </c>
      <c r="E469" s="36">
        <v>2552.8833333333332</v>
      </c>
      <c r="F469" s="36">
        <v>2528.0666666666666</v>
      </c>
      <c r="G469" s="36">
        <v>2504.5333333333333</v>
      </c>
      <c r="H469" s="36">
        <v>2601.2333333333331</v>
      </c>
      <c r="I469" s="36">
        <v>2624.7666666666669</v>
      </c>
      <c r="J469" s="36">
        <v>2649.583333333333</v>
      </c>
      <c r="K469" s="31">
        <v>2599.9499999999998</v>
      </c>
      <c r="L469" s="31">
        <v>2551.6</v>
      </c>
      <c r="M469" s="31">
        <v>1.3283799999999999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1581</v>
      </c>
      <c r="D470" s="36">
        <v>1585.2833333333335</v>
      </c>
      <c r="E470" s="36">
        <v>1555.5666666666671</v>
      </c>
      <c r="F470" s="36">
        <v>1530.1333333333334</v>
      </c>
      <c r="G470" s="36">
        <v>1500.416666666667</v>
      </c>
      <c r="H470" s="36">
        <v>1610.7166666666672</v>
      </c>
      <c r="I470" s="36">
        <v>1640.4333333333338</v>
      </c>
      <c r="J470" s="36">
        <v>1665.8666666666672</v>
      </c>
      <c r="K470" s="31">
        <v>1615</v>
      </c>
      <c r="L470" s="31">
        <v>1559.85</v>
      </c>
      <c r="M470" s="31">
        <v>7.0343999999999998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4053.85</v>
      </c>
      <c r="D471" s="36">
        <v>4064.2666666666664</v>
      </c>
      <c r="E471" s="36">
        <v>4014.583333333333</v>
      </c>
      <c r="F471" s="36">
        <v>3975.3166666666666</v>
      </c>
      <c r="G471" s="36">
        <v>3925.6333333333332</v>
      </c>
      <c r="H471" s="36">
        <v>4103.5333333333328</v>
      </c>
      <c r="I471" s="36">
        <v>4153.2166666666662</v>
      </c>
      <c r="J471" s="36">
        <v>4192.4833333333327</v>
      </c>
      <c r="K471" s="31">
        <v>4113.95</v>
      </c>
      <c r="L471" s="31">
        <v>4025</v>
      </c>
      <c r="M471" s="31">
        <v>7.7612100000000002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39.950000000000003</v>
      </c>
      <c r="D472" s="36">
        <v>40.216666666666661</v>
      </c>
      <c r="E472" s="36">
        <v>39.533333333333324</v>
      </c>
      <c r="F472" s="36">
        <v>39.11666666666666</v>
      </c>
      <c r="G472" s="36">
        <v>38.433333333333323</v>
      </c>
      <c r="H472" s="36">
        <v>40.633333333333326</v>
      </c>
      <c r="I472" s="36">
        <v>41.316666666666663</v>
      </c>
      <c r="J472" s="36">
        <v>41.733333333333327</v>
      </c>
      <c r="K472" s="31">
        <v>40.9</v>
      </c>
      <c r="L472" s="31">
        <v>39.799999999999997</v>
      </c>
      <c r="M472" s="31">
        <v>107.72798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331.7</v>
      </c>
      <c r="D473" s="36">
        <v>333.7166666666667</v>
      </c>
      <c r="E473" s="36">
        <v>328.93333333333339</v>
      </c>
      <c r="F473" s="36">
        <v>326.16666666666669</v>
      </c>
      <c r="G473" s="36">
        <v>321.38333333333338</v>
      </c>
      <c r="H473" s="36">
        <v>336.48333333333341</v>
      </c>
      <c r="I473" s="36">
        <v>341.26666666666671</v>
      </c>
      <c r="J473" s="36">
        <v>344.03333333333342</v>
      </c>
      <c r="K473" s="31">
        <v>338.5</v>
      </c>
      <c r="L473" s="31">
        <v>330.95</v>
      </c>
      <c r="M473" s="31">
        <v>3.3459599999999998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545.45000000000005</v>
      </c>
      <c r="D474" s="36">
        <v>550.63333333333333</v>
      </c>
      <c r="E474" s="36">
        <v>535.81666666666661</v>
      </c>
      <c r="F474" s="36">
        <v>526.18333333333328</v>
      </c>
      <c r="G474" s="36">
        <v>511.36666666666656</v>
      </c>
      <c r="H474" s="36">
        <v>560.26666666666665</v>
      </c>
      <c r="I474" s="36">
        <v>575.08333333333348</v>
      </c>
      <c r="J474" s="36">
        <v>584.7166666666667</v>
      </c>
      <c r="K474" s="31">
        <v>565.45000000000005</v>
      </c>
      <c r="L474" s="31">
        <v>541</v>
      </c>
      <c r="M474" s="31">
        <v>13.62609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3525.95</v>
      </c>
      <c r="D475" s="36">
        <v>3537.3166666666671</v>
      </c>
      <c r="E475" s="36">
        <v>3504.6333333333341</v>
      </c>
      <c r="F475" s="36">
        <v>3483.3166666666671</v>
      </c>
      <c r="G475" s="36">
        <v>3450.6333333333341</v>
      </c>
      <c r="H475" s="36">
        <v>3558.6333333333341</v>
      </c>
      <c r="I475" s="36">
        <v>3591.3166666666675</v>
      </c>
      <c r="J475" s="36">
        <v>3612.6333333333341</v>
      </c>
      <c r="K475" s="31">
        <v>3570</v>
      </c>
      <c r="L475" s="31">
        <v>3516</v>
      </c>
      <c r="M475" s="31">
        <v>1.0202500000000001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55.1</v>
      </c>
      <c r="D476" s="36">
        <v>55.466666666666669</v>
      </c>
      <c r="E476" s="36">
        <v>54.533333333333339</v>
      </c>
      <c r="F476" s="36">
        <v>53.966666666666669</v>
      </c>
      <c r="G476" s="36">
        <v>53.033333333333339</v>
      </c>
      <c r="H476" s="36">
        <v>56.033333333333339</v>
      </c>
      <c r="I476" s="36">
        <v>56.966666666666676</v>
      </c>
      <c r="J476" s="36">
        <v>57.533333333333339</v>
      </c>
      <c r="K476" s="31">
        <v>56.4</v>
      </c>
      <c r="L476" s="31">
        <v>54.9</v>
      </c>
      <c r="M476" s="31">
        <v>85.415790000000001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722.75</v>
      </c>
      <c r="D477" s="36">
        <v>730.88333333333333</v>
      </c>
      <c r="E477" s="36">
        <v>711.86666666666667</v>
      </c>
      <c r="F477" s="36">
        <v>700.98333333333335</v>
      </c>
      <c r="G477" s="36">
        <v>681.9666666666667</v>
      </c>
      <c r="H477" s="36">
        <v>741.76666666666665</v>
      </c>
      <c r="I477" s="36">
        <v>760.7833333333333</v>
      </c>
      <c r="J477" s="36">
        <v>771.66666666666663</v>
      </c>
      <c r="K477" s="31">
        <v>749.9</v>
      </c>
      <c r="L477" s="31">
        <v>720</v>
      </c>
      <c r="M477" s="31">
        <v>4.5893100000000002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502.05</v>
      </c>
      <c r="D478" s="36">
        <v>504.55</v>
      </c>
      <c r="E478" s="36">
        <v>498</v>
      </c>
      <c r="F478" s="36">
        <v>493.95</v>
      </c>
      <c r="G478" s="36">
        <v>487.4</v>
      </c>
      <c r="H478" s="36">
        <v>508.6</v>
      </c>
      <c r="I478" s="36">
        <v>515.15000000000009</v>
      </c>
      <c r="J478" s="36">
        <v>519.20000000000005</v>
      </c>
      <c r="K478" s="31">
        <v>511.1</v>
      </c>
      <c r="L478" s="31">
        <v>500.5</v>
      </c>
      <c r="M478" s="31">
        <v>53.377749999999999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919.2</v>
      </c>
      <c r="D479" s="36">
        <v>913.15</v>
      </c>
      <c r="E479" s="36">
        <v>903.8</v>
      </c>
      <c r="F479" s="36">
        <v>888.4</v>
      </c>
      <c r="G479" s="36">
        <v>879.05</v>
      </c>
      <c r="H479" s="36">
        <v>928.55</v>
      </c>
      <c r="I479" s="36">
        <v>937.90000000000009</v>
      </c>
      <c r="J479" s="36">
        <v>953.3</v>
      </c>
      <c r="K479" s="31">
        <v>922.5</v>
      </c>
      <c r="L479" s="31">
        <v>897.75</v>
      </c>
      <c r="M479" s="31">
        <v>1.1478699999999999</v>
      </c>
      <c r="N479" s="1"/>
      <c r="O479" s="1"/>
    </row>
    <row r="480" spans="1:15" ht="12.75" customHeight="1">
      <c r="A480" s="33">
        <v>470</v>
      </c>
      <c r="B480" s="53" t="s">
        <v>880</v>
      </c>
      <c r="C480" s="31">
        <v>53.85</v>
      </c>
      <c r="D480" s="36">
        <v>53.9</v>
      </c>
      <c r="E480" s="36">
        <v>53.4</v>
      </c>
      <c r="F480" s="36">
        <v>52.95</v>
      </c>
      <c r="G480" s="36">
        <v>52.45</v>
      </c>
      <c r="H480" s="36">
        <v>54.349999999999994</v>
      </c>
      <c r="I480" s="36">
        <v>54.849999999999994</v>
      </c>
      <c r="J480" s="36">
        <v>55.29999999999999</v>
      </c>
      <c r="K480" s="31">
        <v>54.4</v>
      </c>
      <c r="L480" s="31">
        <v>53.45</v>
      </c>
      <c r="M480" s="31">
        <v>46.974110000000003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9652.5499999999993</v>
      </c>
      <c r="D481" s="36">
        <v>9704.1833333333325</v>
      </c>
      <c r="E481" s="36">
        <v>9558.366666666665</v>
      </c>
      <c r="F481" s="36">
        <v>9464.1833333333325</v>
      </c>
      <c r="G481" s="36">
        <v>9318.366666666665</v>
      </c>
      <c r="H481" s="36">
        <v>9798.366666666665</v>
      </c>
      <c r="I481" s="36">
        <v>9944.1833333333343</v>
      </c>
      <c r="J481" s="31">
        <v>10038.366666666665</v>
      </c>
      <c r="K481" s="31">
        <v>9850</v>
      </c>
      <c r="L481" s="31">
        <v>9610</v>
      </c>
      <c r="M481" s="53">
        <v>4.4096299999999999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149.19999999999999</v>
      </c>
      <c r="D482" s="36">
        <v>150.51666666666665</v>
      </c>
      <c r="E482" s="36">
        <v>147.68333333333331</v>
      </c>
      <c r="F482" s="36">
        <v>146.16666666666666</v>
      </c>
      <c r="G482" s="36">
        <v>143.33333333333331</v>
      </c>
      <c r="H482" s="36">
        <v>152.0333333333333</v>
      </c>
      <c r="I482" s="36">
        <v>154.86666666666667</v>
      </c>
      <c r="J482" s="31">
        <v>156.3833333333333</v>
      </c>
      <c r="K482" s="31">
        <v>153.35</v>
      </c>
      <c r="L482" s="31">
        <v>149</v>
      </c>
      <c r="M482" s="53">
        <v>160.88871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1850.4</v>
      </c>
      <c r="D483" s="36">
        <v>1846.2333333333333</v>
      </c>
      <c r="E483" s="36">
        <v>1828.4166666666667</v>
      </c>
      <c r="F483" s="36">
        <v>1806.4333333333334</v>
      </c>
      <c r="G483" s="36">
        <v>1788.6166666666668</v>
      </c>
      <c r="H483" s="36">
        <v>1868.2166666666667</v>
      </c>
      <c r="I483" s="36">
        <v>1886.0333333333333</v>
      </c>
      <c r="J483" s="36">
        <v>1908.0166666666667</v>
      </c>
      <c r="K483" s="31">
        <v>1864.05</v>
      </c>
      <c r="L483" s="31">
        <v>1824.25</v>
      </c>
      <c r="M483" s="31">
        <v>3.8569900000000001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1182.95</v>
      </c>
      <c r="D484" s="36">
        <v>1189.8</v>
      </c>
      <c r="E484" s="36">
        <v>1172.5999999999999</v>
      </c>
      <c r="F484" s="36">
        <v>1162.25</v>
      </c>
      <c r="G484" s="36">
        <v>1145.05</v>
      </c>
      <c r="H484" s="36">
        <v>1200.1499999999999</v>
      </c>
      <c r="I484" s="36">
        <v>1217.3500000000001</v>
      </c>
      <c r="J484" s="31">
        <v>1227.6999999999998</v>
      </c>
      <c r="K484" s="31">
        <v>1207</v>
      </c>
      <c r="L484" s="31">
        <v>1179.45</v>
      </c>
      <c r="M484" s="53">
        <v>12.482749999999999</v>
      </c>
      <c r="N484" s="1"/>
      <c r="O484" s="1"/>
    </row>
    <row r="485" spans="1:15" ht="12.75" customHeight="1">
      <c r="A485" s="33">
        <v>475</v>
      </c>
      <c r="B485" s="31" t="s">
        <v>881</v>
      </c>
      <c r="C485" s="31">
        <v>343.95</v>
      </c>
      <c r="D485" s="36">
        <v>342.31666666666666</v>
      </c>
      <c r="E485" s="36">
        <v>336.63333333333333</v>
      </c>
      <c r="F485" s="36">
        <v>329.31666666666666</v>
      </c>
      <c r="G485" s="36">
        <v>323.63333333333333</v>
      </c>
      <c r="H485" s="36">
        <v>349.63333333333333</v>
      </c>
      <c r="I485" s="36">
        <v>355.31666666666661</v>
      </c>
      <c r="J485" s="36">
        <v>362.63333333333333</v>
      </c>
      <c r="K485" s="31">
        <v>348</v>
      </c>
      <c r="L485" s="31">
        <v>335</v>
      </c>
      <c r="M485" s="31">
        <v>27.64283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346.8</v>
      </c>
      <c r="D486" s="36">
        <v>347.88333333333338</v>
      </c>
      <c r="E486" s="36">
        <v>344.06666666666678</v>
      </c>
      <c r="F486" s="36">
        <v>341.33333333333337</v>
      </c>
      <c r="G486" s="36">
        <v>337.51666666666677</v>
      </c>
      <c r="H486" s="36">
        <v>350.61666666666679</v>
      </c>
      <c r="I486" s="36">
        <v>354.43333333333339</v>
      </c>
      <c r="J486" s="36">
        <v>357.1666666666668</v>
      </c>
      <c r="K486" s="31">
        <v>351.7</v>
      </c>
      <c r="L486" s="31">
        <v>345.15</v>
      </c>
      <c r="M486" s="31">
        <v>3.0831900000000001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2103.3000000000002</v>
      </c>
      <c r="D487" s="36">
        <v>2103.7666666666669</v>
      </c>
      <c r="E487" s="36">
        <v>2057.5333333333338</v>
      </c>
      <c r="F487" s="36">
        <v>2011.7666666666669</v>
      </c>
      <c r="G487" s="36">
        <v>1965.5333333333338</v>
      </c>
      <c r="H487" s="36">
        <v>2149.5333333333338</v>
      </c>
      <c r="I487" s="36">
        <v>2195.7666666666664</v>
      </c>
      <c r="J487" s="36">
        <v>2241.5333333333338</v>
      </c>
      <c r="K487" s="31">
        <v>2150</v>
      </c>
      <c r="L487" s="31">
        <v>2058</v>
      </c>
      <c r="M487" s="31">
        <v>7.7689999999999995E-2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533.54999999999995</v>
      </c>
      <c r="D488" s="36">
        <v>534.81666666666661</v>
      </c>
      <c r="E488" s="36">
        <v>525.23333333333323</v>
      </c>
      <c r="F488" s="36">
        <v>516.91666666666663</v>
      </c>
      <c r="G488" s="36">
        <v>507.33333333333326</v>
      </c>
      <c r="H488" s="36">
        <v>543.13333333333321</v>
      </c>
      <c r="I488" s="36">
        <v>552.7166666666667</v>
      </c>
      <c r="J488" s="36">
        <v>561.03333333333319</v>
      </c>
      <c r="K488" s="31">
        <v>544.4</v>
      </c>
      <c r="L488" s="31">
        <v>526.5</v>
      </c>
      <c r="M488" s="31">
        <v>3.8748999999999998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368.8</v>
      </c>
      <c r="D489" s="36">
        <v>370.59999999999997</v>
      </c>
      <c r="E489" s="36">
        <v>365.24999999999994</v>
      </c>
      <c r="F489" s="36">
        <v>361.7</v>
      </c>
      <c r="G489" s="36">
        <v>356.34999999999997</v>
      </c>
      <c r="H489" s="36">
        <v>374.14999999999992</v>
      </c>
      <c r="I489" s="36">
        <v>379.49999999999994</v>
      </c>
      <c r="J489" s="36">
        <v>383.0499999999999</v>
      </c>
      <c r="K489" s="31">
        <v>375.95</v>
      </c>
      <c r="L489" s="31">
        <v>367.05</v>
      </c>
      <c r="M489" s="31">
        <v>2.8635199999999998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469.6</v>
      </c>
      <c r="D490" s="36">
        <v>467.2</v>
      </c>
      <c r="E490" s="36">
        <v>459.4</v>
      </c>
      <c r="F490" s="36">
        <v>449.2</v>
      </c>
      <c r="G490" s="36">
        <v>441.4</v>
      </c>
      <c r="H490" s="36">
        <v>477.4</v>
      </c>
      <c r="I490" s="36">
        <v>485.20000000000005</v>
      </c>
      <c r="J490" s="36">
        <v>495.4</v>
      </c>
      <c r="K490" s="31">
        <v>475</v>
      </c>
      <c r="L490" s="31">
        <v>457</v>
      </c>
      <c r="M490" s="31">
        <v>3.4051100000000001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514.35</v>
      </c>
      <c r="D491" s="36">
        <v>519.93333333333339</v>
      </c>
      <c r="E491" s="36">
        <v>505.91666666666674</v>
      </c>
      <c r="F491" s="36">
        <v>497.48333333333335</v>
      </c>
      <c r="G491" s="36">
        <v>483.4666666666667</v>
      </c>
      <c r="H491" s="36">
        <v>528.36666666666679</v>
      </c>
      <c r="I491" s="36">
        <v>542.38333333333344</v>
      </c>
      <c r="J491" s="36">
        <v>550.81666666666683</v>
      </c>
      <c r="K491" s="31">
        <v>533.95000000000005</v>
      </c>
      <c r="L491" s="31">
        <v>511.5</v>
      </c>
      <c r="M491" s="31">
        <v>3.1631800000000001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1385.85</v>
      </c>
      <c r="D492" s="36">
        <v>1398.5666666666666</v>
      </c>
      <c r="E492" s="36">
        <v>1367.2833333333333</v>
      </c>
      <c r="F492" s="36">
        <v>1348.7166666666667</v>
      </c>
      <c r="G492" s="36">
        <v>1317.4333333333334</v>
      </c>
      <c r="H492" s="36">
        <v>1417.1333333333332</v>
      </c>
      <c r="I492" s="36">
        <v>1448.4166666666665</v>
      </c>
      <c r="J492" s="36">
        <v>1466.9833333333331</v>
      </c>
      <c r="K492" s="31">
        <v>1429.85</v>
      </c>
      <c r="L492" s="31">
        <v>1380</v>
      </c>
      <c r="M492" s="31">
        <v>31.00705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914.35</v>
      </c>
      <c r="D493" s="36">
        <v>917.11666666666667</v>
      </c>
      <c r="E493" s="36">
        <v>907.23333333333335</v>
      </c>
      <c r="F493" s="36">
        <v>900.11666666666667</v>
      </c>
      <c r="G493" s="36">
        <v>890.23333333333335</v>
      </c>
      <c r="H493" s="36">
        <v>924.23333333333335</v>
      </c>
      <c r="I493" s="36">
        <v>934.11666666666679</v>
      </c>
      <c r="J493" s="36">
        <v>941.23333333333335</v>
      </c>
      <c r="K493" s="31">
        <v>927</v>
      </c>
      <c r="L493" s="31">
        <v>910</v>
      </c>
      <c r="M493" s="31">
        <v>1.25552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372.95</v>
      </c>
      <c r="D494" s="36">
        <v>369.54999999999995</v>
      </c>
      <c r="E494" s="36">
        <v>364.19999999999993</v>
      </c>
      <c r="F494" s="36">
        <v>355.45</v>
      </c>
      <c r="G494" s="36">
        <v>350.09999999999997</v>
      </c>
      <c r="H494" s="36">
        <v>378.2999999999999</v>
      </c>
      <c r="I494" s="36">
        <v>383.64999999999992</v>
      </c>
      <c r="J494" s="36">
        <v>392.39999999999986</v>
      </c>
      <c r="K494" s="31">
        <v>374.9</v>
      </c>
      <c r="L494" s="31">
        <v>360.8</v>
      </c>
      <c r="M494" s="31">
        <v>399.95546999999999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682.85</v>
      </c>
      <c r="D495" s="36">
        <v>673.9</v>
      </c>
      <c r="E495" s="36">
        <v>659.05</v>
      </c>
      <c r="F495" s="36">
        <v>635.25</v>
      </c>
      <c r="G495" s="36">
        <v>620.4</v>
      </c>
      <c r="H495" s="36">
        <v>697.69999999999993</v>
      </c>
      <c r="I495" s="36">
        <v>712.55000000000007</v>
      </c>
      <c r="J495" s="36">
        <v>736.34999999999991</v>
      </c>
      <c r="K495" s="31">
        <v>688.75</v>
      </c>
      <c r="L495" s="31">
        <v>650.1</v>
      </c>
      <c r="M495" s="31">
        <v>1.4133899999999999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1577.45</v>
      </c>
      <c r="D496" s="36">
        <v>1570.7833333333335</v>
      </c>
      <c r="E496" s="36">
        <v>1545.666666666667</v>
      </c>
      <c r="F496" s="36">
        <v>1513.8833333333334</v>
      </c>
      <c r="G496" s="36">
        <v>1488.7666666666669</v>
      </c>
      <c r="H496" s="36">
        <v>1602.5666666666671</v>
      </c>
      <c r="I496" s="36">
        <v>1627.6833333333334</v>
      </c>
      <c r="J496" s="36">
        <v>1659.4666666666672</v>
      </c>
      <c r="K496" s="31">
        <v>1595.9</v>
      </c>
      <c r="L496" s="31">
        <v>1539</v>
      </c>
      <c r="M496" s="31">
        <v>4.4543999999999997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12.95</v>
      </c>
      <c r="D497" s="36">
        <v>12.799999999999999</v>
      </c>
      <c r="E497" s="36">
        <v>12.349999999999998</v>
      </c>
      <c r="F497" s="36">
        <v>11.749999999999998</v>
      </c>
      <c r="G497" s="36">
        <v>11.299999999999997</v>
      </c>
      <c r="H497" s="36">
        <v>13.399999999999999</v>
      </c>
      <c r="I497" s="36">
        <v>13.849999999999998</v>
      </c>
      <c r="J497" s="36">
        <v>14.45</v>
      </c>
      <c r="K497" s="31">
        <v>13.25</v>
      </c>
      <c r="L497" s="31">
        <v>12.2</v>
      </c>
      <c r="M497" s="31">
        <v>11339.32113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1309.3499999999999</v>
      </c>
      <c r="D498" s="36">
        <v>1318.55</v>
      </c>
      <c r="E498" s="36">
        <v>1294.3499999999999</v>
      </c>
      <c r="F498" s="36">
        <v>1279.3499999999999</v>
      </c>
      <c r="G498" s="36">
        <v>1255.1499999999999</v>
      </c>
      <c r="H498" s="36">
        <v>1333.55</v>
      </c>
      <c r="I498" s="36">
        <v>1357.7500000000002</v>
      </c>
      <c r="J498" s="36">
        <v>1372.75</v>
      </c>
      <c r="K498" s="31">
        <v>1342.75</v>
      </c>
      <c r="L498" s="31">
        <v>1303.55</v>
      </c>
      <c r="M498" s="31">
        <v>22.714230000000001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568.95000000000005</v>
      </c>
      <c r="D499" s="36">
        <v>569.98333333333335</v>
      </c>
      <c r="E499" s="36">
        <v>562.9666666666667</v>
      </c>
      <c r="F499" s="36">
        <v>556.98333333333335</v>
      </c>
      <c r="G499" s="36">
        <v>549.9666666666667</v>
      </c>
      <c r="H499" s="36">
        <v>575.9666666666667</v>
      </c>
      <c r="I499" s="36">
        <v>582.98333333333335</v>
      </c>
      <c r="J499" s="36">
        <v>588.9666666666667</v>
      </c>
      <c r="K499" s="31">
        <v>577</v>
      </c>
      <c r="L499" s="31">
        <v>564</v>
      </c>
      <c r="M499" s="31">
        <v>3.8649900000000001</v>
      </c>
      <c r="N499" s="1"/>
      <c r="O499" s="1"/>
    </row>
    <row r="500" spans="1:15" ht="12.75" customHeight="1">
      <c r="A500" s="33">
        <v>490</v>
      </c>
      <c r="B500" s="53" t="s">
        <v>882</v>
      </c>
      <c r="C500" s="53">
        <v>151.44999999999999</v>
      </c>
      <c r="D500" s="36">
        <v>152.48333333333332</v>
      </c>
      <c r="E500" s="36">
        <v>149.61666666666665</v>
      </c>
      <c r="F500" s="36">
        <v>147.78333333333333</v>
      </c>
      <c r="G500" s="36">
        <v>144.91666666666666</v>
      </c>
      <c r="H500" s="36">
        <v>154.31666666666663</v>
      </c>
      <c r="I500" s="36">
        <v>157.18333333333331</v>
      </c>
      <c r="J500" s="36">
        <v>159.01666666666662</v>
      </c>
      <c r="K500" s="31">
        <v>155.35</v>
      </c>
      <c r="L500" s="31">
        <v>150.65</v>
      </c>
      <c r="M500" s="31">
        <v>8.7287999999999997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826.45</v>
      </c>
      <c r="D501" s="36">
        <v>822</v>
      </c>
      <c r="E501" s="36">
        <v>813</v>
      </c>
      <c r="F501" s="36">
        <v>799.55</v>
      </c>
      <c r="G501" s="36">
        <v>790.55</v>
      </c>
      <c r="H501" s="36">
        <v>835.45</v>
      </c>
      <c r="I501" s="36">
        <v>844.45</v>
      </c>
      <c r="J501" s="36">
        <v>857.90000000000009</v>
      </c>
      <c r="K501" s="31">
        <v>831</v>
      </c>
      <c r="L501" s="31">
        <v>808.55</v>
      </c>
      <c r="M501" s="31">
        <v>3.0642100000000001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1422.25</v>
      </c>
      <c r="D502" s="36">
        <v>1424.7</v>
      </c>
      <c r="E502" s="36">
        <v>1404.4</v>
      </c>
      <c r="F502" s="36">
        <v>1386.55</v>
      </c>
      <c r="G502" s="36">
        <v>1366.25</v>
      </c>
      <c r="H502" s="36">
        <v>1442.5500000000002</v>
      </c>
      <c r="I502" s="36">
        <v>1462.85</v>
      </c>
      <c r="J502" s="36">
        <v>1480.7000000000003</v>
      </c>
      <c r="K502" s="31">
        <v>1445</v>
      </c>
      <c r="L502" s="31">
        <v>1406.85</v>
      </c>
      <c r="M502" s="31">
        <v>1.0620499999999999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470.75</v>
      </c>
      <c r="D503" s="36">
        <v>473.58333333333331</v>
      </c>
      <c r="E503" s="36">
        <v>467.16666666666663</v>
      </c>
      <c r="F503" s="36">
        <v>463.58333333333331</v>
      </c>
      <c r="G503" s="36">
        <v>457.16666666666663</v>
      </c>
      <c r="H503" s="36">
        <v>477.16666666666663</v>
      </c>
      <c r="I503" s="36">
        <v>483.58333333333326</v>
      </c>
      <c r="J503" s="31">
        <v>487.16666666666663</v>
      </c>
      <c r="K503" s="31">
        <v>480</v>
      </c>
      <c r="L503" s="31">
        <v>470</v>
      </c>
      <c r="M503" s="53">
        <v>65.850229999999996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24.25</v>
      </c>
      <c r="D504" s="36">
        <v>24.533333333333331</v>
      </c>
      <c r="E504" s="36">
        <v>23.916666666666664</v>
      </c>
      <c r="F504" s="36">
        <v>23.583333333333332</v>
      </c>
      <c r="G504" s="36">
        <v>22.966666666666665</v>
      </c>
      <c r="H504" s="36">
        <v>24.866666666666664</v>
      </c>
      <c r="I504" s="36">
        <v>25.483333333333331</v>
      </c>
      <c r="J504" s="31">
        <v>25.816666666666663</v>
      </c>
      <c r="K504" s="31">
        <v>25.15</v>
      </c>
      <c r="L504" s="31">
        <v>24.2</v>
      </c>
      <c r="M504" s="53">
        <v>1710.8885700000001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14180.2</v>
      </c>
      <c r="D505" s="36">
        <v>14296.883333333333</v>
      </c>
      <c r="E505" s="36">
        <v>14003.316666666666</v>
      </c>
      <c r="F505" s="36">
        <v>13826.433333333332</v>
      </c>
      <c r="G505" s="36">
        <v>13532.866666666665</v>
      </c>
      <c r="H505" s="36">
        <v>14473.766666666666</v>
      </c>
      <c r="I505" s="36">
        <v>14767.333333333336</v>
      </c>
      <c r="J505" s="36">
        <v>14944.216666666667</v>
      </c>
      <c r="K505" s="31">
        <v>14590.45</v>
      </c>
      <c r="L505" s="31">
        <v>14120</v>
      </c>
      <c r="M505" s="31">
        <v>0.51981999999999995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146.55000000000001</v>
      </c>
      <c r="D506" s="36">
        <v>147.81666666666666</v>
      </c>
      <c r="E506" s="36">
        <v>144.93333333333334</v>
      </c>
      <c r="F506" s="36">
        <v>143.31666666666666</v>
      </c>
      <c r="G506" s="36">
        <v>140.43333333333334</v>
      </c>
      <c r="H506" s="36">
        <v>149.43333333333334</v>
      </c>
      <c r="I506" s="36">
        <v>152.31666666666666</v>
      </c>
      <c r="J506" s="36">
        <v>153.93333333333334</v>
      </c>
      <c r="K506" s="31">
        <v>150.69999999999999</v>
      </c>
      <c r="L506" s="31">
        <v>146.19999999999999</v>
      </c>
      <c r="M506" s="31">
        <v>69.369349999999997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608.65</v>
      </c>
      <c r="D507" s="36">
        <v>610.69999999999993</v>
      </c>
      <c r="E507" s="36">
        <v>601.94999999999982</v>
      </c>
      <c r="F507" s="36">
        <v>595.24999999999989</v>
      </c>
      <c r="G507" s="36">
        <v>586.49999999999977</v>
      </c>
      <c r="H507" s="36">
        <v>617.39999999999986</v>
      </c>
      <c r="I507" s="36">
        <v>626.15000000000009</v>
      </c>
      <c r="J507" s="31">
        <v>632.84999999999991</v>
      </c>
      <c r="K507" s="31">
        <v>619.45000000000005</v>
      </c>
      <c r="L507" s="31">
        <v>604</v>
      </c>
      <c r="M507" s="53">
        <v>5.7627199999999998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192.1</v>
      </c>
      <c r="D508" s="36">
        <v>194.1</v>
      </c>
      <c r="E508" s="36">
        <v>188.5</v>
      </c>
      <c r="F508" s="36">
        <v>184.9</v>
      </c>
      <c r="G508" s="36">
        <v>179.3</v>
      </c>
      <c r="H508" s="36">
        <v>197.7</v>
      </c>
      <c r="I508" s="36">
        <v>203.29999999999995</v>
      </c>
      <c r="J508" s="36">
        <v>206.89999999999998</v>
      </c>
      <c r="K508" s="31">
        <v>199.7</v>
      </c>
      <c r="L508" s="31">
        <v>190.5</v>
      </c>
      <c r="M508" s="31">
        <v>565.43868999999995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962.15</v>
      </c>
      <c r="D509" s="226">
        <v>972.75</v>
      </c>
      <c r="E509" s="226">
        <v>948.2</v>
      </c>
      <c r="F509" s="226">
        <v>934.25</v>
      </c>
      <c r="G509" s="226">
        <v>909.7</v>
      </c>
      <c r="H509" s="226">
        <v>986.7</v>
      </c>
      <c r="I509" s="226">
        <v>1011.25</v>
      </c>
      <c r="J509" s="226">
        <v>1025.2</v>
      </c>
      <c r="K509" s="227">
        <v>997.3</v>
      </c>
      <c r="L509" s="227">
        <v>958.8</v>
      </c>
      <c r="M509" s="227">
        <v>13.25629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1610.15</v>
      </c>
      <c r="D510" s="241">
        <v>1605.1333333333332</v>
      </c>
      <c r="E510" s="241">
        <v>1591.9166666666665</v>
      </c>
      <c r="F510" s="241">
        <v>1573.6833333333334</v>
      </c>
      <c r="G510" s="241">
        <v>1560.4666666666667</v>
      </c>
      <c r="H510" s="241">
        <v>1623.3666666666663</v>
      </c>
      <c r="I510" s="241">
        <v>1636.583333333333</v>
      </c>
      <c r="J510" s="241">
        <v>1654.8166666666662</v>
      </c>
      <c r="K510" s="239">
        <v>1618.35</v>
      </c>
      <c r="L510" s="239">
        <v>1586.9</v>
      </c>
      <c r="M510" s="239">
        <v>0.38832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4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0"/>
      <c r="B5" s="351"/>
      <c r="C5" s="350"/>
      <c r="D5" s="35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52" t="s">
        <v>550</v>
      </c>
      <c r="C7" s="352"/>
      <c r="D7" s="7">
        <f>Main!B10</f>
        <v>45397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45394</v>
      </c>
      <c r="B10" s="32">
        <v>513119</v>
      </c>
      <c r="C10" s="31" t="s">
        <v>1086</v>
      </c>
      <c r="D10" s="31" t="s">
        <v>1087</v>
      </c>
      <c r="E10" s="31" t="s">
        <v>559</v>
      </c>
      <c r="F10" s="84">
        <v>13682</v>
      </c>
      <c r="G10" s="32">
        <v>73.290000000000006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45394</v>
      </c>
      <c r="B11" s="32">
        <v>513119</v>
      </c>
      <c r="C11" s="31" t="s">
        <v>1086</v>
      </c>
      <c r="D11" s="31" t="s">
        <v>893</v>
      </c>
      <c r="E11" s="31" t="s">
        <v>560</v>
      </c>
      <c r="F11" s="84">
        <v>11512</v>
      </c>
      <c r="G11" s="32">
        <v>73.290000000000006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45394</v>
      </c>
      <c r="B12" s="32">
        <v>530249</v>
      </c>
      <c r="C12" s="31" t="s">
        <v>1088</v>
      </c>
      <c r="D12" s="31" t="s">
        <v>1089</v>
      </c>
      <c r="E12" s="31" t="s">
        <v>559</v>
      </c>
      <c r="F12" s="84">
        <v>27615</v>
      </c>
      <c r="G12" s="32">
        <v>27.06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45394</v>
      </c>
      <c r="B13" s="32">
        <v>530755</v>
      </c>
      <c r="C13" s="31" t="s">
        <v>1090</v>
      </c>
      <c r="D13" s="31" t="s">
        <v>1091</v>
      </c>
      <c r="E13" s="31" t="s">
        <v>559</v>
      </c>
      <c r="F13" s="84">
        <v>36000</v>
      </c>
      <c r="G13" s="32">
        <v>9.9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45394</v>
      </c>
      <c r="B14" s="32">
        <v>512379</v>
      </c>
      <c r="C14" s="31" t="s">
        <v>1044</v>
      </c>
      <c r="D14" s="31" t="s">
        <v>1092</v>
      </c>
      <c r="E14" s="31" t="s">
        <v>559</v>
      </c>
      <c r="F14" s="84">
        <v>2017177</v>
      </c>
      <c r="G14" s="32">
        <v>18.239999999999998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45394</v>
      </c>
      <c r="B15" s="32">
        <v>512379</v>
      </c>
      <c r="C15" s="31" t="s">
        <v>1044</v>
      </c>
      <c r="D15" s="31" t="s">
        <v>1045</v>
      </c>
      <c r="E15" s="31" t="s">
        <v>560</v>
      </c>
      <c r="F15" s="84">
        <v>1233556</v>
      </c>
      <c r="G15" s="32">
        <v>18.23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45394</v>
      </c>
      <c r="B16" s="32">
        <v>512379</v>
      </c>
      <c r="C16" s="31" t="s">
        <v>1044</v>
      </c>
      <c r="D16" s="31" t="s">
        <v>1045</v>
      </c>
      <c r="E16" s="31" t="s">
        <v>559</v>
      </c>
      <c r="F16" s="84">
        <v>2222468</v>
      </c>
      <c r="G16" s="32">
        <v>18.34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45394</v>
      </c>
      <c r="B17" s="32">
        <v>543594</v>
      </c>
      <c r="C17" s="31" t="s">
        <v>1014</v>
      </c>
      <c r="D17" s="31" t="s">
        <v>1048</v>
      </c>
      <c r="E17" s="31" t="s">
        <v>559</v>
      </c>
      <c r="F17" s="84">
        <v>1170000</v>
      </c>
      <c r="G17" s="32">
        <v>10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45394</v>
      </c>
      <c r="B18" s="32">
        <v>543594</v>
      </c>
      <c r="C18" s="31" t="s">
        <v>1014</v>
      </c>
      <c r="D18" s="31" t="s">
        <v>1093</v>
      </c>
      <c r="E18" s="31" t="s">
        <v>560</v>
      </c>
      <c r="F18" s="84">
        <v>249000</v>
      </c>
      <c r="G18" s="32">
        <v>9.02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45394</v>
      </c>
      <c r="B19" s="32">
        <v>543594</v>
      </c>
      <c r="C19" s="31" t="s">
        <v>1014</v>
      </c>
      <c r="D19" s="31" t="s">
        <v>1094</v>
      </c>
      <c r="E19" s="31" t="s">
        <v>560</v>
      </c>
      <c r="F19" s="84">
        <v>249000</v>
      </c>
      <c r="G19" s="32">
        <v>9.02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45394</v>
      </c>
      <c r="B20" s="32">
        <v>543594</v>
      </c>
      <c r="C20" s="31" t="s">
        <v>1014</v>
      </c>
      <c r="D20" s="31" t="s">
        <v>1015</v>
      </c>
      <c r="E20" s="31" t="s">
        <v>560</v>
      </c>
      <c r="F20" s="84">
        <v>999000</v>
      </c>
      <c r="G20" s="32">
        <v>10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45394</v>
      </c>
      <c r="B21" s="32">
        <v>543594</v>
      </c>
      <c r="C21" s="31" t="s">
        <v>1014</v>
      </c>
      <c r="D21" s="31" t="s">
        <v>957</v>
      </c>
      <c r="E21" s="31" t="s">
        <v>560</v>
      </c>
      <c r="F21" s="84">
        <v>1071000</v>
      </c>
      <c r="G21" s="32">
        <v>9.6300000000000008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45394</v>
      </c>
      <c r="B22" s="32">
        <v>543594</v>
      </c>
      <c r="C22" s="31" t="s">
        <v>1014</v>
      </c>
      <c r="D22" s="31" t="s">
        <v>957</v>
      </c>
      <c r="E22" s="31" t="s">
        <v>559</v>
      </c>
      <c r="F22" s="84">
        <v>660000</v>
      </c>
      <c r="G22" s="32">
        <v>9.2899999999999991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45394</v>
      </c>
      <c r="B23" s="32">
        <v>531144</v>
      </c>
      <c r="C23" s="31" t="s">
        <v>1095</v>
      </c>
      <c r="D23" s="31" t="s">
        <v>1096</v>
      </c>
      <c r="E23" s="31" t="s">
        <v>560</v>
      </c>
      <c r="F23" s="84">
        <v>150239</v>
      </c>
      <c r="G23" s="32">
        <v>13.2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45394</v>
      </c>
      <c r="B24" s="32">
        <v>530733</v>
      </c>
      <c r="C24" s="31" t="s">
        <v>1097</v>
      </c>
      <c r="D24" s="31" t="s">
        <v>1098</v>
      </c>
      <c r="E24" s="31" t="s">
        <v>560</v>
      </c>
      <c r="F24" s="84">
        <v>30000</v>
      </c>
      <c r="G24" s="32">
        <v>11.71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45394</v>
      </c>
      <c r="B25" s="32">
        <v>530733</v>
      </c>
      <c r="C25" s="31" t="s">
        <v>1097</v>
      </c>
      <c r="D25" s="31" t="s">
        <v>1099</v>
      </c>
      <c r="E25" s="31" t="s">
        <v>559</v>
      </c>
      <c r="F25" s="84">
        <v>17870</v>
      </c>
      <c r="G25" s="32">
        <v>11.71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45394</v>
      </c>
      <c r="B26" s="32">
        <v>544156</v>
      </c>
      <c r="C26" s="31" t="s">
        <v>1046</v>
      </c>
      <c r="D26" s="31" t="s">
        <v>1047</v>
      </c>
      <c r="E26" s="31" t="s">
        <v>560</v>
      </c>
      <c r="F26" s="84">
        <v>42000</v>
      </c>
      <c r="G26" s="32">
        <v>33.03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45394</v>
      </c>
      <c r="B27" s="32">
        <v>544156</v>
      </c>
      <c r="C27" s="31" t="s">
        <v>1046</v>
      </c>
      <c r="D27" s="31" t="s">
        <v>1100</v>
      </c>
      <c r="E27" s="31" t="s">
        <v>559</v>
      </c>
      <c r="F27" s="84">
        <v>51000</v>
      </c>
      <c r="G27" s="32">
        <v>33.81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45394</v>
      </c>
      <c r="B28" s="32">
        <v>544156</v>
      </c>
      <c r="C28" s="31" t="s">
        <v>1046</v>
      </c>
      <c r="D28" s="31" t="s">
        <v>1101</v>
      </c>
      <c r="E28" s="31" t="s">
        <v>560</v>
      </c>
      <c r="F28" s="84">
        <v>33000</v>
      </c>
      <c r="G28" s="32">
        <v>36.46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45394</v>
      </c>
      <c r="B29" s="32">
        <v>513337</v>
      </c>
      <c r="C29" s="31" t="s">
        <v>946</v>
      </c>
      <c r="D29" s="31" t="s">
        <v>1050</v>
      </c>
      <c r="E29" s="31" t="s">
        <v>559</v>
      </c>
      <c r="F29" s="84">
        <v>399937</v>
      </c>
      <c r="G29" s="32">
        <v>45.25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45394</v>
      </c>
      <c r="B30" s="32">
        <v>513337</v>
      </c>
      <c r="C30" s="31" t="s">
        <v>946</v>
      </c>
      <c r="D30" s="31" t="s">
        <v>1050</v>
      </c>
      <c r="E30" s="31" t="s">
        <v>560</v>
      </c>
      <c r="F30" s="84">
        <v>281911</v>
      </c>
      <c r="G30" s="32">
        <v>45.18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45394</v>
      </c>
      <c r="B31" s="32">
        <v>540134</v>
      </c>
      <c r="C31" s="31" t="s">
        <v>1102</v>
      </c>
      <c r="D31" s="31" t="s">
        <v>1103</v>
      </c>
      <c r="E31" s="31" t="s">
        <v>560</v>
      </c>
      <c r="F31" s="84">
        <v>40000</v>
      </c>
      <c r="G31" s="32">
        <v>5.5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45394</v>
      </c>
      <c r="B32" s="32">
        <v>540134</v>
      </c>
      <c r="C32" s="31" t="s">
        <v>1102</v>
      </c>
      <c r="D32" s="31" t="s">
        <v>1104</v>
      </c>
      <c r="E32" s="31" t="s">
        <v>559</v>
      </c>
      <c r="F32" s="84">
        <v>35388</v>
      </c>
      <c r="G32" s="32">
        <v>5.5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45394</v>
      </c>
      <c r="B33" s="32">
        <v>536709</v>
      </c>
      <c r="C33" s="31" t="s">
        <v>1000</v>
      </c>
      <c r="D33" s="31" t="s">
        <v>1105</v>
      </c>
      <c r="E33" s="31" t="s">
        <v>560</v>
      </c>
      <c r="F33" s="84">
        <v>200000</v>
      </c>
      <c r="G33" s="32">
        <v>18.2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45394</v>
      </c>
      <c r="B34" s="32">
        <v>536709</v>
      </c>
      <c r="C34" s="31" t="s">
        <v>1000</v>
      </c>
      <c r="D34" s="31" t="s">
        <v>1106</v>
      </c>
      <c r="E34" s="31" t="s">
        <v>560</v>
      </c>
      <c r="F34" s="84">
        <v>86095</v>
      </c>
      <c r="G34" s="32">
        <v>18.079999999999998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45394</v>
      </c>
      <c r="B35" s="32">
        <v>536709</v>
      </c>
      <c r="C35" s="31" t="s">
        <v>1000</v>
      </c>
      <c r="D35" s="31" t="s">
        <v>1016</v>
      </c>
      <c r="E35" s="31" t="s">
        <v>559</v>
      </c>
      <c r="F35" s="84">
        <v>200000</v>
      </c>
      <c r="G35" s="32">
        <v>18.2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45394</v>
      </c>
      <c r="B36" s="32">
        <v>544160</v>
      </c>
      <c r="C36" s="31" t="s">
        <v>1049</v>
      </c>
      <c r="D36" s="31" t="s">
        <v>1107</v>
      </c>
      <c r="E36" s="31" t="s">
        <v>559</v>
      </c>
      <c r="F36" s="84">
        <v>25600</v>
      </c>
      <c r="G36" s="32">
        <v>71.33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45394</v>
      </c>
      <c r="B37" s="32">
        <v>544160</v>
      </c>
      <c r="C37" s="31" t="s">
        <v>1049</v>
      </c>
      <c r="D37" s="31" t="s">
        <v>1108</v>
      </c>
      <c r="E37" s="31" t="s">
        <v>559</v>
      </c>
      <c r="F37" s="84">
        <v>38400</v>
      </c>
      <c r="G37" s="32">
        <v>75.56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45394</v>
      </c>
      <c r="B38" s="32">
        <v>543613</v>
      </c>
      <c r="C38" s="31" t="s">
        <v>1109</v>
      </c>
      <c r="D38" s="31" t="s">
        <v>1110</v>
      </c>
      <c r="E38" s="31" t="s">
        <v>560</v>
      </c>
      <c r="F38" s="84">
        <v>44000</v>
      </c>
      <c r="G38" s="32">
        <v>12.92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45394</v>
      </c>
      <c r="B39" s="32">
        <v>543613</v>
      </c>
      <c r="C39" s="31" t="s">
        <v>1109</v>
      </c>
      <c r="D39" s="31" t="s">
        <v>1091</v>
      </c>
      <c r="E39" s="31" t="s">
        <v>559</v>
      </c>
      <c r="F39" s="84">
        <v>36000</v>
      </c>
      <c r="G39" s="32">
        <v>12.9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45394</v>
      </c>
      <c r="B40" s="32">
        <v>544073</v>
      </c>
      <c r="C40" s="31" t="s">
        <v>1111</v>
      </c>
      <c r="D40" s="31" t="s">
        <v>1112</v>
      </c>
      <c r="E40" s="31" t="s">
        <v>559</v>
      </c>
      <c r="F40" s="84">
        <v>58000</v>
      </c>
      <c r="G40" s="32">
        <v>134.6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45394</v>
      </c>
      <c r="B41" s="32">
        <v>531494</v>
      </c>
      <c r="C41" s="31" t="s">
        <v>1051</v>
      </c>
      <c r="D41" s="31" t="s">
        <v>893</v>
      </c>
      <c r="E41" s="31" t="s">
        <v>560</v>
      </c>
      <c r="F41" s="84">
        <v>1186032</v>
      </c>
      <c r="G41" s="32">
        <v>7.62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45394</v>
      </c>
      <c r="B42" s="32">
        <v>531494</v>
      </c>
      <c r="C42" s="31" t="s">
        <v>1051</v>
      </c>
      <c r="D42" s="31" t="s">
        <v>893</v>
      </c>
      <c r="E42" s="31" t="s">
        <v>559</v>
      </c>
      <c r="F42" s="84">
        <v>70032</v>
      </c>
      <c r="G42" s="32">
        <v>7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45394</v>
      </c>
      <c r="B43" s="32">
        <v>531494</v>
      </c>
      <c r="C43" s="31" t="s">
        <v>1051</v>
      </c>
      <c r="D43" s="31" t="s">
        <v>1047</v>
      </c>
      <c r="E43" s="31" t="s">
        <v>559</v>
      </c>
      <c r="F43" s="84">
        <v>2002000</v>
      </c>
      <c r="G43" s="32">
        <v>7.63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45394</v>
      </c>
      <c r="B44" s="32">
        <v>531494</v>
      </c>
      <c r="C44" s="31" t="s">
        <v>1051</v>
      </c>
      <c r="D44" s="31" t="s">
        <v>1113</v>
      </c>
      <c r="E44" s="31" t="s">
        <v>559</v>
      </c>
      <c r="F44" s="84">
        <v>1200000</v>
      </c>
      <c r="G44" s="32">
        <v>7.55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45394</v>
      </c>
      <c r="B45" s="32">
        <v>531215</v>
      </c>
      <c r="C45" s="31" t="s">
        <v>1114</v>
      </c>
      <c r="D45" s="31" t="s">
        <v>1115</v>
      </c>
      <c r="E45" s="31" t="s">
        <v>560</v>
      </c>
      <c r="F45" s="84">
        <v>65864</v>
      </c>
      <c r="G45" s="32">
        <v>151.13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45394</v>
      </c>
      <c r="B46" s="32">
        <v>543924</v>
      </c>
      <c r="C46" s="31" t="s">
        <v>1116</v>
      </c>
      <c r="D46" s="31" t="s">
        <v>1117</v>
      </c>
      <c r="E46" s="31" t="s">
        <v>560</v>
      </c>
      <c r="F46" s="84">
        <v>16000</v>
      </c>
      <c r="G46" s="32">
        <v>39.9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45394</v>
      </c>
      <c r="B47" s="32">
        <v>532869</v>
      </c>
      <c r="C47" s="31" t="s">
        <v>1118</v>
      </c>
      <c r="D47" s="31" t="s">
        <v>1066</v>
      </c>
      <c r="E47" s="31" t="s">
        <v>559</v>
      </c>
      <c r="F47" s="84">
        <v>150000</v>
      </c>
      <c r="G47" s="32">
        <v>106.09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45394</v>
      </c>
      <c r="B48" s="32">
        <v>532869</v>
      </c>
      <c r="C48" s="31" t="s">
        <v>1118</v>
      </c>
      <c r="D48" s="31" t="s">
        <v>1119</v>
      </c>
      <c r="E48" s="31" t="s">
        <v>560</v>
      </c>
      <c r="F48" s="84">
        <v>143922</v>
      </c>
      <c r="G48" s="32">
        <v>106.09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45394</v>
      </c>
      <c r="B49" s="32">
        <v>531676</v>
      </c>
      <c r="C49" s="31" t="s">
        <v>1120</v>
      </c>
      <c r="D49" s="31" t="s">
        <v>1121</v>
      </c>
      <c r="E49" s="31" t="s">
        <v>560</v>
      </c>
      <c r="F49" s="84">
        <v>73260</v>
      </c>
      <c r="G49" s="32">
        <v>15.62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45394</v>
      </c>
      <c r="B50" s="32">
        <v>544002</v>
      </c>
      <c r="C50" s="31" t="s">
        <v>1122</v>
      </c>
      <c r="D50" s="31" t="s">
        <v>1123</v>
      </c>
      <c r="E50" s="31" t="s">
        <v>559</v>
      </c>
      <c r="F50" s="84">
        <v>28000</v>
      </c>
      <c r="G50" s="32">
        <v>31.61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45394</v>
      </c>
      <c r="B51" s="32" t="s">
        <v>1124</v>
      </c>
      <c r="C51" s="31" t="s">
        <v>1125</v>
      </c>
      <c r="D51" s="31" t="s">
        <v>1001</v>
      </c>
      <c r="E51" s="31" t="s">
        <v>559</v>
      </c>
      <c r="F51" s="84">
        <v>70000</v>
      </c>
      <c r="G51" s="32">
        <v>227.77</v>
      </c>
      <c r="H51" s="32" t="s">
        <v>884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45394</v>
      </c>
      <c r="B52" s="32" t="s">
        <v>1124</v>
      </c>
      <c r="C52" s="31" t="s">
        <v>1125</v>
      </c>
      <c r="D52" s="31" t="s">
        <v>1126</v>
      </c>
      <c r="E52" s="31" t="s">
        <v>559</v>
      </c>
      <c r="F52" s="84">
        <v>58754</v>
      </c>
      <c r="G52" s="32">
        <v>228.09</v>
      </c>
      <c r="H52" s="32" t="s">
        <v>884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45394</v>
      </c>
      <c r="B53" s="32" t="s">
        <v>1124</v>
      </c>
      <c r="C53" s="31" t="s">
        <v>1125</v>
      </c>
      <c r="D53" s="31" t="s">
        <v>1127</v>
      </c>
      <c r="E53" s="31" t="s">
        <v>559</v>
      </c>
      <c r="F53" s="84">
        <v>101680</v>
      </c>
      <c r="G53" s="32">
        <v>225.92</v>
      </c>
      <c r="H53" s="32" t="s">
        <v>884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45394</v>
      </c>
      <c r="B54" s="32" t="s">
        <v>1124</v>
      </c>
      <c r="C54" s="31" t="s">
        <v>1125</v>
      </c>
      <c r="D54" s="31" t="s">
        <v>1002</v>
      </c>
      <c r="E54" s="31" t="s">
        <v>559</v>
      </c>
      <c r="F54" s="84">
        <v>57891</v>
      </c>
      <c r="G54" s="32">
        <v>221.78</v>
      </c>
      <c r="H54" s="32" t="s">
        <v>884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45394</v>
      </c>
      <c r="B55" s="32" t="s">
        <v>1128</v>
      </c>
      <c r="C55" s="31" t="s">
        <v>1129</v>
      </c>
      <c r="D55" s="31" t="s">
        <v>904</v>
      </c>
      <c r="E55" s="31" t="s">
        <v>559</v>
      </c>
      <c r="F55" s="84">
        <v>400000</v>
      </c>
      <c r="G55" s="32">
        <v>159.1</v>
      </c>
      <c r="H55" s="32" t="s">
        <v>884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45394</v>
      </c>
      <c r="B56" s="32" t="s">
        <v>1019</v>
      </c>
      <c r="C56" s="31" t="s">
        <v>1020</v>
      </c>
      <c r="D56" s="31" t="s">
        <v>1057</v>
      </c>
      <c r="E56" s="31" t="s">
        <v>559</v>
      </c>
      <c r="F56" s="84">
        <v>854705</v>
      </c>
      <c r="G56" s="32">
        <v>20.41</v>
      </c>
      <c r="H56" s="32" t="s">
        <v>884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45394</v>
      </c>
      <c r="B57" s="32" t="s">
        <v>1019</v>
      </c>
      <c r="C57" s="31" t="s">
        <v>1020</v>
      </c>
      <c r="D57" s="31" t="s">
        <v>1130</v>
      </c>
      <c r="E57" s="31" t="s">
        <v>559</v>
      </c>
      <c r="F57" s="84">
        <v>925000</v>
      </c>
      <c r="G57" s="32">
        <v>20.440000000000001</v>
      </c>
      <c r="H57" s="32" t="s">
        <v>884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45394</v>
      </c>
      <c r="B58" s="32" t="s">
        <v>1019</v>
      </c>
      <c r="C58" s="31" t="s">
        <v>1020</v>
      </c>
      <c r="D58" s="31" t="s">
        <v>1131</v>
      </c>
      <c r="E58" s="31" t="s">
        <v>559</v>
      </c>
      <c r="F58" s="84">
        <v>875050</v>
      </c>
      <c r="G58" s="32">
        <v>20.329999999999998</v>
      </c>
      <c r="H58" s="32" t="s">
        <v>884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45394</v>
      </c>
      <c r="B59" s="32" t="s">
        <v>1019</v>
      </c>
      <c r="C59" s="31" t="s">
        <v>1020</v>
      </c>
      <c r="D59" s="31" t="s">
        <v>1132</v>
      </c>
      <c r="E59" s="31" t="s">
        <v>559</v>
      </c>
      <c r="F59" s="84">
        <v>2500000</v>
      </c>
      <c r="G59" s="32">
        <v>20.350000000000001</v>
      </c>
      <c r="H59" s="32" t="s">
        <v>884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45394</v>
      </c>
      <c r="B60" s="32" t="s">
        <v>1019</v>
      </c>
      <c r="C60" s="31" t="s">
        <v>1020</v>
      </c>
      <c r="D60" s="31" t="s">
        <v>1056</v>
      </c>
      <c r="E60" s="31" t="s">
        <v>559</v>
      </c>
      <c r="F60" s="84">
        <v>852000</v>
      </c>
      <c r="G60" s="32">
        <v>20.46</v>
      </c>
      <c r="H60" s="32" t="s">
        <v>884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45394</v>
      </c>
      <c r="B61" s="32" t="s">
        <v>1019</v>
      </c>
      <c r="C61" s="31" t="s">
        <v>1020</v>
      </c>
      <c r="D61" s="31" t="s">
        <v>1055</v>
      </c>
      <c r="E61" s="31" t="s">
        <v>559</v>
      </c>
      <c r="F61" s="84">
        <v>930305</v>
      </c>
      <c r="G61" s="32">
        <v>20.46</v>
      </c>
      <c r="H61" s="32" t="s">
        <v>884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45394</v>
      </c>
      <c r="B62" s="32" t="s">
        <v>1019</v>
      </c>
      <c r="C62" s="31" t="s">
        <v>1020</v>
      </c>
      <c r="D62" s="31" t="s">
        <v>1054</v>
      </c>
      <c r="E62" s="31" t="s">
        <v>559</v>
      </c>
      <c r="F62" s="84">
        <v>900000</v>
      </c>
      <c r="G62" s="32">
        <v>20.46</v>
      </c>
      <c r="H62" s="32" t="s">
        <v>884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45394</v>
      </c>
      <c r="B63" s="32" t="s">
        <v>1019</v>
      </c>
      <c r="C63" s="31" t="s">
        <v>1020</v>
      </c>
      <c r="D63" s="31" t="s">
        <v>1133</v>
      </c>
      <c r="E63" s="31" t="s">
        <v>559</v>
      </c>
      <c r="F63" s="84">
        <v>825000</v>
      </c>
      <c r="G63" s="32">
        <v>20.399999999999999</v>
      </c>
      <c r="H63" s="32" t="s">
        <v>884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45394</v>
      </c>
      <c r="B64" s="32" t="s">
        <v>1019</v>
      </c>
      <c r="C64" s="31" t="s">
        <v>1020</v>
      </c>
      <c r="D64" s="31" t="s">
        <v>1134</v>
      </c>
      <c r="E64" s="31" t="s">
        <v>559</v>
      </c>
      <c r="F64" s="84">
        <v>800000</v>
      </c>
      <c r="G64" s="32">
        <v>20.36</v>
      </c>
      <c r="H64" s="32" t="s">
        <v>884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45394</v>
      </c>
      <c r="B65" s="32" t="s">
        <v>1135</v>
      </c>
      <c r="C65" s="31" t="s">
        <v>1136</v>
      </c>
      <c r="D65" s="31" t="s">
        <v>1137</v>
      </c>
      <c r="E65" s="31" t="s">
        <v>559</v>
      </c>
      <c r="F65" s="84">
        <v>48000</v>
      </c>
      <c r="G65" s="32">
        <v>126.51</v>
      </c>
      <c r="H65" s="32" t="s">
        <v>884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45394</v>
      </c>
      <c r="B66" s="32" t="s">
        <v>1138</v>
      </c>
      <c r="C66" s="31" t="s">
        <v>1139</v>
      </c>
      <c r="D66" s="31" t="s">
        <v>893</v>
      </c>
      <c r="E66" s="31" t="s">
        <v>559</v>
      </c>
      <c r="F66" s="84">
        <v>202800</v>
      </c>
      <c r="G66" s="32">
        <v>148.6</v>
      </c>
      <c r="H66" s="32" t="s">
        <v>884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45394</v>
      </c>
      <c r="B67" s="32" t="s">
        <v>1140</v>
      </c>
      <c r="C67" s="31" t="s">
        <v>1141</v>
      </c>
      <c r="D67" s="31" t="s">
        <v>1142</v>
      </c>
      <c r="E67" s="31" t="s">
        <v>559</v>
      </c>
      <c r="F67" s="84">
        <v>28000</v>
      </c>
      <c r="G67" s="32">
        <v>75.03</v>
      </c>
      <c r="H67" s="32" t="s">
        <v>884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45394</v>
      </c>
      <c r="B68" s="32" t="s">
        <v>1143</v>
      </c>
      <c r="C68" s="31" t="s">
        <v>1144</v>
      </c>
      <c r="D68" s="31" t="s">
        <v>1145</v>
      </c>
      <c r="E68" s="31" t="s">
        <v>559</v>
      </c>
      <c r="F68" s="84">
        <v>108800</v>
      </c>
      <c r="G68" s="32">
        <v>90</v>
      </c>
      <c r="H68" s="32" t="s">
        <v>884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45394</v>
      </c>
      <c r="B69" s="32" t="s">
        <v>1059</v>
      </c>
      <c r="C69" s="31" t="s">
        <v>1060</v>
      </c>
      <c r="D69" s="31" t="s">
        <v>1146</v>
      </c>
      <c r="E69" s="31" t="s">
        <v>559</v>
      </c>
      <c r="F69" s="84">
        <v>171221</v>
      </c>
      <c r="G69" s="32">
        <v>954.61</v>
      </c>
      <c r="H69" s="32" t="s">
        <v>884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45394</v>
      </c>
      <c r="B70" s="32" t="s">
        <v>1059</v>
      </c>
      <c r="C70" s="31" t="s">
        <v>1060</v>
      </c>
      <c r="D70" s="31" t="s">
        <v>1147</v>
      </c>
      <c r="E70" s="31" t="s">
        <v>559</v>
      </c>
      <c r="F70" s="84">
        <v>154563</v>
      </c>
      <c r="G70" s="32">
        <v>949.75</v>
      </c>
      <c r="H70" s="32" t="s">
        <v>884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45394</v>
      </c>
      <c r="B71" s="32" t="s">
        <v>1059</v>
      </c>
      <c r="C71" s="31" t="s">
        <v>1060</v>
      </c>
      <c r="D71" s="31" t="s">
        <v>1148</v>
      </c>
      <c r="E71" s="31" t="s">
        <v>559</v>
      </c>
      <c r="F71" s="84">
        <v>334554</v>
      </c>
      <c r="G71" s="32">
        <v>951.63</v>
      </c>
      <c r="H71" s="32" t="s">
        <v>884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45394</v>
      </c>
      <c r="B72" s="32" t="s">
        <v>1059</v>
      </c>
      <c r="C72" s="31" t="s">
        <v>1060</v>
      </c>
      <c r="D72" s="31" t="s">
        <v>1061</v>
      </c>
      <c r="E72" s="31" t="s">
        <v>559</v>
      </c>
      <c r="F72" s="84">
        <v>405675</v>
      </c>
      <c r="G72" s="32">
        <v>981.34</v>
      </c>
      <c r="H72" s="32" t="s">
        <v>884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45394</v>
      </c>
      <c r="B73" s="32" t="s">
        <v>1059</v>
      </c>
      <c r="C73" s="31" t="s">
        <v>1060</v>
      </c>
      <c r="D73" s="31" t="s">
        <v>956</v>
      </c>
      <c r="E73" s="31" t="s">
        <v>559</v>
      </c>
      <c r="F73" s="84">
        <v>208732</v>
      </c>
      <c r="G73" s="32">
        <v>944.37</v>
      </c>
      <c r="H73" s="32" t="s">
        <v>884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45394</v>
      </c>
      <c r="B74" s="32" t="s">
        <v>1059</v>
      </c>
      <c r="C74" s="31" t="s">
        <v>1060</v>
      </c>
      <c r="D74" s="31" t="s">
        <v>1149</v>
      </c>
      <c r="E74" s="31" t="s">
        <v>559</v>
      </c>
      <c r="F74" s="84">
        <v>143458</v>
      </c>
      <c r="G74" s="32">
        <v>949.51</v>
      </c>
      <c r="H74" s="32" t="s">
        <v>884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45394</v>
      </c>
      <c r="B75" s="32" t="s">
        <v>1059</v>
      </c>
      <c r="C75" s="31" t="s">
        <v>1060</v>
      </c>
      <c r="D75" s="31" t="s">
        <v>901</v>
      </c>
      <c r="E75" s="31" t="s">
        <v>559</v>
      </c>
      <c r="F75" s="84">
        <v>109846</v>
      </c>
      <c r="G75" s="32">
        <v>919.34</v>
      </c>
      <c r="H75" s="32" t="s">
        <v>884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45394</v>
      </c>
      <c r="B76" s="32" t="s">
        <v>1059</v>
      </c>
      <c r="C76" s="31" t="s">
        <v>1060</v>
      </c>
      <c r="D76" s="31" t="s">
        <v>1150</v>
      </c>
      <c r="E76" s="31" t="s">
        <v>559</v>
      </c>
      <c r="F76" s="84">
        <v>75000</v>
      </c>
      <c r="G76" s="32">
        <v>982.34</v>
      </c>
      <c r="H76" s="32" t="s">
        <v>884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45394</v>
      </c>
      <c r="B77" s="32" t="s">
        <v>1059</v>
      </c>
      <c r="C77" s="31" t="s">
        <v>1060</v>
      </c>
      <c r="D77" s="31" t="s">
        <v>1002</v>
      </c>
      <c r="E77" s="31" t="s">
        <v>559</v>
      </c>
      <c r="F77" s="84">
        <v>84762</v>
      </c>
      <c r="G77" s="32">
        <v>974.81</v>
      </c>
      <c r="H77" s="32" t="s">
        <v>884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45394</v>
      </c>
      <c r="B78" s="32" t="s">
        <v>1059</v>
      </c>
      <c r="C78" s="31" t="s">
        <v>1060</v>
      </c>
      <c r="D78" s="31" t="s">
        <v>1151</v>
      </c>
      <c r="E78" s="31" t="s">
        <v>559</v>
      </c>
      <c r="F78" s="84">
        <v>86476</v>
      </c>
      <c r="G78" s="32">
        <v>925.29</v>
      </c>
      <c r="H78" s="32" t="s">
        <v>884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45394</v>
      </c>
      <c r="B79" s="32" t="s">
        <v>1152</v>
      </c>
      <c r="C79" s="31" t="s">
        <v>1153</v>
      </c>
      <c r="D79" s="31" t="s">
        <v>901</v>
      </c>
      <c r="E79" s="31" t="s">
        <v>559</v>
      </c>
      <c r="F79" s="84">
        <v>195601</v>
      </c>
      <c r="G79" s="32">
        <v>287.88</v>
      </c>
      <c r="H79" s="32" t="s">
        <v>884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45394</v>
      </c>
      <c r="B80" s="32" t="s">
        <v>1154</v>
      </c>
      <c r="C80" s="31" t="s">
        <v>1155</v>
      </c>
      <c r="D80" s="31" t="s">
        <v>1126</v>
      </c>
      <c r="E80" s="31" t="s">
        <v>559</v>
      </c>
      <c r="F80" s="84">
        <v>126400</v>
      </c>
      <c r="G80" s="32">
        <v>135.35</v>
      </c>
      <c r="H80" s="32" t="s">
        <v>884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45394</v>
      </c>
      <c r="B81" s="32" t="s">
        <v>980</v>
      </c>
      <c r="C81" s="31" t="s">
        <v>981</v>
      </c>
      <c r="D81" s="31" t="s">
        <v>904</v>
      </c>
      <c r="E81" s="31" t="s">
        <v>559</v>
      </c>
      <c r="F81" s="84">
        <v>83200</v>
      </c>
      <c r="G81" s="32">
        <v>113.9</v>
      </c>
      <c r="H81" s="32" t="s">
        <v>884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45394</v>
      </c>
      <c r="B82" s="32" t="s">
        <v>1156</v>
      </c>
      <c r="C82" s="31" t="s">
        <v>1157</v>
      </c>
      <c r="D82" s="31" t="s">
        <v>1158</v>
      </c>
      <c r="E82" s="31" t="s">
        <v>559</v>
      </c>
      <c r="F82" s="84">
        <v>276613</v>
      </c>
      <c r="G82" s="32">
        <v>378.02</v>
      </c>
      <c r="H82" s="32" t="s">
        <v>884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45394</v>
      </c>
      <c r="B83" s="32" t="s">
        <v>1156</v>
      </c>
      <c r="C83" s="31" t="s">
        <v>1157</v>
      </c>
      <c r="D83" s="31" t="s">
        <v>1147</v>
      </c>
      <c r="E83" s="31" t="s">
        <v>559</v>
      </c>
      <c r="F83" s="84">
        <v>424456</v>
      </c>
      <c r="G83" s="32">
        <v>378.23</v>
      </c>
      <c r="H83" s="32" t="s">
        <v>884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45394</v>
      </c>
      <c r="B84" s="32" t="s">
        <v>1156</v>
      </c>
      <c r="C84" s="31" t="s">
        <v>1157</v>
      </c>
      <c r="D84" s="31" t="s">
        <v>901</v>
      </c>
      <c r="E84" s="31" t="s">
        <v>559</v>
      </c>
      <c r="F84" s="84">
        <v>392120</v>
      </c>
      <c r="G84" s="32">
        <v>370.31</v>
      </c>
      <c r="H84" s="32" t="s">
        <v>884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45394</v>
      </c>
      <c r="B85" s="32" t="s">
        <v>1156</v>
      </c>
      <c r="C85" s="31" t="s">
        <v>1157</v>
      </c>
      <c r="D85" s="31" t="s">
        <v>1159</v>
      </c>
      <c r="E85" s="31" t="s">
        <v>559</v>
      </c>
      <c r="F85" s="84">
        <v>311595</v>
      </c>
      <c r="G85" s="32">
        <v>380.65</v>
      </c>
      <c r="H85" s="32" t="s">
        <v>884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45394</v>
      </c>
      <c r="B86" s="32" t="s">
        <v>1156</v>
      </c>
      <c r="C86" s="31" t="s">
        <v>1157</v>
      </c>
      <c r="D86" s="31" t="s">
        <v>1058</v>
      </c>
      <c r="E86" s="31" t="s">
        <v>559</v>
      </c>
      <c r="F86" s="84">
        <v>181395</v>
      </c>
      <c r="G86" s="32">
        <v>379.41</v>
      </c>
      <c r="H86" s="32" t="s">
        <v>884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45394</v>
      </c>
      <c r="B87" s="32" t="s">
        <v>1156</v>
      </c>
      <c r="C87" s="31" t="s">
        <v>1157</v>
      </c>
      <c r="D87" s="31" t="s">
        <v>1002</v>
      </c>
      <c r="E87" s="31" t="s">
        <v>559</v>
      </c>
      <c r="F87" s="84">
        <v>331610</v>
      </c>
      <c r="G87" s="32">
        <v>382.87</v>
      </c>
      <c r="H87" s="32" t="s">
        <v>884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45394</v>
      </c>
      <c r="B88" s="32" t="s">
        <v>1160</v>
      </c>
      <c r="C88" s="31" t="s">
        <v>1161</v>
      </c>
      <c r="D88" s="31" t="s">
        <v>904</v>
      </c>
      <c r="E88" s="31" t="s">
        <v>559</v>
      </c>
      <c r="F88" s="84">
        <v>1665309</v>
      </c>
      <c r="G88" s="32">
        <v>187</v>
      </c>
      <c r="H88" s="32" t="s">
        <v>884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45394</v>
      </c>
      <c r="B89" s="32" t="s">
        <v>1162</v>
      </c>
      <c r="C89" s="31" t="s">
        <v>1163</v>
      </c>
      <c r="D89" s="31" t="s">
        <v>1164</v>
      </c>
      <c r="E89" s="31" t="s">
        <v>559</v>
      </c>
      <c r="F89" s="84">
        <v>2330331</v>
      </c>
      <c r="G89" s="32">
        <v>34.57</v>
      </c>
      <c r="H89" s="32" t="s">
        <v>884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45394</v>
      </c>
      <c r="B90" s="32" t="s">
        <v>1052</v>
      </c>
      <c r="C90" s="31" t="s">
        <v>1165</v>
      </c>
      <c r="D90" s="31" t="s">
        <v>1053</v>
      </c>
      <c r="E90" s="31" t="s">
        <v>559</v>
      </c>
      <c r="F90" s="84">
        <v>291000</v>
      </c>
      <c r="G90" s="32">
        <v>20</v>
      </c>
      <c r="H90" s="32" t="s">
        <v>884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45394</v>
      </c>
      <c r="B91" s="32" t="s">
        <v>1166</v>
      </c>
      <c r="C91" s="31" t="s">
        <v>1167</v>
      </c>
      <c r="D91" s="31" t="s">
        <v>1168</v>
      </c>
      <c r="E91" s="31" t="s">
        <v>559</v>
      </c>
      <c r="F91" s="84">
        <v>48400</v>
      </c>
      <c r="G91" s="32">
        <v>800</v>
      </c>
      <c r="H91" s="32" t="s">
        <v>884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45394</v>
      </c>
      <c r="B92" s="32" t="s">
        <v>1062</v>
      </c>
      <c r="C92" s="31" t="s">
        <v>1063</v>
      </c>
      <c r="D92" s="31" t="s">
        <v>1064</v>
      </c>
      <c r="E92" s="31" t="s">
        <v>559</v>
      </c>
      <c r="F92" s="84">
        <v>10508435</v>
      </c>
      <c r="G92" s="32">
        <v>3.49</v>
      </c>
      <c r="H92" s="32" t="s">
        <v>884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45394</v>
      </c>
      <c r="B93" s="32" t="s">
        <v>1062</v>
      </c>
      <c r="C93" s="31" t="s">
        <v>1063</v>
      </c>
      <c r="D93" s="31" t="s">
        <v>1065</v>
      </c>
      <c r="E93" s="31" t="s">
        <v>559</v>
      </c>
      <c r="F93" s="84">
        <v>8095211</v>
      </c>
      <c r="G93" s="32">
        <v>3.5</v>
      </c>
      <c r="H93" s="32" t="s">
        <v>884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45394</v>
      </c>
      <c r="B94" s="32" t="s">
        <v>1062</v>
      </c>
      <c r="C94" s="31" t="s">
        <v>1063</v>
      </c>
      <c r="D94" s="31" t="s">
        <v>979</v>
      </c>
      <c r="E94" s="31" t="s">
        <v>559</v>
      </c>
      <c r="F94" s="84">
        <v>14294663</v>
      </c>
      <c r="G94" s="32">
        <v>3.49</v>
      </c>
      <c r="H94" s="32" t="s">
        <v>884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45394</v>
      </c>
      <c r="B95" s="32" t="s">
        <v>1062</v>
      </c>
      <c r="C95" s="31" t="s">
        <v>1063</v>
      </c>
      <c r="D95" s="31" t="s">
        <v>1151</v>
      </c>
      <c r="E95" s="31" t="s">
        <v>559</v>
      </c>
      <c r="F95" s="84">
        <v>4636414</v>
      </c>
      <c r="G95" s="32">
        <v>3.47</v>
      </c>
      <c r="H95" s="32" t="s">
        <v>884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45394</v>
      </c>
      <c r="B96" s="32" t="s">
        <v>1017</v>
      </c>
      <c r="C96" s="31" t="s">
        <v>1018</v>
      </c>
      <c r="D96" s="31" t="s">
        <v>904</v>
      </c>
      <c r="E96" s="31" t="s">
        <v>560</v>
      </c>
      <c r="F96" s="84">
        <v>126000</v>
      </c>
      <c r="G96" s="32">
        <v>44.6</v>
      </c>
      <c r="H96" s="32" t="s">
        <v>884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45394</v>
      </c>
      <c r="B97" s="32" t="s">
        <v>1124</v>
      </c>
      <c r="C97" s="31" t="s">
        <v>1125</v>
      </c>
      <c r="D97" s="31" t="s">
        <v>1002</v>
      </c>
      <c r="E97" s="31" t="s">
        <v>560</v>
      </c>
      <c r="F97" s="84">
        <v>57891</v>
      </c>
      <c r="G97" s="32">
        <v>222.09</v>
      </c>
      <c r="H97" s="32" t="s">
        <v>884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45394</v>
      </c>
      <c r="B98" s="32" t="s">
        <v>1124</v>
      </c>
      <c r="C98" s="31" t="s">
        <v>1125</v>
      </c>
      <c r="D98" s="31" t="s">
        <v>1127</v>
      </c>
      <c r="E98" s="31" t="s">
        <v>560</v>
      </c>
      <c r="F98" s="84">
        <v>97720</v>
      </c>
      <c r="G98" s="32">
        <v>225.84</v>
      </c>
      <c r="H98" s="32" t="s">
        <v>884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45394</v>
      </c>
      <c r="B99" s="32" t="s">
        <v>1124</v>
      </c>
      <c r="C99" s="31" t="s">
        <v>1125</v>
      </c>
      <c r="D99" s="31" t="s">
        <v>1001</v>
      </c>
      <c r="E99" s="31" t="s">
        <v>560</v>
      </c>
      <c r="F99" s="84">
        <v>60000</v>
      </c>
      <c r="G99" s="32">
        <v>228.1</v>
      </c>
      <c r="H99" s="32" t="s">
        <v>884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45394</v>
      </c>
      <c r="B100" s="32" t="s">
        <v>1124</v>
      </c>
      <c r="C100" s="31" t="s">
        <v>1125</v>
      </c>
      <c r="D100" s="31" t="s">
        <v>1126</v>
      </c>
      <c r="E100" s="31" t="s">
        <v>560</v>
      </c>
      <c r="F100" s="84">
        <v>58754</v>
      </c>
      <c r="G100" s="32">
        <v>227.56</v>
      </c>
      <c r="H100" s="32" t="s">
        <v>884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45394</v>
      </c>
      <c r="B101" s="32" t="s">
        <v>1128</v>
      </c>
      <c r="C101" s="31" t="s">
        <v>1129</v>
      </c>
      <c r="D101" s="31" t="s">
        <v>904</v>
      </c>
      <c r="E101" s="31" t="s">
        <v>560</v>
      </c>
      <c r="F101" s="84">
        <v>188800</v>
      </c>
      <c r="G101" s="32">
        <v>166.75</v>
      </c>
      <c r="H101" s="32" t="s">
        <v>884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45394</v>
      </c>
      <c r="B102" s="32" t="s">
        <v>1019</v>
      </c>
      <c r="C102" s="31" t="s">
        <v>1020</v>
      </c>
      <c r="D102" s="31" t="s">
        <v>1131</v>
      </c>
      <c r="E102" s="31" t="s">
        <v>560</v>
      </c>
      <c r="F102" s="84">
        <v>875050</v>
      </c>
      <c r="G102" s="32">
        <v>20.38</v>
      </c>
      <c r="H102" s="32" t="s">
        <v>884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45394</v>
      </c>
      <c r="B103" s="32" t="s">
        <v>1019</v>
      </c>
      <c r="C103" s="31" t="s">
        <v>1020</v>
      </c>
      <c r="D103" s="31" t="s">
        <v>1130</v>
      </c>
      <c r="E103" s="31" t="s">
        <v>560</v>
      </c>
      <c r="F103" s="84">
        <v>925000</v>
      </c>
      <c r="G103" s="32">
        <v>20.46</v>
      </c>
      <c r="H103" s="32" t="s">
        <v>884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45394</v>
      </c>
      <c r="B104" s="32" t="s">
        <v>1019</v>
      </c>
      <c r="C104" s="31" t="s">
        <v>1020</v>
      </c>
      <c r="D104" s="31" t="s">
        <v>1057</v>
      </c>
      <c r="E104" s="31" t="s">
        <v>560</v>
      </c>
      <c r="F104" s="84">
        <v>854705</v>
      </c>
      <c r="G104" s="32">
        <v>20.36</v>
      </c>
      <c r="H104" s="32" t="s">
        <v>884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45394</v>
      </c>
      <c r="B105" s="32" t="s">
        <v>1019</v>
      </c>
      <c r="C105" s="31" t="s">
        <v>1020</v>
      </c>
      <c r="D105" s="31" t="s">
        <v>1134</v>
      </c>
      <c r="E105" s="31" t="s">
        <v>560</v>
      </c>
      <c r="F105" s="84">
        <v>800000</v>
      </c>
      <c r="G105" s="32">
        <v>20.34</v>
      </c>
      <c r="H105" s="32" t="s">
        <v>884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45394</v>
      </c>
      <c r="B106" s="32" t="s">
        <v>1019</v>
      </c>
      <c r="C106" s="31" t="s">
        <v>1020</v>
      </c>
      <c r="D106" s="31" t="s">
        <v>1021</v>
      </c>
      <c r="E106" s="31" t="s">
        <v>560</v>
      </c>
      <c r="F106" s="84">
        <v>2260000</v>
      </c>
      <c r="G106" s="32">
        <v>20.420000000000002</v>
      </c>
      <c r="H106" s="32" t="s">
        <v>884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45394</v>
      </c>
      <c r="B107" s="32" t="s">
        <v>1019</v>
      </c>
      <c r="C107" s="31" t="s">
        <v>1020</v>
      </c>
      <c r="D107" s="31" t="s">
        <v>1054</v>
      </c>
      <c r="E107" s="31" t="s">
        <v>560</v>
      </c>
      <c r="F107" s="84">
        <v>900000</v>
      </c>
      <c r="G107" s="32">
        <v>20.45</v>
      </c>
      <c r="H107" s="32" t="s">
        <v>884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45394</v>
      </c>
      <c r="B108" s="32" t="s">
        <v>1019</v>
      </c>
      <c r="C108" s="31" t="s">
        <v>1020</v>
      </c>
      <c r="D108" s="31" t="s">
        <v>1133</v>
      </c>
      <c r="E108" s="31" t="s">
        <v>560</v>
      </c>
      <c r="F108" s="84">
        <v>825000</v>
      </c>
      <c r="G108" s="32">
        <v>20.399999999999999</v>
      </c>
      <c r="H108" s="32" t="s">
        <v>884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45394</v>
      </c>
      <c r="B109" s="32" t="s">
        <v>1019</v>
      </c>
      <c r="C109" s="31" t="s">
        <v>1020</v>
      </c>
      <c r="D109" s="31" t="s">
        <v>1022</v>
      </c>
      <c r="E109" s="31" t="s">
        <v>560</v>
      </c>
      <c r="F109" s="84">
        <v>1920856</v>
      </c>
      <c r="G109" s="32">
        <v>20.81</v>
      </c>
      <c r="H109" s="32" t="s">
        <v>884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45394</v>
      </c>
      <c r="B110" s="32" t="s">
        <v>1019</v>
      </c>
      <c r="C110" s="31" t="s">
        <v>1020</v>
      </c>
      <c r="D110" s="31" t="s">
        <v>1055</v>
      </c>
      <c r="E110" s="31" t="s">
        <v>560</v>
      </c>
      <c r="F110" s="84">
        <v>930305</v>
      </c>
      <c r="G110" s="32">
        <v>20.440000000000001</v>
      </c>
      <c r="H110" s="32" t="s">
        <v>884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45394</v>
      </c>
      <c r="B111" s="32" t="s">
        <v>1019</v>
      </c>
      <c r="C111" s="31" t="s">
        <v>1020</v>
      </c>
      <c r="D111" s="31" t="s">
        <v>1056</v>
      </c>
      <c r="E111" s="31" t="s">
        <v>560</v>
      </c>
      <c r="F111" s="84">
        <v>852000</v>
      </c>
      <c r="G111" s="32">
        <v>20.46</v>
      </c>
      <c r="H111" s="32" t="s">
        <v>884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45394</v>
      </c>
      <c r="B112" s="32" t="s">
        <v>1138</v>
      </c>
      <c r="C112" s="31" t="s">
        <v>1139</v>
      </c>
      <c r="D112" s="31" t="s">
        <v>904</v>
      </c>
      <c r="E112" s="31" t="s">
        <v>560</v>
      </c>
      <c r="F112" s="84">
        <v>151200</v>
      </c>
      <c r="G112" s="32">
        <v>148.6</v>
      </c>
      <c r="H112" s="32" t="s">
        <v>884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45394</v>
      </c>
      <c r="B113" s="32" t="s">
        <v>1140</v>
      </c>
      <c r="C113" s="31" t="s">
        <v>1141</v>
      </c>
      <c r="D113" s="31" t="s">
        <v>1169</v>
      </c>
      <c r="E113" s="31" t="s">
        <v>560</v>
      </c>
      <c r="F113" s="84">
        <v>60000</v>
      </c>
      <c r="G113" s="32">
        <v>75.14</v>
      </c>
      <c r="H113" s="32" t="s">
        <v>884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45394</v>
      </c>
      <c r="B114" s="32" t="s">
        <v>1140</v>
      </c>
      <c r="C114" s="31" t="s">
        <v>1141</v>
      </c>
      <c r="D114" s="31" t="s">
        <v>1142</v>
      </c>
      <c r="E114" s="31" t="s">
        <v>560</v>
      </c>
      <c r="F114" s="84">
        <v>4000</v>
      </c>
      <c r="G114" s="32">
        <v>73.55</v>
      </c>
      <c r="H114" s="32" t="s">
        <v>884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45394</v>
      </c>
      <c r="B115" s="32" t="s">
        <v>1170</v>
      </c>
      <c r="C115" s="31" t="s">
        <v>1171</v>
      </c>
      <c r="D115" s="31" t="s">
        <v>893</v>
      </c>
      <c r="E115" s="31" t="s">
        <v>560</v>
      </c>
      <c r="F115" s="84">
        <v>17600</v>
      </c>
      <c r="G115" s="32">
        <v>800.38</v>
      </c>
      <c r="H115" s="32" t="s">
        <v>884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45394</v>
      </c>
      <c r="B116" s="32" t="s">
        <v>1143</v>
      </c>
      <c r="C116" s="31" t="s">
        <v>1144</v>
      </c>
      <c r="D116" s="31" t="s">
        <v>1172</v>
      </c>
      <c r="E116" s="31" t="s">
        <v>560</v>
      </c>
      <c r="F116" s="84">
        <v>142400</v>
      </c>
      <c r="G116" s="32">
        <v>92.78</v>
      </c>
      <c r="H116" s="32" t="s">
        <v>884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45394</v>
      </c>
      <c r="B117" s="32" t="s">
        <v>1059</v>
      </c>
      <c r="C117" s="31" t="s">
        <v>1060</v>
      </c>
      <c r="D117" s="31" t="s">
        <v>1151</v>
      </c>
      <c r="E117" s="31" t="s">
        <v>560</v>
      </c>
      <c r="F117" s="84">
        <v>46080</v>
      </c>
      <c r="G117" s="32">
        <v>954.6</v>
      </c>
      <c r="H117" s="32" t="s">
        <v>884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45394</v>
      </c>
      <c r="B118" s="32" t="s">
        <v>1059</v>
      </c>
      <c r="C118" s="31" t="s">
        <v>1060</v>
      </c>
      <c r="D118" s="31" t="s">
        <v>1149</v>
      </c>
      <c r="E118" s="31" t="s">
        <v>560</v>
      </c>
      <c r="F118" s="84">
        <v>143458</v>
      </c>
      <c r="G118" s="32">
        <v>951.97</v>
      </c>
      <c r="H118" s="32" t="s">
        <v>884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45394</v>
      </c>
      <c r="B119" s="32" t="s">
        <v>1059</v>
      </c>
      <c r="C119" s="31" t="s">
        <v>1060</v>
      </c>
      <c r="D119" s="31" t="s">
        <v>956</v>
      </c>
      <c r="E119" s="31" t="s">
        <v>560</v>
      </c>
      <c r="F119" s="84">
        <v>187289</v>
      </c>
      <c r="G119" s="32">
        <v>937.31</v>
      </c>
      <c r="H119" s="32" t="s">
        <v>884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45394</v>
      </c>
      <c r="B120" s="32" t="s">
        <v>1059</v>
      </c>
      <c r="C120" s="31" t="s">
        <v>1060</v>
      </c>
      <c r="D120" s="31" t="s">
        <v>1148</v>
      </c>
      <c r="E120" s="31" t="s">
        <v>560</v>
      </c>
      <c r="F120" s="84">
        <v>334554</v>
      </c>
      <c r="G120" s="32">
        <v>952.76</v>
      </c>
      <c r="H120" s="32" t="s">
        <v>884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45394</v>
      </c>
      <c r="B121" s="32" t="s">
        <v>1059</v>
      </c>
      <c r="C121" s="31" t="s">
        <v>1060</v>
      </c>
      <c r="D121" s="31" t="s">
        <v>1061</v>
      </c>
      <c r="E121" s="31" t="s">
        <v>560</v>
      </c>
      <c r="F121" s="84">
        <v>405675</v>
      </c>
      <c r="G121" s="32">
        <v>985.19</v>
      </c>
      <c r="H121" s="32" t="s">
        <v>884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45394</v>
      </c>
      <c r="B122" s="32" t="s">
        <v>1059</v>
      </c>
      <c r="C122" s="31" t="s">
        <v>1060</v>
      </c>
      <c r="D122" s="31" t="s">
        <v>1147</v>
      </c>
      <c r="E122" s="31" t="s">
        <v>560</v>
      </c>
      <c r="F122" s="84">
        <v>171880</v>
      </c>
      <c r="G122" s="32">
        <v>949.13</v>
      </c>
      <c r="H122" s="32" t="s">
        <v>884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45394</v>
      </c>
      <c r="B123" s="32" t="s">
        <v>1059</v>
      </c>
      <c r="C123" s="31" t="s">
        <v>1060</v>
      </c>
      <c r="D123" s="31" t="s">
        <v>1146</v>
      </c>
      <c r="E123" s="31" t="s">
        <v>560</v>
      </c>
      <c r="F123" s="84">
        <v>35221</v>
      </c>
      <c r="G123" s="32">
        <v>1001.28</v>
      </c>
      <c r="H123" s="32" t="s">
        <v>884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45394</v>
      </c>
      <c r="B124" s="32" t="s">
        <v>1059</v>
      </c>
      <c r="C124" s="31" t="s">
        <v>1060</v>
      </c>
      <c r="D124" s="31" t="s">
        <v>901</v>
      </c>
      <c r="E124" s="31" t="s">
        <v>560</v>
      </c>
      <c r="F124" s="84">
        <v>109846</v>
      </c>
      <c r="G124" s="32">
        <v>920.39</v>
      </c>
      <c r="H124" s="32" t="s">
        <v>884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45394</v>
      </c>
      <c r="B125" s="32" t="s">
        <v>1059</v>
      </c>
      <c r="C125" s="31" t="s">
        <v>1060</v>
      </c>
      <c r="D125" s="31" t="s">
        <v>1002</v>
      </c>
      <c r="E125" s="31" t="s">
        <v>560</v>
      </c>
      <c r="F125" s="84">
        <v>85786</v>
      </c>
      <c r="G125" s="32">
        <v>975.81</v>
      </c>
      <c r="H125" s="32" t="s">
        <v>884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45394</v>
      </c>
      <c r="B126" s="32" t="s">
        <v>1152</v>
      </c>
      <c r="C126" s="31" t="s">
        <v>1153</v>
      </c>
      <c r="D126" s="31" t="s">
        <v>901</v>
      </c>
      <c r="E126" s="31" t="s">
        <v>560</v>
      </c>
      <c r="F126" s="84">
        <v>195601</v>
      </c>
      <c r="G126" s="32">
        <v>288.01</v>
      </c>
      <c r="H126" s="32" t="s">
        <v>884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5" customHeight="1">
      <c r="A127" s="83">
        <v>45394</v>
      </c>
      <c r="B127" s="32" t="s">
        <v>1154</v>
      </c>
      <c r="C127" s="31" t="s">
        <v>1155</v>
      </c>
      <c r="D127" s="31" t="s">
        <v>1126</v>
      </c>
      <c r="E127" s="31" t="s">
        <v>560</v>
      </c>
      <c r="F127" s="84">
        <v>102400</v>
      </c>
      <c r="G127" s="32">
        <v>135.07</v>
      </c>
      <c r="H127" s="32" t="s">
        <v>884</v>
      </c>
    </row>
    <row r="128" spans="1:28" ht="15" customHeight="1">
      <c r="A128" s="83">
        <v>45394</v>
      </c>
      <c r="B128" s="32" t="s">
        <v>980</v>
      </c>
      <c r="C128" s="31" t="s">
        <v>981</v>
      </c>
      <c r="D128" s="31" t="s">
        <v>904</v>
      </c>
      <c r="E128" s="31" t="s">
        <v>560</v>
      </c>
      <c r="F128" s="84">
        <v>28800</v>
      </c>
      <c r="G128" s="32">
        <v>113.93</v>
      </c>
      <c r="H128" s="32" t="s">
        <v>884</v>
      </c>
    </row>
    <row r="129" spans="1:8" ht="15" customHeight="1">
      <c r="A129" s="83">
        <v>45394</v>
      </c>
      <c r="B129" s="32" t="s">
        <v>1156</v>
      </c>
      <c r="C129" s="31" t="s">
        <v>1157</v>
      </c>
      <c r="D129" s="31" t="s">
        <v>1158</v>
      </c>
      <c r="E129" s="31" t="s">
        <v>560</v>
      </c>
      <c r="F129" s="84">
        <v>276613</v>
      </c>
      <c r="G129" s="32">
        <v>378.25</v>
      </c>
      <c r="H129" s="32" t="s">
        <v>884</v>
      </c>
    </row>
    <row r="130" spans="1:8" ht="15" customHeight="1">
      <c r="A130" s="83">
        <v>45394</v>
      </c>
      <c r="B130" s="32" t="s">
        <v>1156</v>
      </c>
      <c r="C130" s="31" t="s">
        <v>1157</v>
      </c>
      <c r="D130" s="31" t="s">
        <v>1159</v>
      </c>
      <c r="E130" s="31" t="s">
        <v>560</v>
      </c>
      <c r="F130" s="84">
        <v>311595</v>
      </c>
      <c r="G130" s="32">
        <v>380.91</v>
      </c>
      <c r="H130" s="32" t="s">
        <v>884</v>
      </c>
    </row>
    <row r="131" spans="1:8" ht="15" customHeight="1">
      <c r="A131" s="83">
        <v>45394</v>
      </c>
      <c r="B131" s="32" t="s">
        <v>1156</v>
      </c>
      <c r="C131" s="31" t="s">
        <v>1157</v>
      </c>
      <c r="D131" s="31" t="s">
        <v>901</v>
      </c>
      <c r="E131" s="31" t="s">
        <v>560</v>
      </c>
      <c r="F131" s="84">
        <v>392120</v>
      </c>
      <c r="G131" s="32">
        <v>371.01</v>
      </c>
      <c r="H131" s="32" t="s">
        <v>884</v>
      </c>
    </row>
    <row r="132" spans="1:8" ht="15" customHeight="1">
      <c r="A132" s="83">
        <v>45394</v>
      </c>
      <c r="B132" s="32" t="s">
        <v>1156</v>
      </c>
      <c r="C132" s="31" t="s">
        <v>1157</v>
      </c>
      <c r="D132" s="31" t="s">
        <v>1147</v>
      </c>
      <c r="E132" s="31" t="s">
        <v>560</v>
      </c>
      <c r="F132" s="84">
        <v>429378</v>
      </c>
      <c r="G132" s="32">
        <v>378.41</v>
      </c>
      <c r="H132" s="32" t="s">
        <v>884</v>
      </c>
    </row>
    <row r="133" spans="1:8" ht="15" customHeight="1">
      <c r="A133" s="83">
        <v>45394</v>
      </c>
      <c r="B133" s="32" t="s">
        <v>1156</v>
      </c>
      <c r="C133" s="31" t="s">
        <v>1157</v>
      </c>
      <c r="D133" s="31" t="s">
        <v>1002</v>
      </c>
      <c r="E133" s="31" t="s">
        <v>560</v>
      </c>
      <c r="F133" s="84">
        <v>331610</v>
      </c>
      <c r="G133" s="32">
        <v>383.07</v>
      </c>
      <c r="H133" s="32" t="s">
        <v>884</v>
      </c>
    </row>
    <row r="134" spans="1:8" ht="15" customHeight="1">
      <c r="A134" s="83">
        <v>45394</v>
      </c>
      <c r="B134" s="32" t="s">
        <v>1156</v>
      </c>
      <c r="C134" s="31" t="s">
        <v>1157</v>
      </c>
      <c r="D134" s="31" t="s">
        <v>1058</v>
      </c>
      <c r="E134" s="31" t="s">
        <v>560</v>
      </c>
      <c r="F134" s="84">
        <v>181395</v>
      </c>
      <c r="G134" s="32">
        <v>379.48</v>
      </c>
      <c r="H134" s="32" t="s">
        <v>884</v>
      </c>
    </row>
    <row r="135" spans="1:8" ht="15" customHeight="1">
      <c r="A135" s="83">
        <v>45394</v>
      </c>
      <c r="B135" s="32" t="s">
        <v>1160</v>
      </c>
      <c r="C135" s="31" t="s">
        <v>1161</v>
      </c>
      <c r="D135" s="31" t="s">
        <v>904</v>
      </c>
      <c r="E135" s="31" t="s">
        <v>560</v>
      </c>
      <c r="F135" s="84">
        <v>2570794</v>
      </c>
      <c r="G135" s="32">
        <v>191.02</v>
      </c>
      <c r="H135" s="32" t="s">
        <v>884</v>
      </c>
    </row>
    <row r="136" spans="1:8" ht="15" customHeight="1">
      <c r="A136" s="83">
        <v>45394</v>
      </c>
      <c r="B136" s="32" t="s">
        <v>1067</v>
      </c>
      <c r="C136" s="31" t="s">
        <v>1068</v>
      </c>
      <c r="D136" s="31" t="s">
        <v>1069</v>
      </c>
      <c r="E136" s="31" t="s">
        <v>560</v>
      </c>
      <c r="F136" s="84">
        <v>100227</v>
      </c>
      <c r="G136" s="32">
        <v>133.09</v>
      </c>
      <c r="H136" s="32" t="s">
        <v>884</v>
      </c>
    </row>
    <row r="137" spans="1:8" ht="15" customHeight="1">
      <c r="A137" s="83">
        <v>45394</v>
      </c>
      <c r="B137" s="32" t="s">
        <v>1162</v>
      </c>
      <c r="C137" s="31" t="s">
        <v>1163</v>
      </c>
      <c r="D137" s="31" t="s">
        <v>1164</v>
      </c>
      <c r="E137" s="31" t="s">
        <v>560</v>
      </c>
      <c r="F137" s="84">
        <v>1374749</v>
      </c>
      <c r="G137" s="32">
        <v>34.380000000000003</v>
      </c>
      <c r="H137" s="32" t="s">
        <v>884</v>
      </c>
    </row>
    <row r="138" spans="1:8" ht="15" customHeight="1">
      <c r="A138" s="83">
        <v>45394</v>
      </c>
      <c r="B138" s="32" t="s">
        <v>1173</v>
      </c>
      <c r="C138" s="31" t="s">
        <v>1174</v>
      </c>
      <c r="D138" s="31" t="s">
        <v>1175</v>
      </c>
      <c r="E138" s="31" t="s">
        <v>560</v>
      </c>
      <c r="F138" s="84">
        <v>3681000</v>
      </c>
      <c r="G138" s="32">
        <v>30.64</v>
      </c>
      <c r="H138" s="32" t="s">
        <v>884</v>
      </c>
    </row>
    <row r="139" spans="1:8" ht="15" customHeight="1">
      <c r="A139" s="83">
        <v>45394</v>
      </c>
      <c r="B139" s="32" t="s">
        <v>1062</v>
      </c>
      <c r="C139" s="31" t="s">
        <v>1063</v>
      </c>
      <c r="D139" s="31" t="s">
        <v>979</v>
      </c>
      <c r="E139" s="31" t="s">
        <v>560</v>
      </c>
      <c r="F139" s="84">
        <v>14248369</v>
      </c>
      <c r="G139" s="32">
        <v>3.51</v>
      </c>
      <c r="H139" s="32" t="s">
        <v>884</v>
      </c>
    </row>
    <row r="140" spans="1:8" ht="15" customHeight="1">
      <c r="A140" s="83">
        <v>45394</v>
      </c>
      <c r="B140" s="32" t="s">
        <v>1062</v>
      </c>
      <c r="C140" s="31" t="s">
        <v>1063</v>
      </c>
      <c r="D140" s="31" t="s">
        <v>1064</v>
      </c>
      <c r="E140" s="31" t="s">
        <v>560</v>
      </c>
      <c r="F140" s="84">
        <v>10510435</v>
      </c>
      <c r="G140" s="32">
        <v>3.47</v>
      </c>
      <c r="H140" s="32" t="s">
        <v>884</v>
      </c>
    </row>
    <row r="141" spans="1:8" ht="15" customHeight="1">
      <c r="A141" s="83">
        <v>45394</v>
      </c>
      <c r="B141" s="32" t="s">
        <v>1062</v>
      </c>
      <c r="C141" s="31" t="s">
        <v>1063</v>
      </c>
      <c r="D141" s="31" t="s">
        <v>1151</v>
      </c>
      <c r="E141" s="31" t="s">
        <v>560</v>
      </c>
      <c r="F141" s="84">
        <v>1645952</v>
      </c>
      <c r="G141" s="32">
        <v>3.44</v>
      </c>
      <c r="H141" s="32" t="s">
        <v>884</v>
      </c>
    </row>
    <row r="142" spans="1:8" ht="15" customHeight="1">
      <c r="A142" s="83">
        <v>45394</v>
      </c>
      <c r="B142" s="32" t="s">
        <v>1062</v>
      </c>
      <c r="C142" s="31" t="s">
        <v>1063</v>
      </c>
      <c r="D142" s="31" t="s">
        <v>1065</v>
      </c>
      <c r="E142" s="31" t="s">
        <v>560</v>
      </c>
      <c r="F142" s="84">
        <v>8001703</v>
      </c>
      <c r="G142" s="32">
        <v>3.49</v>
      </c>
      <c r="H142" s="32" t="s">
        <v>884</v>
      </c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6"/>
  <sheetViews>
    <sheetView zoomScale="80" zoomScaleNormal="80" workbookViewId="0">
      <selection activeCell="H24" sqref="H2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2.6640625" hidden="1" customWidth="1"/>
    <col min="20" max="20" width="12.6640625" hidden="1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924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45397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889</v>
      </c>
      <c r="G10" s="207">
        <v>2390</v>
      </c>
      <c r="H10" s="205"/>
      <c r="I10" s="205" t="s">
        <v>890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2536.1999999999998</v>
      </c>
      <c r="Q10" s="254"/>
      <c r="S10" s="37" t="s">
        <v>577</v>
      </c>
    </row>
    <row r="11" spans="1:27" ht="15" customHeight="1">
      <c r="A11" s="311">
        <v>2</v>
      </c>
      <c r="B11" s="312">
        <v>45369</v>
      </c>
      <c r="C11" s="313"/>
      <c r="D11" s="314" t="s">
        <v>117</v>
      </c>
      <c r="E11" s="315" t="s">
        <v>575</v>
      </c>
      <c r="F11" s="304">
        <v>617.5</v>
      </c>
      <c r="G11" s="305">
        <v>590</v>
      </c>
      <c r="H11" s="304">
        <v>651</v>
      </c>
      <c r="I11" s="304" t="s">
        <v>891</v>
      </c>
      <c r="J11" s="298" t="s">
        <v>925</v>
      </c>
      <c r="K11" s="298">
        <f t="shared" ref="K11" si="0">H11-F11</f>
        <v>33.5</v>
      </c>
      <c r="L11" s="307">
        <f t="shared" ref="L11" si="1">(F11*-0.3)/100</f>
        <v>-1.8525</v>
      </c>
      <c r="M11" s="308">
        <f t="shared" ref="M11" si="2">(K11+L11)/F11</f>
        <v>5.1251012145748988E-2</v>
      </c>
      <c r="N11" s="298" t="s">
        <v>578</v>
      </c>
      <c r="O11" s="309">
        <v>45384</v>
      </c>
      <c r="P11" s="310"/>
      <c r="Q11" s="254"/>
      <c r="S11" s="37" t="s">
        <v>577</v>
      </c>
    </row>
    <row r="12" spans="1:27" ht="15" customHeight="1">
      <c r="A12" s="311">
        <v>3</v>
      </c>
      <c r="B12" s="312">
        <v>45371</v>
      </c>
      <c r="C12" s="313"/>
      <c r="D12" s="314" t="s">
        <v>112</v>
      </c>
      <c r="E12" s="315" t="s">
        <v>575</v>
      </c>
      <c r="F12" s="304">
        <v>147</v>
      </c>
      <c r="G12" s="305">
        <v>136</v>
      </c>
      <c r="H12" s="304">
        <v>155</v>
      </c>
      <c r="I12" s="304" t="s">
        <v>892</v>
      </c>
      <c r="J12" s="298" t="s">
        <v>960</v>
      </c>
      <c r="K12" s="298">
        <f t="shared" ref="K12" si="3">H12-F12</f>
        <v>8</v>
      </c>
      <c r="L12" s="307">
        <f t="shared" ref="L12" si="4">(F12*-0.3)/100</f>
        <v>-0.441</v>
      </c>
      <c r="M12" s="308">
        <f t="shared" ref="M12" si="5">(K12+L12)/F12</f>
        <v>5.1421768707482995E-2</v>
      </c>
      <c r="N12" s="298" t="s">
        <v>578</v>
      </c>
      <c r="O12" s="309">
        <v>45386</v>
      </c>
      <c r="P12" s="310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895</v>
      </c>
      <c r="G13" s="207">
        <v>3640</v>
      </c>
      <c r="H13" s="205"/>
      <c r="I13" s="205" t="s">
        <v>896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4001.4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897</v>
      </c>
      <c r="G14" s="207">
        <v>1740</v>
      </c>
      <c r="H14" s="205"/>
      <c r="I14" s="205" t="s">
        <v>898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1881.4</v>
      </c>
      <c r="Q14" s="254"/>
      <c r="S14" s="37" t="s">
        <v>577</v>
      </c>
    </row>
    <row r="15" spans="1:27" ht="15" customHeight="1">
      <c r="A15" s="311">
        <v>6</v>
      </c>
      <c r="B15" s="312">
        <v>45377</v>
      </c>
      <c r="C15" s="313"/>
      <c r="D15" s="314" t="s">
        <v>231</v>
      </c>
      <c r="E15" s="315" t="s">
        <v>575</v>
      </c>
      <c r="F15" s="304">
        <v>3875</v>
      </c>
      <c r="G15" s="305">
        <v>3670</v>
      </c>
      <c r="H15" s="304">
        <v>4085</v>
      </c>
      <c r="I15" s="304" t="s">
        <v>902</v>
      </c>
      <c r="J15" s="298" t="s">
        <v>1037</v>
      </c>
      <c r="K15" s="298">
        <f t="shared" ref="K15" si="6">H15-F15</f>
        <v>210</v>
      </c>
      <c r="L15" s="307">
        <f t="shared" ref="L15" si="7">(F15*-0.3)/100</f>
        <v>-11.625</v>
      </c>
      <c r="M15" s="308">
        <f t="shared" ref="M15" si="8">(K15+L15)/F15</f>
        <v>5.1193548387096777E-2</v>
      </c>
      <c r="N15" s="298" t="s">
        <v>578</v>
      </c>
      <c r="O15" s="309">
        <v>45392</v>
      </c>
      <c r="P15" s="310"/>
      <c r="Q15" s="254"/>
      <c r="S15" s="37" t="s">
        <v>577</v>
      </c>
    </row>
    <row r="16" spans="1:27" ht="15" customHeight="1">
      <c r="A16" s="311">
        <v>7</v>
      </c>
      <c r="B16" s="312">
        <v>45378</v>
      </c>
      <c r="C16" s="313"/>
      <c r="D16" s="314" t="s">
        <v>354</v>
      </c>
      <c r="E16" s="315" t="s">
        <v>575</v>
      </c>
      <c r="F16" s="304">
        <v>1685</v>
      </c>
      <c r="G16" s="305">
        <v>1570</v>
      </c>
      <c r="H16" s="304">
        <v>1777</v>
      </c>
      <c r="I16" s="304" t="s">
        <v>903</v>
      </c>
      <c r="J16" s="298" t="s">
        <v>922</v>
      </c>
      <c r="K16" s="298">
        <f t="shared" ref="K16" si="9">H16-F16</f>
        <v>92</v>
      </c>
      <c r="L16" s="307">
        <f t="shared" ref="L16" si="10">(F16*-0.3)/100</f>
        <v>-5.0549999999999997</v>
      </c>
      <c r="M16" s="308">
        <f t="shared" ref="M16" si="11">(K16+L16)/F16</f>
        <v>5.1599406528189909E-2</v>
      </c>
      <c r="N16" s="298" t="s">
        <v>578</v>
      </c>
      <c r="O16" s="309">
        <v>45383</v>
      </c>
      <c r="P16" s="310"/>
      <c r="Q16" s="254"/>
      <c r="S16" s="37" t="s">
        <v>577</v>
      </c>
    </row>
    <row r="17" spans="1:39" ht="15" customHeight="1">
      <c r="A17" s="311">
        <v>8</v>
      </c>
      <c r="B17" s="312">
        <v>45379</v>
      </c>
      <c r="C17" s="313"/>
      <c r="D17" s="314" t="s">
        <v>301</v>
      </c>
      <c r="E17" s="315" t="s">
        <v>575</v>
      </c>
      <c r="F17" s="304">
        <v>1385</v>
      </c>
      <c r="G17" s="305">
        <v>1280</v>
      </c>
      <c r="H17" s="304">
        <v>1472</v>
      </c>
      <c r="I17" s="304" t="s">
        <v>905</v>
      </c>
      <c r="J17" s="298" t="s">
        <v>955</v>
      </c>
      <c r="K17" s="298">
        <f t="shared" ref="K17" si="12">H17-F17</f>
        <v>87</v>
      </c>
      <c r="L17" s="307">
        <f t="shared" ref="L17" si="13">(F17*-0.3)/100</f>
        <v>-4.1550000000000002</v>
      </c>
      <c r="M17" s="308">
        <f t="shared" ref="M17" si="14">(K17+L17)/F17</f>
        <v>5.9815884476534298E-2</v>
      </c>
      <c r="N17" s="298" t="s">
        <v>578</v>
      </c>
      <c r="O17" s="309">
        <v>45385</v>
      </c>
      <c r="P17" s="310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906</v>
      </c>
      <c r="G18" s="207">
        <v>985</v>
      </c>
      <c r="H18" s="205"/>
      <c r="I18" s="205" t="s">
        <v>907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1073.45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849</v>
      </c>
      <c r="E19" s="211" t="s">
        <v>575</v>
      </c>
      <c r="F19" s="205" t="s">
        <v>930</v>
      </c>
      <c r="G19" s="207">
        <v>1220</v>
      </c>
      <c r="H19" s="205"/>
      <c r="I19" s="205" t="s">
        <v>931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940</v>
      </c>
      <c r="G20" s="207">
        <v>124</v>
      </c>
      <c r="H20" s="205"/>
      <c r="I20" s="205" t="s">
        <v>941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130.85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949</v>
      </c>
      <c r="G21" s="207">
        <v>4580</v>
      </c>
      <c r="H21" s="205"/>
      <c r="I21" s="205" t="s">
        <v>950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4751.75</v>
      </c>
      <c r="Q21" s="254"/>
      <c r="S21" s="37" t="s">
        <v>577</v>
      </c>
    </row>
    <row r="22" spans="1:39" ht="15" customHeight="1">
      <c r="A22" s="209">
        <v>13</v>
      </c>
      <c r="B22" s="206">
        <v>45386</v>
      </c>
      <c r="C22" s="210"/>
      <c r="D22" s="214" t="s">
        <v>969</v>
      </c>
      <c r="E22" s="211" t="s">
        <v>575</v>
      </c>
      <c r="F22" s="205" t="s">
        <v>970</v>
      </c>
      <c r="G22" s="207">
        <v>35.799999999999997</v>
      </c>
      <c r="H22" s="205"/>
      <c r="I22" s="205" t="s">
        <v>971</v>
      </c>
      <c r="J22" s="207" t="s">
        <v>576</v>
      </c>
      <c r="K22" s="207"/>
      <c r="L22" s="208"/>
      <c r="M22" s="212"/>
      <c r="N22" s="207"/>
      <c r="O22" s="213"/>
      <c r="P22" s="208"/>
      <c r="Q22" s="254"/>
      <c r="S22" s="37" t="s">
        <v>577</v>
      </c>
    </row>
    <row r="23" spans="1:39" ht="15" customHeight="1">
      <c r="A23" s="209">
        <v>14</v>
      </c>
      <c r="B23" s="206">
        <v>45387</v>
      </c>
      <c r="C23" s="210"/>
      <c r="D23" s="214" t="s">
        <v>295</v>
      </c>
      <c r="E23" s="211" t="s">
        <v>575</v>
      </c>
      <c r="F23" s="205" t="s">
        <v>972</v>
      </c>
      <c r="G23" s="207">
        <v>7490</v>
      </c>
      <c r="H23" s="205"/>
      <c r="I23" s="205" t="s">
        <v>973</v>
      </c>
      <c r="J23" s="207" t="s">
        <v>576</v>
      </c>
      <c r="K23" s="207"/>
      <c r="L23" s="208"/>
      <c r="M23" s="212"/>
      <c r="N23" s="207"/>
      <c r="O23" s="213"/>
      <c r="P23" s="208">
        <f>VLOOKUP(D23,'MidCap Intra'!$B$11:$C$568,2,0)</f>
        <v>7753.75</v>
      </c>
      <c r="Q23" s="254"/>
      <c r="S23" s="37" t="s">
        <v>577</v>
      </c>
    </row>
    <row r="24" spans="1:39" ht="15" customHeight="1">
      <c r="A24" s="209">
        <v>15</v>
      </c>
      <c r="B24" s="206">
        <v>45390</v>
      </c>
      <c r="C24" s="210"/>
      <c r="D24" s="214" t="s">
        <v>301</v>
      </c>
      <c r="E24" s="211" t="s">
        <v>575</v>
      </c>
      <c r="F24" s="205" t="s">
        <v>987</v>
      </c>
      <c r="G24" s="207">
        <v>1370</v>
      </c>
      <c r="H24" s="205"/>
      <c r="I24" s="205" t="s">
        <v>988</v>
      </c>
      <c r="J24" s="207" t="s">
        <v>576</v>
      </c>
      <c r="K24" s="207"/>
      <c r="L24" s="208"/>
      <c r="M24" s="212"/>
      <c r="N24" s="207"/>
      <c r="O24" s="213"/>
      <c r="P24" s="208">
        <f>VLOOKUP(D24,'MidCap Intra'!$B$11:$C$568,2,0)</f>
        <v>1385.85</v>
      </c>
      <c r="Q24" s="254"/>
      <c r="S24" s="37" t="s">
        <v>577</v>
      </c>
    </row>
    <row r="25" spans="1:39" ht="15" customHeight="1">
      <c r="A25" s="209">
        <v>16</v>
      </c>
      <c r="B25" s="206">
        <v>45394</v>
      </c>
      <c r="C25" s="210"/>
      <c r="D25" s="214" t="s">
        <v>275</v>
      </c>
      <c r="E25" s="211" t="s">
        <v>575</v>
      </c>
      <c r="F25" s="205" t="s">
        <v>1070</v>
      </c>
      <c r="G25" s="207">
        <v>1625</v>
      </c>
      <c r="H25" s="205"/>
      <c r="I25" s="205" t="s">
        <v>1071</v>
      </c>
      <c r="J25" s="207" t="s">
        <v>576</v>
      </c>
      <c r="K25" s="207"/>
      <c r="L25" s="208"/>
      <c r="M25" s="212"/>
      <c r="N25" s="207"/>
      <c r="O25" s="213"/>
      <c r="P25" s="208">
        <f>VLOOKUP(D25,'MidCap Intra'!$B$11:$C$568,2,0)</f>
        <v>1749.65</v>
      </c>
      <c r="Q25" s="254"/>
      <c r="S25" s="37" t="s">
        <v>769</v>
      </c>
    </row>
    <row r="26" spans="1:39" ht="15" customHeight="1">
      <c r="A26" s="209"/>
      <c r="B26" s="206"/>
      <c r="C26" s="210"/>
      <c r="D26" s="214"/>
      <c r="E26" s="211"/>
      <c r="F26" s="205"/>
      <c r="G26" s="207"/>
      <c r="H26" s="205"/>
      <c r="I26" s="205"/>
      <c r="J26" s="207"/>
      <c r="K26" s="207"/>
      <c r="L26" s="208"/>
      <c r="M26" s="212"/>
      <c r="N26" s="207"/>
      <c r="O26" s="213"/>
      <c r="P26" s="208"/>
      <c r="Q26" s="254"/>
      <c r="S26" s="37"/>
    </row>
    <row r="28" spans="1:39" ht="14.25" customHeight="1">
      <c r="A28" s="99"/>
      <c r="B28" s="100"/>
      <c r="C28" s="101"/>
      <c r="D28" s="102"/>
      <c r="E28" s="103"/>
      <c r="F28" s="103"/>
      <c r="G28" s="99"/>
      <c r="H28" s="103"/>
      <c r="I28" s="104"/>
      <c r="J28" s="105"/>
      <c r="K28" s="105"/>
      <c r="L28" s="106"/>
      <c r="M28" s="107"/>
      <c r="N28" s="108"/>
      <c r="O28" s="109"/>
      <c r="P28" s="110"/>
      <c r="Q28" s="110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1" t="s">
        <v>579</v>
      </c>
      <c r="B29" s="112"/>
      <c r="C29" s="113"/>
      <c r="E29" s="114"/>
      <c r="F29" s="114"/>
      <c r="G29" s="114"/>
      <c r="H29" s="114"/>
      <c r="I29" s="114"/>
      <c r="J29" s="115"/>
      <c r="K29" s="114"/>
      <c r="L29" s="116"/>
      <c r="M29" s="54"/>
      <c r="N29" s="115"/>
      <c r="O29" s="11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7" t="s">
        <v>580</v>
      </c>
      <c r="B30" s="111"/>
      <c r="C30" s="111"/>
      <c r="D30" s="111"/>
      <c r="E30" s="37"/>
      <c r="F30" s="118" t="s">
        <v>581</v>
      </c>
      <c r="G30" s="6"/>
      <c r="H30" s="6"/>
      <c r="I30" s="6"/>
      <c r="J30" s="119"/>
      <c r="K30" s="120"/>
      <c r="L30" s="120"/>
      <c r="M30" s="121"/>
      <c r="N30" s="1"/>
      <c r="O30" s="12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1" t="s">
        <v>582</v>
      </c>
      <c r="B31" s="111"/>
      <c r="C31" s="111"/>
      <c r="D31" s="111" t="s">
        <v>583</v>
      </c>
      <c r="E31" s="6"/>
      <c r="F31" s="118" t="s">
        <v>584</v>
      </c>
      <c r="G31" s="6"/>
      <c r="H31" s="6"/>
      <c r="I31" s="6"/>
      <c r="J31" s="119"/>
      <c r="K31" s="120"/>
      <c r="L31" s="120"/>
      <c r="M31" s="121"/>
      <c r="N31" s="1"/>
      <c r="O31" s="122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1"/>
      <c r="B32" s="111"/>
      <c r="C32" s="111"/>
      <c r="D32" s="111"/>
      <c r="E32" s="6"/>
      <c r="F32" s="6"/>
      <c r="G32" s="6"/>
      <c r="H32" s="6"/>
      <c r="I32" s="6"/>
      <c r="J32" s="123"/>
      <c r="K32" s="120"/>
      <c r="L32" s="120"/>
      <c r="M32" s="6"/>
      <c r="N32" s="124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18"/>
      <c r="B33" s="218"/>
      <c r="C33" s="218"/>
      <c r="D33" s="218"/>
      <c r="E33" s="219"/>
      <c r="F33" s="219"/>
      <c r="G33" s="219"/>
      <c r="H33" s="219"/>
      <c r="I33" s="219"/>
      <c r="J33" s="220"/>
      <c r="K33" s="221"/>
      <c r="L33" s="221"/>
      <c r="M33" s="219"/>
      <c r="N33" s="222"/>
      <c r="O33" s="22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3"/>
      <c r="K34" s="120"/>
      <c r="L34" s="121"/>
      <c r="M34" s="6"/>
      <c r="N34" s="124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4" t="s">
        <v>589</v>
      </c>
      <c r="B35" s="134"/>
      <c r="C35" s="134"/>
      <c r="D35" s="134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3" t="s">
        <v>16</v>
      </c>
      <c r="B36" s="93" t="s">
        <v>551</v>
      </c>
      <c r="C36" s="93"/>
      <c r="D36" s="94" t="s">
        <v>562</v>
      </c>
      <c r="E36" s="93" t="s">
        <v>563</v>
      </c>
      <c r="F36" s="93" t="s">
        <v>564</v>
      </c>
      <c r="G36" s="93" t="s">
        <v>585</v>
      </c>
      <c r="H36" s="93" t="s">
        <v>566</v>
      </c>
      <c r="I36" s="215" t="s">
        <v>567</v>
      </c>
      <c r="J36" s="217" t="s">
        <v>568</v>
      </c>
      <c r="K36" s="216" t="s">
        <v>590</v>
      </c>
      <c r="L36" s="95" t="s">
        <v>570</v>
      </c>
      <c r="M36" s="135" t="s">
        <v>591</v>
      </c>
      <c r="N36" s="93" t="s">
        <v>592</v>
      </c>
      <c r="O36" s="92" t="s">
        <v>572</v>
      </c>
      <c r="P36" s="94" t="s">
        <v>573</v>
      </c>
      <c r="Q36" s="25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95">
        <v>1</v>
      </c>
      <c r="B37" s="293">
        <v>45379</v>
      </c>
      <c r="C37" s="294"/>
      <c r="D37" s="294" t="s">
        <v>908</v>
      </c>
      <c r="E37" s="295" t="s">
        <v>587</v>
      </c>
      <c r="F37" s="295">
        <v>3842.5</v>
      </c>
      <c r="G37" s="295">
        <v>3785</v>
      </c>
      <c r="H37" s="295">
        <v>3785</v>
      </c>
      <c r="I37" s="296" t="s">
        <v>909</v>
      </c>
      <c r="J37" s="285" t="s">
        <v>923</v>
      </c>
      <c r="K37" s="286">
        <f t="shared" ref="K37:K43" si="15">H37-F37</f>
        <v>-57.5</v>
      </c>
      <c r="L37" s="287">
        <f t="shared" ref="L37" si="16">(H37*N37)*0.03%</f>
        <v>198.71249999999998</v>
      </c>
      <c r="M37" s="288">
        <f>(K37*N37)-L37</f>
        <v>-10261.2125</v>
      </c>
      <c r="N37" s="286">
        <v>175</v>
      </c>
      <c r="O37" s="289" t="s">
        <v>588</v>
      </c>
      <c r="P37" s="290">
        <v>45352</v>
      </c>
      <c r="Q37" s="252"/>
      <c r="R37" s="136"/>
      <c r="S37" s="54" t="s">
        <v>577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295">
        <v>2</v>
      </c>
      <c r="B38" s="293">
        <v>45383</v>
      </c>
      <c r="C38" s="294"/>
      <c r="D38" s="294" t="s">
        <v>917</v>
      </c>
      <c r="E38" s="295" t="s">
        <v>587</v>
      </c>
      <c r="F38" s="295">
        <v>12605</v>
      </c>
      <c r="G38" s="295">
        <v>12400</v>
      </c>
      <c r="H38" s="295">
        <v>12445</v>
      </c>
      <c r="I38" s="296" t="s">
        <v>918</v>
      </c>
      <c r="J38" s="285" t="s">
        <v>967</v>
      </c>
      <c r="K38" s="286">
        <f t="shared" si="15"/>
        <v>-160</v>
      </c>
      <c r="L38" s="287">
        <f t="shared" ref="L38" si="17">(H38*N38)*0.03%</f>
        <v>186.67499999999998</v>
      </c>
      <c r="M38" s="288">
        <f t="shared" ref="M38" si="18">(K38*N38)-L38</f>
        <v>-8186.6750000000002</v>
      </c>
      <c r="N38" s="286">
        <v>50</v>
      </c>
      <c r="O38" s="289" t="s">
        <v>588</v>
      </c>
      <c r="P38" s="290">
        <v>45386</v>
      </c>
      <c r="Q38" s="252"/>
      <c r="R38" s="136"/>
      <c r="S38" s="54" t="s">
        <v>769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304">
        <v>3</v>
      </c>
      <c r="B39" s="301">
        <v>45293</v>
      </c>
      <c r="C39" s="303"/>
      <c r="D39" s="303" t="s">
        <v>926</v>
      </c>
      <c r="E39" s="304" t="s">
        <v>587</v>
      </c>
      <c r="F39" s="304">
        <v>1501</v>
      </c>
      <c r="G39" s="304">
        <v>1480</v>
      </c>
      <c r="H39" s="304">
        <v>1527.5</v>
      </c>
      <c r="I39" s="305" t="s">
        <v>927</v>
      </c>
      <c r="J39" s="326" t="s">
        <v>958</v>
      </c>
      <c r="K39" s="327">
        <f t="shared" si="15"/>
        <v>26.5</v>
      </c>
      <c r="L39" s="328">
        <f t="shared" ref="L39:L40" si="19">(H39*N39)*0.03%</f>
        <v>252.03749999999997</v>
      </c>
      <c r="M39" s="329">
        <f t="shared" ref="M39:M40" si="20">(K39*N39)-L39</f>
        <v>14322.9625</v>
      </c>
      <c r="N39" s="327">
        <v>550</v>
      </c>
      <c r="O39" s="330" t="s">
        <v>578</v>
      </c>
      <c r="P39" s="331">
        <v>45386</v>
      </c>
      <c r="Q39" s="252"/>
      <c r="R39" s="136"/>
      <c r="S39" s="54" t="s">
        <v>577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295">
        <v>4</v>
      </c>
      <c r="B40" s="293">
        <v>45384</v>
      </c>
      <c r="C40" s="294"/>
      <c r="D40" s="294" t="s">
        <v>935</v>
      </c>
      <c r="E40" s="295" t="s">
        <v>587</v>
      </c>
      <c r="F40" s="295">
        <v>3176</v>
      </c>
      <c r="G40" s="295">
        <v>3104</v>
      </c>
      <c r="H40" s="295">
        <v>3104</v>
      </c>
      <c r="I40" s="296" t="s">
        <v>936</v>
      </c>
      <c r="J40" s="285" t="s">
        <v>997</v>
      </c>
      <c r="K40" s="286">
        <f t="shared" si="15"/>
        <v>-72</v>
      </c>
      <c r="L40" s="287">
        <f t="shared" si="19"/>
        <v>139.67999999999998</v>
      </c>
      <c r="M40" s="288">
        <f t="shared" si="20"/>
        <v>-10939.68</v>
      </c>
      <c r="N40" s="286">
        <v>150</v>
      </c>
      <c r="O40" s="289" t="s">
        <v>588</v>
      </c>
      <c r="P40" s="290">
        <v>45390</v>
      </c>
      <c r="Q40" s="252"/>
      <c r="R40" s="136"/>
      <c r="S40" s="54" t="s">
        <v>865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304">
        <v>5</v>
      </c>
      <c r="B41" s="301">
        <v>45384</v>
      </c>
      <c r="C41" s="303"/>
      <c r="D41" s="303" t="s">
        <v>942</v>
      </c>
      <c r="E41" s="304" t="s">
        <v>587</v>
      </c>
      <c r="F41" s="304">
        <v>2013</v>
      </c>
      <c r="G41" s="304">
        <v>1975</v>
      </c>
      <c r="H41" s="304">
        <v>2050</v>
      </c>
      <c r="I41" s="305" t="s">
        <v>943</v>
      </c>
      <c r="J41" s="326" t="s">
        <v>954</v>
      </c>
      <c r="K41" s="327">
        <f t="shared" si="15"/>
        <v>37</v>
      </c>
      <c r="L41" s="328">
        <f t="shared" ref="L41" si="21">(H41*N41)*0.03%</f>
        <v>153.75</v>
      </c>
      <c r="M41" s="329">
        <f t="shared" ref="M41" si="22">(K41*N41)-L41</f>
        <v>9096.25</v>
      </c>
      <c r="N41" s="327">
        <v>250</v>
      </c>
      <c r="O41" s="330" t="s">
        <v>578</v>
      </c>
      <c r="P41" s="331">
        <v>45385</v>
      </c>
      <c r="Q41" s="252"/>
      <c r="R41" s="136"/>
      <c r="S41" s="54" t="s">
        <v>865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304">
        <v>6</v>
      </c>
      <c r="B42" s="301">
        <v>45384</v>
      </c>
      <c r="C42" s="303"/>
      <c r="D42" s="303" t="s">
        <v>944</v>
      </c>
      <c r="E42" s="304" t="s">
        <v>587</v>
      </c>
      <c r="F42" s="304">
        <v>10120</v>
      </c>
      <c r="G42" s="304">
        <v>10000</v>
      </c>
      <c r="H42" s="304">
        <v>10290</v>
      </c>
      <c r="I42" s="305" t="s">
        <v>945</v>
      </c>
      <c r="J42" s="326" t="s">
        <v>804</v>
      </c>
      <c r="K42" s="327">
        <f t="shared" si="15"/>
        <v>170</v>
      </c>
      <c r="L42" s="328">
        <f t="shared" ref="L42:L43" si="23">(H42*N42)*0.03%</f>
        <v>308.7</v>
      </c>
      <c r="M42" s="329">
        <f t="shared" ref="M42:M43" si="24">(K42*N42)-L42</f>
        <v>16691.3</v>
      </c>
      <c r="N42" s="327">
        <v>100</v>
      </c>
      <c r="O42" s="330" t="s">
        <v>578</v>
      </c>
      <c r="P42" s="331">
        <v>45385</v>
      </c>
      <c r="Q42" s="252"/>
      <c r="R42" s="136"/>
      <c r="S42" s="54" t="s">
        <v>577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295">
        <v>7</v>
      </c>
      <c r="B43" s="293">
        <v>45385</v>
      </c>
      <c r="C43" s="294"/>
      <c r="D43" s="294" t="s">
        <v>944</v>
      </c>
      <c r="E43" s="295" t="s">
        <v>587</v>
      </c>
      <c r="F43" s="295">
        <v>10100</v>
      </c>
      <c r="G43" s="295">
        <v>10000</v>
      </c>
      <c r="H43" s="295">
        <v>10000</v>
      </c>
      <c r="I43" s="296" t="s">
        <v>945</v>
      </c>
      <c r="J43" s="285" t="s">
        <v>959</v>
      </c>
      <c r="K43" s="286">
        <f t="shared" si="15"/>
        <v>-100</v>
      </c>
      <c r="L43" s="287">
        <f t="shared" si="23"/>
        <v>300</v>
      </c>
      <c r="M43" s="288">
        <f t="shared" si="24"/>
        <v>-10300</v>
      </c>
      <c r="N43" s="286">
        <v>100</v>
      </c>
      <c r="O43" s="289" t="s">
        <v>588</v>
      </c>
      <c r="P43" s="290">
        <v>45386</v>
      </c>
      <c r="Q43" s="252"/>
      <c r="R43" s="136"/>
      <c r="S43" s="54" t="s">
        <v>577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304">
        <v>8</v>
      </c>
      <c r="B44" s="301">
        <v>45386</v>
      </c>
      <c r="C44" s="303"/>
      <c r="D44" s="303" t="s">
        <v>968</v>
      </c>
      <c r="E44" s="304" t="s">
        <v>587</v>
      </c>
      <c r="F44" s="304">
        <v>1497</v>
      </c>
      <c r="G44" s="304">
        <v>1470</v>
      </c>
      <c r="H44" s="304">
        <v>1519</v>
      </c>
      <c r="I44" s="305" t="s">
        <v>927</v>
      </c>
      <c r="J44" s="326" t="s">
        <v>1008</v>
      </c>
      <c r="K44" s="327">
        <f t="shared" ref="K44" si="25">H44-F44</f>
        <v>22</v>
      </c>
      <c r="L44" s="328">
        <f t="shared" ref="L44" si="26">(H44*N44)*0.03%</f>
        <v>182.27999999999997</v>
      </c>
      <c r="M44" s="329">
        <f t="shared" ref="M44" si="27">(K44*N44)-L44</f>
        <v>8617.7199999999993</v>
      </c>
      <c r="N44" s="327">
        <v>400</v>
      </c>
      <c r="O44" s="330" t="s">
        <v>578</v>
      </c>
      <c r="P44" s="331">
        <v>45391</v>
      </c>
      <c r="Q44" s="252"/>
      <c r="R44" s="136"/>
      <c r="S44" s="54" t="s">
        <v>769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304">
        <v>9</v>
      </c>
      <c r="B45" s="301">
        <v>45387</v>
      </c>
      <c r="C45" s="303"/>
      <c r="D45" s="303" t="s">
        <v>975</v>
      </c>
      <c r="E45" s="304" t="s">
        <v>587</v>
      </c>
      <c r="F45" s="304">
        <v>1553</v>
      </c>
      <c r="G45" s="304">
        <v>1532</v>
      </c>
      <c r="H45" s="304">
        <v>1571.5</v>
      </c>
      <c r="I45" s="305" t="s">
        <v>976</v>
      </c>
      <c r="J45" s="326" t="s">
        <v>984</v>
      </c>
      <c r="K45" s="327">
        <f>H45-F45</f>
        <v>18.5</v>
      </c>
      <c r="L45" s="328">
        <f t="shared" ref="L45" si="28">(H45*N45)*0.03%</f>
        <v>235.72499999999997</v>
      </c>
      <c r="M45" s="329">
        <f t="shared" ref="M45" si="29">(K45*N45)-L45</f>
        <v>9014.2749999999996</v>
      </c>
      <c r="N45" s="327">
        <v>500</v>
      </c>
      <c r="O45" s="330" t="s">
        <v>578</v>
      </c>
      <c r="P45" s="331">
        <v>45390</v>
      </c>
      <c r="Q45" s="252"/>
      <c r="R45" s="136"/>
      <c r="S45" s="54" t="s">
        <v>865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304">
        <v>10</v>
      </c>
      <c r="B46" s="301">
        <v>45390</v>
      </c>
      <c r="C46" s="303"/>
      <c r="D46" s="303" t="s">
        <v>989</v>
      </c>
      <c r="E46" s="304" t="s">
        <v>587</v>
      </c>
      <c r="F46" s="304">
        <v>728</v>
      </c>
      <c r="G46" s="304">
        <v>716</v>
      </c>
      <c r="H46" s="304">
        <v>739</v>
      </c>
      <c r="I46" s="305" t="s">
        <v>990</v>
      </c>
      <c r="J46" s="326" t="s">
        <v>1006</v>
      </c>
      <c r="K46" s="327">
        <f>H46-F46</f>
        <v>11</v>
      </c>
      <c r="L46" s="328">
        <f t="shared" ref="L46" si="30">(H46*N46)*0.03%</f>
        <v>177.35999999999999</v>
      </c>
      <c r="M46" s="329">
        <f t="shared" ref="M46" si="31">(K46*N46)-L46</f>
        <v>8622.64</v>
      </c>
      <c r="N46" s="327">
        <v>800</v>
      </c>
      <c r="O46" s="330" t="s">
        <v>578</v>
      </c>
      <c r="P46" s="331">
        <v>45391</v>
      </c>
      <c r="Q46" s="252"/>
      <c r="R46" s="136"/>
      <c r="S46" s="54" t="s">
        <v>577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295">
        <v>11</v>
      </c>
      <c r="B47" s="293">
        <v>45390</v>
      </c>
      <c r="C47" s="294"/>
      <c r="D47" s="294" t="s">
        <v>975</v>
      </c>
      <c r="E47" s="295" t="s">
        <v>587</v>
      </c>
      <c r="F47" s="295">
        <v>1555</v>
      </c>
      <c r="G47" s="295">
        <v>1534</v>
      </c>
      <c r="H47" s="295">
        <v>1534</v>
      </c>
      <c r="I47" s="296" t="s">
        <v>993</v>
      </c>
      <c r="J47" s="285" t="s">
        <v>994</v>
      </c>
      <c r="K47" s="286">
        <f>H47-F47</f>
        <v>-21</v>
      </c>
      <c r="L47" s="287">
        <f t="shared" ref="L47:L48" si="32">(H47*N47)*0.03%</f>
        <v>230.09999999999997</v>
      </c>
      <c r="M47" s="288">
        <f t="shared" ref="M47:M48" si="33">(K47*N47)-L47</f>
        <v>-10730.1</v>
      </c>
      <c r="N47" s="286">
        <v>500</v>
      </c>
      <c r="O47" s="289" t="s">
        <v>588</v>
      </c>
      <c r="P47" s="290">
        <v>45390</v>
      </c>
      <c r="Q47" s="252"/>
      <c r="R47" s="136"/>
      <c r="S47" s="54" t="s">
        <v>865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04">
        <v>12</v>
      </c>
      <c r="B48" s="301">
        <v>45391</v>
      </c>
      <c r="C48" s="303"/>
      <c r="D48" s="303" t="s">
        <v>1004</v>
      </c>
      <c r="E48" s="304" t="s">
        <v>587</v>
      </c>
      <c r="F48" s="304">
        <v>26475</v>
      </c>
      <c r="G48" s="304">
        <v>26200</v>
      </c>
      <c r="H48" s="304">
        <v>26725</v>
      </c>
      <c r="I48" s="305" t="s">
        <v>1005</v>
      </c>
      <c r="J48" s="326" t="s">
        <v>1007</v>
      </c>
      <c r="K48" s="327">
        <f>H48-F48</f>
        <v>250</v>
      </c>
      <c r="L48" s="328">
        <f t="shared" si="32"/>
        <v>320.7</v>
      </c>
      <c r="M48" s="329">
        <f t="shared" si="33"/>
        <v>9679.2999999999993</v>
      </c>
      <c r="N48" s="327">
        <v>40</v>
      </c>
      <c r="O48" s="330" t="s">
        <v>578</v>
      </c>
      <c r="P48" s="331">
        <v>45391</v>
      </c>
      <c r="Q48" s="252"/>
      <c r="R48" s="136"/>
      <c r="S48" s="54" t="s">
        <v>769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295">
        <v>13</v>
      </c>
      <c r="B49" s="293">
        <v>45392</v>
      </c>
      <c r="C49" s="294"/>
      <c r="D49" s="294" t="s">
        <v>1023</v>
      </c>
      <c r="E49" s="295" t="s">
        <v>857</v>
      </c>
      <c r="F49" s="295">
        <v>2632.5</v>
      </c>
      <c r="G49" s="295">
        <v>2665</v>
      </c>
      <c r="H49" s="295">
        <v>2665</v>
      </c>
      <c r="I49" s="296" t="s">
        <v>1024</v>
      </c>
      <c r="J49" s="285" t="s">
        <v>1041</v>
      </c>
      <c r="K49" s="286">
        <f>F49-H49</f>
        <v>-32.5</v>
      </c>
      <c r="L49" s="287">
        <f t="shared" ref="L49" si="34">(H49*N49)*0.03%</f>
        <v>279.82499999999999</v>
      </c>
      <c r="M49" s="288">
        <f t="shared" ref="M49" si="35">(K49*N49)-L49</f>
        <v>-11654.825000000001</v>
      </c>
      <c r="N49" s="286">
        <v>350</v>
      </c>
      <c r="O49" s="289" t="s">
        <v>588</v>
      </c>
      <c r="P49" s="290">
        <v>45392</v>
      </c>
      <c r="Q49" s="252"/>
      <c r="R49" s="136"/>
      <c r="S49" s="54" t="s">
        <v>769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295">
        <v>14</v>
      </c>
      <c r="B50" s="293">
        <v>45392</v>
      </c>
      <c r="C50" s="294"/>
      <c r="D50" s="294" t="s">
        <v>1025</v>
      </c>
      <c r="E50" s="295" t="s">
        <v>857</v>
      </c>
      <c r="F50" s="295">
        <v>22790</v>
      </c>
      <c r="G50" s="295">
        <v>22890</v>
      </c>
      <c r="H50" s="295">
        <v>22810</v>
      </c>
      <c r="I50" s="295" t="s">
        <v>1026</v>
      </c>
      <c r="J50" s="285" t="s">
        <v>1040</v>
      </c>
      <c r="K50" s="286">
        <f>F50-H50</f>
        <v>-20</v>
      </c>
      <c r="L50" s="287">
        <f t="shared" ref="L50:L53" si="36">(H50*N50)*0.03%</f>
        <v>342.15</v>
      </c>
      <c r="M50" s="288">
        <f t="shared" ref="M50:M53" si="37">(K50*N50)-L50</f>
        <v>-1342.15</v>
      </c>
      <c r="N50" s="286">
        <v>50</v>
      </c>
      <c r="O50" s="289" t="s">
        <v>588</v>
      </c>
      <c r="P50" s="290">
        <v>45392</v>
      </c>
      <c r="Q50" s="252"/>
      <c r="R50" s="136"/>
      <c r="S50" s="54" t="s">
        <v>577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304">
        <v>15</v>
      </c>
      <c r="B51" s="301">
        <v>45392</v>
      </c>
      <c r="C51" s="303"/>
      <c r="D51" s="303" t="s">
        <v>1035</v>
      </c>
      <c r="E51" s="304" t="s">
        <v>587</v>
      </c>
      <c r="F51" s="304">
        <v>3882.5</v>
      </c>
      <c r="G51" s="304">
        <v>3840</v>
      </c>
      <c r="H51" s="304">
        <v>3920</v>
      </c>
      <c r="I51" s="304" t="s">
        <v>1036</v>
      </c>
      <c r="J51" s="326" t="s">
        <v>963</v>
      </c>
      <c r="K51" s="327">
        <f>H51-F51</f>
        <v>37.5</v>
      </c>
      <c r="L51" s="328">
        <f t="shared" si="36"/>
        <v>294</v>
      </c>
      <c r="M51" s="329">
        <f t="shared" si="37"/>
        <v>9081</v>
      </c>
      <c r="N51" s="327">
        <v>250</v>
      </c>
      <c r="O51" s="330" t="s">
        <v>578</v>
      </c>
      <c r="P51" s="331">
        <v>45394</v>
      </c>
      <c r="Q51" s="252"/>
      <c r="R51" s="136"/>
      <c r="S51" s="54" t="s">
        <v>865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295">
        <v>16</v>
      </c>
      <c r="B52" s="293">
        <v>45392</v>
      </c>
      <c r="C52" s="294"/>
      <c r="D52" s="294" t="s">
        <v>1042</v>
      </c>
      <c r="E52" s="295" t="s">
        <v>587</v>
      </c>
      <c r="F52" s="295">
        <v>1546</v>
      </c>
      <c r="G52" s="295">
        <v>1530</v>
      </c>
      <c r="H52" s="295">
        <v>1531</v>
      </c>
      <c r="I52" s="295" t="s">
        <v>1043</v>
      </c>
      <c r="J52" s="285" t="s">
        <v>1013</v>
      </c>
      <c r="K52" s="286">
        <f>H52-F52</f>
        <v>-15</v>
      </c>
      <c r="L52" s="287">
        <f t="shared" si="36"/>
        <v>321.51</v>
      </c>
      <c r="M52" s="288">
        <f t="shared" si="37"/>
        <v>-10821.51</v>
      </c>
      <c r="N52" s="286">
        <v>700</v>
      </c>
      <c r="O52" s="289" t="s">
        <v>588</v>
      </c>
      <c r="P52" s="290">
        <v>45394</v>
      </c>
      <c r="Q52" s="252"/>
      <c r="R52" s="136"/>
      <c r="S52" s="54" t="s">
        <v>865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295">
        <v>17</v>
      </c>
      <c r="B53" s="293">
        <v>45394</v>
      </c>
      <c r="C53" s="294"/>
      <c r="D53" s="294" t="s">
        <v>917</v>
      </c>
      <c r="E53" s="295" t="s">
        <v>587</v>
      </c>
      <c r="F53" s="295">
        <v>12540</v>
      </c>
      <c r="G53" s="295">
        <v>12300</v>
      </c>
      <c r="H53" s="295">
        <v>12300</v>
      </c>
      <c r="I53" s="295" t="s">
        <v>1073</v>
      </c>
      <c r="J53" s="285" t="s">
        <v>1076</v>
      </c>
      <c r="K53" s="286">
        <f>H53-F53</f>
        <v>-240</v>
      </c>
      <c r="L53" s="287">
        <f t="shared" si="36"/>
        <v>184.49999999999997</v>
      </c>
      <c r="M53" s="288">
        <f t="shared" si="37"/>
        <v>-12184.5</v>
      </c>
      <c r="N53" s="286">
        <v>50</v>
      </c>
      <c r="O53" s="289" t="s">
        <v>588</v>
      </c>
      <c r="P53" s="290">
        <v>45394</v>
      </c>
      <c r="Q53" s="252"/>
      <c r="R53" s="136"/>
      <c r="S53" s="54" t="s">
        <v>769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295">
        <v>18</v>
      </c>
      <c r="B54" s="293">
        <v>45394</v>
      </c>
      <c r="C54" s="294"/>
      <c r="D54" s="294" t="s">
        <v>1074</v>
      </c>
      <c r="E54" s="295" t="s">
        <v>587</v>
      </c>
      <c r="F54" s="295">
        <v>441.25</v>
      </c>
      <c r="G54" s="295">
        <v>438</v>
      </c>
      <c r="H54" s="295">
        <v>438</v>
      </c>
      <c r="I54" s="295" t="s">
        <v>1075</v>
      </c>
      <c r="J54" s="285" t="s">
        <v>1085</v>
      </c>
      <c r="K54" s="286">
        <f>H54-F54</f>
        <v>-3.25</v>
      </c>
      <c r="L54" s="287">
        <f t="shared" ref="L54" si="38">(H54*N54)*0.03%</f>
        <v>443.47499999999997</v>
      </c>
      <c r="M54" s="288">
        <f t="shared" ref="M54" si="39">(K54*N54)-L54</f>
        <v>-11412.225</v>
      </c>
      <c r="N54" s="286">
        <v>3375</v>
      </c>
      <c r="O54" s="289" t="s">
        <v>588</v>
      </c>
      <c r="P54" s="290">
        <v>45394</v>
      </c>
      <c r="Q54" s="252"/>
      <c r="R54" s="136"/>
      <c r="S54" s="54" t="s">
        <v>769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205">
        <v>19</v>
      </c>
      <c r="B55" s="258">
        <v>45394</v>
      </c>
      <c r="C55" s="253"/>
      <c r="D55" s="253" t="s">
        <v>1004</v>
      </c>
      <c r="E55" s="205" t="s">
        <v>587</v>
      </c>
      <c r="F55" s="205" t="s">
        <v>1081</v>
      </c>
      <c r="G55" s="205">
        <v>26200</v>
      </c>
      <c r="H55" s="205"/>
      <c r="I55" s="205" t="s">
        <v>1082</v>
      </c>
      <c r="J55" s="204" t="s">
        <v>576</v>
      </c>
      <c r="K55" s="96"/>
      <c r="L55" s="98"/>
      <c r="M55" s="255"/>
      <c r="N55" s="96"/>
      <c r="O55" s="97"/>
      <c r="P55" s="259"/>
      <c r="Q55" s="252"/>
      <c r="R55" s="136"/>
      <c r="S55" s="54" t="s">
        <v>769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205">
        <v>20</v>
      </c>
      <c r="B56" s="258">
        <v>45394</v>
      </c>
      <c r="C56" s="253"/>
      <c r="D56" s="253" t="s">
        <v>1035</v>
      </c>
      <c r="E56" s="205" t="s">
        <v>587</v>
      </c>
      <c r="F56" s="205" t="s">
        <v>1083</v>
      </c>
      <c r="G56" s="205">
        <v>3820</v>
      </c>
      <c r="H56" s="205"/>
      <c r="I56" s="205" t="s">
        <v>1084</v>
      </c>
      <c r="J56" s="204" t="s">
        <v>576</v>
      </c>
      <c r="K56" s="96"/>
      <c r="L56" s="98"/>
      <c r="M56" s="255"/>
      <c r="N56" s="96"/>
      <c r="O56" s="97"/>
      <c r="P56" s="259"/>
      <c r="Q56" s="252"/>
      <c r="R56" s="136"/>
      <c r="S56" s="54" t="s">
        <v>865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205"/>
      <c r="B57" s="258"/>
      <c r="C57" s="253"/>
      <c r="D57" s="253"/>
      <c r="E57" s="205"/>
      <c r="F57" s="205"/>
      <c r="G57" s="205"/>
      <c r="H57" s="205"/>
      <c r="I57" s="205"/>
      <c r="J57" s="204"/>
      <c r="K57" s="96"/>
      <c r="L57" s="98"/>
      <c r="M57" s="255"/>
      <c r="N57" s="96"/>
      <c r="O57" s="97"/>
      <c r="P57" s="259"/>
      <c r="Q57" s="252"/>
      <c r="R57" s="136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205"/>
      <c r="B58" s="258"/>
      <c r="C58" s="253"/>
      <c r="D58" s="253"/>
      <c r="E58" s="205"/>
      <c r="F58" s="205"/>
      <c r="G58" s="205"/>
      <c r="H58" s="205"/>
      <c r="I58" s="207"/>
      <c r="J58" s="204"/>
      <c r="K58" s="96"/>
      <c r="L58" s="98"/>
      <c r="M58" s="255"/>
      <c r="N58" s="96"/>
      <c r="O58" s="97"/>
      <c r="P58" s="259"/>
      <c r="Q58" s="252"/>
      <c r="R58" s="136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60" spans="1:39" ht="12.75" customHeight="1">
      <c r="A60" s="137"/>
      <c r="B60" s="139"/>
      <c r="C60" s="136"/>
      <c r="D60" s="136"/>
      <c r="E60" s="137"/>
      <c r="F60" s="137"/>
      <c r="G60" s="137"/>
      <c r="H60" s="140"/>
      <c r="I60" s="140"/>
      <c r="J60" s="140"/>
      <c r="K60" s="136"/>
      <c r="L60" s="137"/>
      <c r="M60" s="137"/>
      <c r="N60" s="137"/>
      <c r="O60" s="140"/>
      <c r="P60" s="140"/>
      <c r="Q60" s="140"/>
      <c r="R60" s="136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3.8">
      <c r="A61" s="141" t="s">
        <v>593</v>
      </c>
      <c r="B61" s="141"/>
      <c r="C61" s="141"/>
      <c r="D61" s="141"/>
      <c r="E61" s="142"/>
      <c r="F61" s="104"/>
      <c r="G61" s="104"/>
      <c r="H61" s="104"/>
      <c r="I61" s="104"/>
      <c r="J61" s="1"/>
      <c r="K61" s="6"/>
      <c r="L61" s="6"/>
      <c r="M61" s="6"/>
      <c r="N61" s="1"/>
      <c r="O61" s="1"/>
      <c r="P61" s="37"/>
      <c r="Q61" s="37"/>
      <c r="R61" s="37"/>
      <c r="S61" s="6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37"/>
      <c r="AH61" s="37"/>
      <c r="AI61" s="37"/>
      <c r="AJ61" s="37"/>
      <c r="AK61" s="37"/>
      <c r="AL61" s="37"/>
      <c r="AM61" s="37"/>
    </row>
    <row r="62" spans="1:39" ht="39.6">
      <c r="A62" s="93" t="s">
        <v>16</v>
      </c>
      <c r="B62" s="93" t="s">
        <v>551</v>
      </c>
      <c r="C62" s="93"/>
      <c r="D62" s="94" t="s">
        <v>562</v>
      </c>
      <c r="E62" s="93" t="s">
        <v>563</v>
      </c>
      <c r="F62" s="93" t="s">
        <v>564</v>
      </c>
      <c r="G62" s="93" t="s">
        <v>585</v>
      </c>
      <c r="H62" s="93" t="s">
        <v>566</v>
      </c>
      <c r="I62" s="93" t="s">
        <v>567</v>
      </c>
      <c r="J62" s="92" t="s">
        <v>568</v>
      </c>
      <c r="K62" s="92" t="s">
        <v>594</v>
      </c>
      <c r="L62" s="95" t="s">
        <v>570</v>
      </c>
      <c r="M62" s="135" t="s">
        <v>591</v>
      </c>
      <c r="N62" s="93" t="s">
        <v>592</v>
      </c>
      <c r="O62" s="93" t="s">
        <v>572</v>
      </c>
      <c r="P62" s="94" t="s">
        <v>573</v>
      </c>
      <c r="Q62" s="256"/>
      <c r="R62" s="37"/>
      <c r="S62" s="6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37"/>
      <c r="AH62" s="37"/>
      <c r="AI62" s="37"/>
      <c r="AJ62" s="37"/>
      <c r="AK62" s="37"/>
      <c r="AL62" s="37"/>
      <c r="AM62" s="37"/>
    </row>
    <row r="63" spans="1:39" ht="12.75" customHeight="1">
      <c r="A63" s="365">
        <v>1</v>
      </c>
      <c r="B63" s="363">
        <v>45373</v>
      </c>
      <c r="C63" s="303"/>
      <c r="D63" s="303" t="s">
        <v>899</v>
      </c>
      <c r="E63" s="304" t="s">
        <v>587</v>
      </c>
      <c r="F63" s="304">
        <v>49</v>
      </c>
      <c r="G63" s="304"/>
      <c r="H63" s="304">
        <v>57.5</v>
      </c>
      <c r="I63" s="305"/>
      <c r="J63" s="367" t="s">
        <v>932</v>
      </c>
      <c r="K63" s="298">
        <f>H63-F63</f>
        <v>8.5</v>
      </c>
      <c r="L63" s="299">
        <v>50</v>
      </c>
      <c r="M63" s="369">
        <v>1400</v>
      </c>
      <c r="N63" s="298">
        <v>200</v>
      </c>
      <c r="O63" s="367" t="s">
        <v>578</v>
      </c>
      <c r="P63" s="363">
        <v>45384</v>
      </c>
      <c r="Q63" s="252"/>
      <c r="R63" s="136"/>
      <c r="S63" s="54" t="s">
        <v>577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4" spans="1:39" ht="12.75" customHeight="1">
      <c r="A64" s="366"/>
      <c r="B64" s="364"/>
      <c r="C64" s="303"/>
      <c r="D64" s="303" t="s">
        <v>900</v>
      </c>
      <c r="E64" s="304" t="s">
        <v>857</v>
      </c>
      <c r="F64" s="304">
        <v>19.5</v>
      </c>
      <c r="G64" s="304"/>
      <c r="H64" s="304">
        <v>20.5</v>
      </c>
      <c r="I64" s="305"/>
      <c r="J64" s="368"/>
      <c r="K64" s="298">
        <f>F64-H64</f>
        <v>-1</v>
      </c>
      <c r="L64" s="299">
        <v>50</v>
      </c>
      <c r="M64" s="370"/>
      <c r="N64" s="298">
        <v>200</v>
      </c>
      <c r="O64" s="368"/>
      <c r="P64" s="364"/>
      <c r="Q64" s="252"/>
      <c r="R64" s="136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7"/>
      <c r="AH64" s="138"/>
      <c r="AI64" s="136"/>
      <c r="AJ64" s="136"/>
      <c r="AK64" s="137"/>
      <c r="AL64" s="137"/>
      <c r="AM64" s="137"/>
    </row>
    <row r="65" spans="1:39" ht="12.75" customHeight="1">
      <c r="A65" s="365">
        <v>2</v>
      </c>
      <c r="B65" s="363">
        <v>45379</v>
      </c>
      <c r="C65" s="303"/>
      <c r="D65" s="303" t="s">
        <v>910</v>
      </c>
      <c r="E65" s="304" t="s">
        <v>587</v>
      </c>
      <c r="F65" s="304">
        <v>325</v>
      </c>
      <c r="G65" s="304"/>
      <c r="H65" s="304">
        <v>475</v>
      </c>
      <c r="I65" s="305"/>
      <c r="J65" s="367" t="s">
        <v>916</v>
      </c>
      <c r="K65" s="298">
        <f t="shared" ref="K65" si="40">H65-F65</f>
        <v>150</v>
      </c>
      <c r="L65" s="299">
        <v>50</v>
      </c>
      <c r="M65" s="369">
        <v>1175</v>
      </c>
      <c r="N65" s="298">
        <v>15</v>
      </c>
      <c r="O65" s="367" t="s">
        <v>578</v>
      </c>
      <c r="P65" s="363">
        <v>45383</v>
      </c>
      <c r="Q65" s="252"/>
      <c r="R65" s="136"/>
      <c r="S65" s="54" t="s">
        <v>577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 ht="12.75" customHeight="1">
      <c r="A66" s="366"/>
      <c r="B66" s="364"/>
      <c r="C66" s="303"/>
      <c r="D66" s="303" t="s">
        <v>911</v>
      </c>
      <c r="E66" s="304" t="s">
        <v>857</v>
      </c>
      <c r="F66" s="304">
        <v>130</v>
      </c>
      <c r="G66" s="304"/>
      <c r="H66" s="304">
        <v>195</v>
      </c>
      <c r="I66" s="305"/>
      <c r="J66" s="368"/>
      <c r="K66" s="298">
        <f>F66-H66</f>
        <v>-65</v>
      </c>
      <c r="L66" s="299">
        <v>50</v>
      </c>
      <c r="M66" s="370"/>
      <c r="N66" s="298">
        <v>15</v>
      </c>
      <c r="O66" s="368"/>
      <c r="P66" s="364"/>
      <c r="Q66" s="252"/>
      <c r="R66" s="136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7"/>
      <c r="AH66" s="138"/>
      <c r="AI66" s="136"/>
      <c r="AJ66" s="136"/>
      <c r="AK66" s="137"/>
      <c r="AL66" s="137"/>
      <c r="AM66" s="137"/>
    </row>
    <row r="67" spans="1:39" ht="12.75" customHeight="1">
      <c r="A67" s="359">
        <v>3</v>
      </c>
      <c r="B67" s="361">
        <v>45379</v>
      </c>
      <c r="C67" s="294"/>
      <c r="D67" s="294" t="s">
        <v>912</v>
      </c>
      <c r="E67" s="295" t="s">
        <v>857</v>
      </c>
      <c r="F67" s="295">
        <v>46</v>
      </c>
      <c r="G67" s="295"/>
      <c r="H67" s="295">
        <v>11</v>
      </c>
      <c r="I67" s="296"/>
      <c r="J67" s="373" t="s">
        <v>915</v>
      </c>
      <c r="K67" s="291">
        <f>F67-H67</f>
        <v>35</v>
      </c>
      <c r="L67" s="292">
        <v>50</v>
      </c>
      <c r="M67" s="371">
        <v>-2460</v>
      </c>
      <c r="N67" s="291">
        <v>40</v>
      </c>
      <c r="O67" s="373" t="s">
        <v>588</v>
      </c>
      <c r="P67" s="361">
        <v>45383</v>
      </c>
      <c r="Q67" s="252"/>
      <c r="R67" s="136"/>
      <c r="S67" s="54" t="s">
        <v>865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7"/>
      <c r="AH67" s="138"/>
      <c r="AI67" s="136"/>
      <c r="AJ67" s="136"/>
      <c r="AK67" s="137"/>
      <c r="AL67" s="137"/>
      <c r="AM67" s="137"/>
    </row>
    <row r="68" spans="1:39" ht="12.75" customHeight="1">
      <c r="A68" s="360"/>
      <c r="B68" s="362"/>
      <c r="C68" s="294"/>
      <c r="D68" s="294" t="s">
        <v>913</v>
      </c>
      <c r="E68" s="295" t="s">
        <v>857</v>
      </c>
      <c r="F68" s="295">
        <v>53.5</v>
      </c>
      <c r="G68" s="295"/>
      <c r="H68" s="295">
        <v>147.5</v>
      </c>
      <c r="I68" s="296"/>
      <c r="J68" s="374"/>
      <c r="K68" s="291">
        <f>F68-H68</f>
        <v>-94</v>
      </c>
      <c r="L68" s="292">
        <v>50</v>
      </c>
      <c r="M68" s="372"/>
      <c r="N68" s="291">
        <v>40</v>
      </c>
      <c r="O68" s="374"/>
      <c r="P68" s="362"/>
      <c r="Q68" s="252"/>
      <c r="R68" s="136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306">
        <v>4</v>
      </c>
      <c r="B69" s="302">
        <v>45383</v>
      </c>
      <c r="C69" s="303"/>
      <c r="D69" s="303" t="s">
        <v>921</v>
      </c>
      <c r="E69" s="304" t="s">
        <v>857</v>
      </c>
      <c r="F69" s="304">
        <v>124</v>
      </c>
      <c r="G69" s="304">
        <v>155</v>
      </c>
      <c r="H69" s="304">
        <v>104</v>
      </c>
      <c r="I69" s="305" t="s">
        <v>919</v>
      </c>
      <c r="J69" s="297" t="s">
        <v>920</v>
      </c>
      <c r="K69" s="298">
        <f>F69-H69</f>
        <v>20</v>
      </c>
      <c r="L69" s="299">
        <v>50</v>
      </c>
      <c r="M69" s="300">
        <f t="shared" ref="M69" si="41">(K69*N69)-L69</f>
        <v>950</v>
      </c>
      <c r="N69" s="298">
        <v>50</v>
      </c>
      <c r="O69" s="297" t="s">
        <v>578</v>
      </c>
      <c r="P69" s="301">
        <v>45383</v>
      </c>
      <c r="Q69" s="252"/>
      <c r="R69" s="136"/>
      <c r="S69" s="54" t="s">
        <v>577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306">
        <v>5</v>
      </c>
      <c r="B70" s="302">
        <v>45384</v>
      </c>
      <c r="C70" s="303"/>
      <c r="D70" s="303" t="s">
        <v>928</v>
      </c>
      <c r="E70" s="304" t="s">
        <v>587</v>
      </c>
      <c r="F70" s="304">
        <v>21.5</v>
      </c>
      <c r="G70" s="304">
        <v>0</v>
      </c>
      <c r="H70" s="304">
        <v>46.5</v>
      </c>
      <c r="I70" s="305" t="s">
        <v>929</v>
      </c>
      <c r="J70" s="297" t="s">
        <v>745</v>
      </c>
      <c r="K70" s="298">
        <f>H70-F70</f>
        <v>25</v>
      </c>
      <c r="L70" s="299">
        <v>50</v>
      </c>
      <c r="M70" s="300">
        <f t="shared" ref="M70" si="42">(K70*N70)-L70</f>
        <v>950</v>
      </c>
      <c r="N70" s="298">
        <v>40</v>
      </c>
      <c r="O70" s="297" t="s">
        <v>578</v>
      </c>
      <c r="P70" s="301">
        <v>45384</v>
      </c>
      <c r="Q70" s="252"/>
      <c r="R70" s="136"/>
      <c r="S70" s="54" t="s">
        <v>865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ht="12.75" customHeight="1">
      <c r="A71" s="365">
        <v>6</v>
      </c>
      <c r="B71" s="363">
        <v>45384</v>
      </c>
      <c r="C71" s="303"/>
      <c r="D71" s="303" t="s">
        <v>933</v>
      </c>
      <c r="E71" s="304" t="s">
        <v>587</v>
      </c>
      <c r="F71" s="304">
        <v>24.5</v>
      </c>
      <c r="G71" s="304"/>
      <c r="H71" s="304">
        <v>40.5</v>
      </c>
      <c r="I71" s="305"/>
      <c r="J71" s="367" t="s">
        <v>937</v>
      </c>
      <c r="K71" s="298">
        <f>H71-F71</f>
        <v>16</v>
      </c>
      <c r="L71" s="299">
        <v>50</v>
      </c>
      <c r="M71" s="369">
        <v>4850</v>
      </c>
      <c r="N71" s="298">
        <v>900</v>
      </c>
      <c r="O71" s="367" t="s">
        <v>578</v>
      </c>
      <c r="P71" s="363">
        <v>45384</v>
      </c>
      <c r="Q71" s="252"/>
      <c r="R71" s="136"/>
      <c r="S71" s="54" t="s">
        <v>577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7"/>
      <c r="AH71" s="138"/>
      <c r="AI71" s="136"/>
      <c r="AJ71" s="136"/>
      <c r="AK71" s="137"/>
      <c r="AL71" s="137"/>
      <c r="AM71" s="137"/>
    </row>
    <row r="72" spans="1:39" ht="12.75" customHeight="1">
      <c r="A72" s="366"/>
      <c r="B72" s="364"/>
      <c r="C72" s="303"/>
      <c r="D72" s="303" t="s">
        <v>934</v>
      </c>
      <c r="E72" s="304" t="s">
        <v>857</v>
      </c>
      <c r="F72" s="304">
        <v>14</v>
      </c>
      <c r="G72" s="304"/>
      <c r="H72" s="304">
        <v>24.5</v>
      </c>
      <c r="I72" s="305"/>
      <c r="J72" s="368"/>
      <c r="K72" s="298">
        <f>F72-H72</f>
        <v>-10.5</v>
      </c>
      <c r="L72" s="299">
        <v>50</v>
      </c>
      <c r="M72" s="370"/>
      <c r="N72" s="298">
        <v>900</v>
      </c>
      <c r="O72" s="368"/>
      <c r="P72" s="364"/>
      <c r="Q72" s="252"/>
      <c r="R72" s="136"/>
      <c r="S72" s="5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7"/>
      <c r="AH72" s="138"/>
      <c r="AI72" s="136"/>
      <c r="AJ72" s="136"/>
      <c r="AK72" s="137"/>
      <c r="AL72" s="137"/>
      <c r="AM72" s="137"/>
    </row>
    <row r="73" spans="1:39" ht="12.75" customHeight="1">
      <c r="A73" s="316">
        <v>7</v>
      </c>
      <c r="B73" s="317">
        <v>45384</v>
      </c>
      <c r="C73" s="318"/>
      <c r="D73" s="318" t="s">
        <v>928</v>
      </c>
      <c r="E73" s="319" t="s">
        <v>587</v>
      </c>
      <c r="F73" s="319">
        <v>6</v>
      </c>
      <c r="G73" s="319">
        <v>0</v>
      </c>
      <c r="H73" s="319">
        <v>0</v>
      </c>
      <c r="I73" s="320" t="s">
        <v>938</v>
      </c>
      <c r="J73" s="321" t="s">
        <v>939</v>
      </c>
      <c r="K73" s="322">
        <f>H73-F73</f>
        <v>-6</v>
      </c>
      <c r="L73" s="323">
        <v>50</v>
      </c>
      <c r="M73" s="324">
        <f t="shared" ref="M73" si="43">(K73*N73)-L73</f>
        <v>-290</v>
      </c>
      <c r="N73" s="322">
        <v>40</v>
      </c>
      <c r="O73" s="321" t="s">
        <v>595</v>
      </c>
      <c r="P73" s="325">
        <v>45384</v>
      </c>
      <c r="Q73" s="252"/>
      <c r="R73" s="136"/>
      <c r="S73" s="54" t="s">
        <v>865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7"/>
      <c r="AH73" s="138"/>
      <c r="AI73" s="136"/>
      <c r="AJ73" s="136"/>
      <c r="AK73" s="137"/>
      <c r="AL73" s="137"/>
      <c r="AM73" s="137"/>
    </row>
    <row r="74" spans="1:39" ht="12.75" customHeight="1">
      <c r="A74" s="365">
        <v>8</v>
      </c>
      <c r="B74" s="363">
        <v>45385</v>
      </c>
      <c r="C74" s="303"/>
      <c r="D74" s="303" t="s">
        <v>947</v>
      </c>
      <c r="E74" s="304" t="s">
        <v>587</v>
      </c>
      <c r="F74" s="304">
        <v>345</v>
      </c>
      <c r="G74" s="304"/>
      <c r="H74" s="304">
        <v>505</v>
      </c>
      <c r="I74" s="305"/>
      <c r="J74" s="367" t="s">
        <v>951</v>
      </c>
      <c r="K74" s="298">
        <f>H74-F74</f>
        <v>160</v>
      </c>
      <c r="L74" s="299">
        <v>50</v>
      </c>
      <c r="M74" s="369">
        <v>1025</v>
      </c>
      <c r="N74" s="298">
        <v>15</v>
      </c>
      <c r="O74" s="367" t="s">
        <v>578</v>
      </c>
      <c r="P74" s="363">
        <v>45385</v>
      </c>
      <c r="Q74" s="252"/>
      <c r="R74" s="136"/>
      <c r="S74" s="54" t="s">
        <v>577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7"/>
      <c r="AH74" s="138"/>
      <c r="AI74" s="136"/>
      <c r="AJ74" s="136"/>
      <c r="AK74" s="137"/>
      <c r="AL74" s="137"/>
      <c r="AM74" s="137"/>
    </row>
    <row r="75" spans="1:39" ht="12.75" customHeight="1">
      <c r="A75" s="366"/>
      <c r="B75" s="364"/>
      <c r="C75" s="303"/>
      <c r="D75" s="303" t="s">
        <v>948</v>
      </c>
      <c r="E75" s="304" t="s">
        <v>857</v>
      </c>
      <c r="F75" s="304">
        <v>155</v>
      </c>
      <c r="G75" s="304"/>
      <c r="H75" s="304">
        <v>240</v>
      </c>
      <c r="I75" s="305"/>
      <c r="J75" s="368"/>
      <c r="K75" s="298">
        <f>F75-H75</f>
        <v>-85</v>
      </c>
      <c r="L75" s="299">
        <v>50</v>
      </c>
      <c r="M75" s="370"/>
      <c r="N75" s="298">
        <v>15</v>
      </c>
      <c r="O75" s="368"/>
      <c r="P75" s="364"/>
      <c r="Q75" s="252"/>
      <c r="R75" s="136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7"/>
      <c r="AH75" s="138"/>
      <c r="AI75" s="136"/>
      <c r="AJ75" s="136"/>
      <c r="AK75" s="137"/>
      <c r="AL75" s="137"/>
      <c r="AM75" s="137"/>
    </row>
    <row r="76" spans="1:39" ht="12.75" customHeight="1">
      <c r="A76" s="306">
        <v>9</v>
      </c>
      <c r="B76" s="302">
        <v>45385</v>
      </c>
      <c r="C76" s="303"/>
      <c r="D76" s="303" t="s">
        <v>952</v>
      </c>
      <c r="E76" s="304" t="s">
        <v>587</v>
      </c>
      <c r="F76" s="304">
        <v>43</v>
      </c>
      <c r="G76" s="304">
        <v>17</v>
      </c>
      <c r="H76" s="304">
        <v>63</v>
      </c>
      <c r="I76" s="305" t="s">
        <v>953</v>
      </c>
      <c r="J76" s="297" t="s">
        <v>920</v>
      </c>
      <c r="K76" s="298">
        <f>H76-F76</f>
        <v>20</v>
      </c>
      <c r="L76" s="299">
        <v>50</v>
      </c>
      <c r="M76" s="300">
        <f t="shared" ref="M76" si="44">(K76*N76)-L76</f>
        <v>950</v>
      </c>
      <c r="N76" s="298">
        <v>50</v>
      </c>
      <c r="O76" s="297" t="s">
        <v>578</v>
      </c>
      <c r="P76" s="301">
        <v>45385</v>
      </c>
      <c r="Q76" s="252"/>
      <c r="R76" s="136"/>
      <c r="S76" s="54" t="s">
        <v>577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7"/>
      <c r="AH76" s="138"/>
      <c r="AI76" s="136"/>
      <c r="AJ76" s="136"/>
      <c r="AK76" s="137"/>
      <c r="AL76" s="137"/>
      <c r="AM76" s="137"/>
    </row>
    <row r="77" spans="1:39" ht="12.75" customHeight="1">
      <c r="A77" s="306">
        <v>10</v>
      </c>
      <c r="B77" s="302">
        <v>45386</v>
      </c>
      <c r="C77" s="303"/>
      <c r="D77" s="303" t="s">
        <v>961</v>
      </c>
      <c r="E77" s="304" t="s">
        <v>587</v>
      </c>
      <c r="F77" s="304">
        <v>39</v>
      </c>
      <c r="G77" s="304">
        <v>5</v>
      </c>
      <c r="H77" s="304">
        <v>76.5</v>
      </c>
      <c r="I77" s="305" t="s">
        <v>962</v>
      </c>
      <c r="J77" s="297" t="s">
        <v>963</v>
      </c>
      <c r="K77" s="298">
        <f>H77-F77</f>
        <v>37.5</v>
      </c>
      <c r="L77" s="299">
        <v>50</v>
      </c>
      <c r="M77" s="300">
        <f t="shared" ref="M77" si="45">(K77*N77)-L77</f>
        <v>1825</v>
      </c>
      <c r="N77" s="298">
        <v>50</v>
      </c>
      <c r="O77" s="297" t="s">
        <v>578</v>
      </c>
      <c r="P77" s="301">
        <v>45386</v>
      </c>
      <c r="Q77" s="252"/>
      <c r="R77" s="136"/>
      <c r="S77" s="54" t="s">
        <v>577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7"/>
      <c r="AH77" s="138"/>
      <c r="AI77" s="136"/>
      <c r="AJ77" s="136"/>
      <c r="AK77" s="137"/>
      <c r="AL77" s="137"/>
      <c r="AM77" s="137"/>
    </row>
    <row r="78" spans="1:39" ht="12.75" customHeight="1">
      <c r="A78" s="359">
        <v>11</v>
      </c>
      <c r="B78" s="361">
        <v>45386</v>
      </c>
      <c r="C78" s="294"/>
      <c r="D78" s="294" t="s">
        <v>964</v>
      </c>
      <c r="E78" s="295" t="s">
        <v>587</v>
      </c>
      <c r="F78" s="295">
        <v>23.5</v>
      </c>
      <c r="G78" s="295"/>
      <c r="H78" s="295">
        <v>15</v>
      </c>
      <c r="I78" s="296"/>
      <c r="J78" s="373" t="s">
        <v>978</v>
      </c>
      <c r="K78" s="291">
        <f>H78-F78</f>
        <v>-8.5</v>
      </c>
      <c r="L78" s="292">
        <v>50</v>
      </c>
      <c r="M78" s="371">
        <v>-4707</v>
      </c>
      <c r="N78" s="291">
        <v>950</v>
      </c>
      <c r="O78" s="373" t="s">
        <v>588</v>
      </c>
      <c r="P78" s="361">
        <v>45387</v>
      </c>
      <c r="Q78" s="252"/>
      <c r="R78" s="136"/>
      <c r="S78" s="54" t="s">
        <v>577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7"/>
      <c r="AH78" s="138"/>
      <c r="AI78" s="136"/>
      <c r="AJ78" s="136"/>
      <c r="AK78" s="137"/>
      <c r="AL78" s="137"/>
      <c r="AM78" s="137"/>
    </row>
    <row r="79" spans="1:39" ht="12.75" customHeight="1">
      <c r="A79" s="360"/>
      <c r="B79" s="362"/>
      <c r="C79" s="294"/>
      <c r="D79" s="294" t="s">
        <v>965</v>
      </c>
      <c r="E79" s="295" t="s">
        <v>857</v>
      </c>
      <c r="F79" s="332" t="s">
        <v>977</v>
      </c>
      <c r="G79" s="295"/>
      <c r="H79" s="295">
        <v>5.85</v>
      </c>
      <c r="I79" s="296"/>
      <c r="J79" s="374"/>
      <c r="K79" s="333">
        <f>F79-H79</f>
        <v>3.6500000000000004</v>
      </c>
      <c r="L79" s="292">
        <v>50</v>
      </c>
      <c r="M79" s="372"/>
      <c r="N79" s="291">
        <v>950</v>
      </c>
      <c r="O79" s="374"/>
      <c r="P79" s="362"/>
      <c r="Q79" s="252"/>
      <c r="R79" s="136"/>
      <c r="S79" s="5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7"/>
      <c r="AH79" s="138"/>
      <c r="AI79" s="136"/>
      <c r="AJ79" s="136"/>
      <c r="AK79" s="137"/>
      <c r="AL79" s="137"/>
      <c r="AM79" s="137"/>
    </row>
    <row r="80" spans="1:39" ht="12.75" customHeight="1">
      <c r="A80" s="365">
        <v>12</v>
      </c>
      <c r="B80" s="363">
        <v>45386</v>
      </c>
      <c r="C80" s="303"/>
      <c r="D80" s="303" t="s">
        <v>934</v>
      </c>
      <c r="E80" s="304" t="s">
        <v>587</v>
      </c>
      <c r="F80" s="304">
        <v>25</v>
      </c>
      <c r="G80" s="304"/>
      <c r="H80" s="304">
        <v>30.5</v>
      </c>
      <c r="I80" s="305"/>
      <c r="J80" s="367" t="s">
        <v>986</v>
      </c>
      <c r="K80" s="298">
        <f>H80-F80</f>
        <v>5.5</v>
      </c>
      <c r="L80" s="299">
        <v>50</v>
      </c>
      <c r="M80" s="369">
        <v>2600</v>
      </c>
      <c r="N80" s="298">
        <v>900</v>
      </c>
      <c r="O80" s="367" t="s">
        <v>578</v>
      </c>
      <c r="P80" s="363">
        <v>45390</v>
      </c>
      <c r="Q80" s="252"/>
      <c r="R80" s="136"/>
      <c r="S80" s="54" t="s">
        <v>577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7"/>
      <c r="AH80" s="138"/>
      <c r="AI80" s="136"/>
      <c r="AJ80" s="136"/>
      <c r="AK80" s="137"/>
      <c r="AL80" s="137"/>
      <c r="AM80" s="137"/>
    </row>
    <row r="81" spans="1:39" ht="12.75" customHeight="1">
      <c r="A81" s="366"/>
      <c r="B81" s="364"/>
      <c r="C81" s="303"/>
      <c r="D81" s="303" t="s">
        <v>966</v>
      </c>
      <c r="E81" s="304" t="s">
        <v>857</v>
      </c>
      <c r="F81" s="304">
        <v>15</v>
      </c>
      <c r="G81" s="304"/>
      <c r="H81" s="304">
        <v>17.5</v>
      </c>
      <c r="I81" s="305"/>
      <c r="J81" s="368"/>
      <c r="K81" s="298">
        <f>F81-H81</f>
        <v>-2.5</v>
      </c>
      <c r="L81" s="299">
        <v>50</v>
      </c>
      <c r="M81" s="370"/>
      <c r="N81" s="298">
        <v>900</v>
      </c>
      <c r="O81" s="368"/>
      <c r="P81" s="364"/>
      <c r="Q81" s="252"/>
      <c r="R81" s="136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7"/>
      <c r="AH81" s="138"/>
      <c r="AI81" s="136"/>
      <c r="AJ81" s="136"/>
      <c r="AK81" s="137"/>
      <c r="AL81" s="137"/>
      <c r="AM81" s="137"/>
    </row>
    <row r="82" spans="1:39" ht="12.75" customHeight="1">
      <c r="A82" s="335">
        <v>13</v>
      </c>
      <c r="B82" s="334">
        <v>45387</v>
      </c>
      <c r="C82" s="294"/>
      <c r="D82" s="294" t="s">
        <v>974</v>
      </c>
      <c r="E82" s="295" t="s">
        <v>587</v>
      </c>
      <c r="F82" s="295">
        <v>81</v>
      </c>
      <c r="G82" s="295">
        <v>48</v>
      </c>
      <c r="H82" s="295">
        <v>48</v>
      </c>
      <c r="I82" s="296" t="s">
        <v>982</v>
      </c>
      <c r="J82" s="336" t="s">
        <v>983</v>
      </c>
      <c r="K82" s="291">
        <f>H82-F82</f>
        <v>-33</v>
      </c>
      <c r="L82" s="292">
        <v>50</v>
      </c>
      <c r="M82" s="337">
        <f t="shared" ref="M82" si="46">(K82*N82)-L82</f>
        <v>-1700</v>
      </c>
      <c r="N82" s="291">
        <v>50</v>
      </c>
      <c r="O82" s="336" t="s">
        <v>588</v>
      </c>
      <c r="P82" s="293">
        <v>45390</v>
      </c>
      <c r="Q82" s="252"/>
      <c r="R82" s="136"/>
      <c r="S82" s="54" t="s">
        <v>577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7"/>
      <c r="AH82" s="138"/>
      <c r="AI82" s="136"/>
      <c r="AJ82" s="136"/>
      <c r="AK82" s="137"/>
      <c r="AL82" s="137"/>
      <c r="AM82" s="137"/>
    </row>
    <row r="83" spans="1:39" ht="12.75" customHeight="1">
      <c r="A83" s="335">
        <v>14</v>
      </c>
      <c r="B83" s="334">
        <v>45390</v>
      </c>
      <c r="C83" s="294"/>
      <c r="D83" s="294" t="s">
        <v>995</v>
      </c>
      <c r="E83" s="295" t="s">
        <v>587</v>
      </c>
      <c r="F83" s="295">
        <v>295</v>
      </c>
      <c r="G83" s="295">
        <v>200</v>
      </c>
      <c r="H83" s="295">
        <v>200</v>
      </c>
      <c r="I83" s="296" t="s">
        <v>996</v>
      </c>
      <c r="J83" s="336" t="s">
        <v>699</v>
      </c>
      <c r="K83" s="291">
        <f>H83-F83</f>
        <v>-95</v>
      </c>
      <c r="L83" s="292">
        <v>50</v>
      </c>
      <c r="M83" s="337">
        <f t="shared" ref="M83" si="47">(K83*N83)-L83</f>
        <v>-1475</v>
      </c>
      <c r="N83" s="291">
        <v>15</v>
      </c>
      <c r="O83" s="336" t="s">
        <v>588</v>
      </c>
      <c r="P83" s="293">
        <v>45390</v>
      </c>
      <c r="Q83" s="252"/>
      <c r="R83" s="136"/>
      <c r="S83" s="54" t="s">
        <v>865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7"/>
      <c r="AH83" s="138"/>
      <c r="AI83" s="136"/>
      <c r="AJ83" s="136"/>
      <c r="AK83" s="137"/>
      <c r="AL83" s="137"/>
      <c r="AM83" s="137"/>
    </row>
    <row r="84" spans="1:39" ht="12.75" customHeight="1">
      <c r="A84" s="365">
        <v>15</v>
      </c>
      <c r="B84" s="363">
        <v>45390</v>
      </c>
      <c r="C84" s="303"/>
      <c r="D84" s="303" t="s">
        <v>998</v>
      </c>
      <c r="E84" s="304" t="s">
        <v>857</v>
      </c>
      <c r="F84" s="304">
        <v>25</v>
      </c>
      <c r="G84" s="304"/>
      <c r="H84" s="304">
        <v>26</v>
      </c>
      <c r="I84" s="305"/>
      <c r="J84" s="367" t="s">
        <v>1003</v>
      </c>
      <c r="K84" s="298">
        <f>F84-H84</f>
        <v>-1</v>
      </c>
      <c r="L84" s="299">
        <v>50</v>
      </c>
      <c r="M84" s="369">
        <v>380</v>
      </c>
      <c r="N84" s="298">
        <v>40</v>
      </c>
      <c r="O84" s="367" t="s">
        <v>578</v>
      </c>
      <c r="P84" s="363">
        <v>45391</v>
      </c>
      <c r="Q84" s="252"/>
      <c r="R84" s="136"/>
      <c r="S84" s="54" t="s">
        <v>865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7"/>
      <c r="AH84" s="138"/>
      <c r="AI84" s="136"/>
      <c r="AJ84" s="136"/>
      <c r="AK84" s="137"/>
      <c r="AL84" s="137"/>
      <c r="AM84" s="137"/>
    </row>
    <row r="85" spans="1:39" ht="12.75" customHeight="1">
      <c r="A85" s="366"/>
      <c r="B85" s="364"/>
      <c r="C85" s="303"/>
      <c r="D85" s="303" t="s">
        <v>999</v>
      </c>
      <c r="E85" s="304" t="s">
        <v>857</v>
      </c>
      <c r="F85" s="304">
        <v>24</v>
      </c>
      <c r="G85" s="304"/>
      <c r="H85" s="304">
        <v>11</v>
      </c>
      <c r="I85" s="305"/>
      <c r="J85" s="368"/>
      <c r="K85" s="298">
        <f>F85-H85</f>
        <v>13</v>
      </c>
      <c r="L85" s="299">
        <v>50</v>
      </c>
      <c r="M85" s="370"/>
      <c r="N85" s="298">
        <v>40</v>
      </c>
      <c r="O85" s="368"/>
      <c r="P85" s="364"/>
      <c r="Q85" s="252"/>
      <c r="R85" s="136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7"/>
      <c r="AH85" s="138"/>
      <c r="AI85" s="136"/>
      <c r="AJ85" s="136"/>
      <c r="AK85" s="137"/>
      <c r="AL85" s="137"/>
      <c r="AM85" s="137"/>
    </row>
    <row r="86" spans="1:39" ht="12.75" customHeight="1">
      <c r="A86" s="306">
        <v>16</v>
      </c>
      <c r="B86" s="302">
        <v>45513</v>
      </c>
      <c r="C86" s="303"/>
      <c r="D86" s="303" t="s">
        <v>1009</v>
      </c>
      <c r="E86" s="304" t="s">
        <v>587</v>
      </c>
      <c r="F86" s="304">
        <v>20</v>
      </c>
      <c r="G86" s="304">
        <v>0</v>
      </c>
      <c r="H86" s="304">
        <v>30</v>
      </c>
      <c r="I86" s="305" t="s">
        <v>1010</v>
      </c>
      <c r="J86" s="297" t="s">
        <v>1011</v>
      </c>
      <c r="K86" s="298">
        <f>H86-F86</f>
        <v>10</v>
      </c>
      <c r="L86" s="299">
        <v>50</v>
      </c>
      <c r="M86" s="300">
        <f t="shared" ref="M86:M87" si="48">(K86*N86)-L86</f>
        <v>350</v>
      </c>
      <c r="N86" s="298">
        <v>40</v>
      </c>
      <c r="O86" s="297" t="s">
        <v>578</v>
      </c>
      <c r="P86" s="301">
        <v>45391</v>
      </c>
      <c r="Q86" s="252"/>
      <c r="R86" s="136"/>
      <c r="S86" s="54" t="s">
        <v>865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7"/>
      <c r="AH86" s="138"/>
      <c r="AI86" s="136"/>
      <c r="AJ86" s="136"/>
      <c r="AK86" s="137"/>
      <c r="AL86" s="137"/>
      <c r="AM86" s="137"/>
    </row>
    <row r="87" spans="1:39" ht="12.75" customHeight="1">
      <c r="A87" s="335">
        <v>17</v>
      </c>
      <c r="B87" s="334">
        <v>45391</v>
      </c>
      <c r="C87" s="294"/>
      <c r="D87" s="294" t="s">
        <v>998</v>
      </c>
      <c r="E87" s="295" t="s">
        <v>587</v>
      </c>
      <c r="F87" s="295">
        <v>15</v>
      </c>
      <c r="G87" s="295">
        <v>0</v>
      </c>
      <c r="H87" s="295">
        <v>0</v>
      </c>
      <c r="I87" s="296" t="s">
        <v>1012</v>
      </c>
      <c r="J87" s="336" t="s">
        <v>1013</v>
      </c>
      <c r="K87" s="291">
        <f>H87-F87</f>
        <v>-15</v>
      </c>
      <c r="L87" s="292">
        <v>50</v>
      </c>
      <c r="M87" s="337">
        <f t="shared" si="48"/>
        <v>-650</v>
      </c>
      <c r="N87" s="291">
        <v>40</v>
      </c>
      <c r="O87" s="336" t="s">
        <v>588</v>
      </c>
      <c r="P87" s="293">
        <v>45391</v>
      </c>
      <c r="Q87" s="252"/>
      <c r="R87" s="136"/>
      <c r="S87" s="54" t="s">
        <v>865</v>
      </c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7"/>
      <c r="AH87" s="138"/>
      <c r="AI87" s="136"/>
      <c r="AJ87" s="136"/>
      <c r="AK87" s="137"/>
      <c r="AL87" s="137"/>
      <c r="AM87" s="137"/>
    </row>
    <row r="88" spans="1:39" ht="12.75" customHeight="1">
      <c r="A88" s="365">
        <v>18</v>
      </c>
      <c r="B88" s="363">
        <v>45392</v>
      </c>
      <c r="C88" s="303"/>
      <c r="D88" s="303" t="s">
        <v>1027</v>
      </c>
      <c r="E88" s="304" t="s">
        <v>857</v>
      </c>
      <c r="F88" s="304">
        <v>392</v>
      </c>
      <c r="G88" s="304"/>
      <c r="H88" s="304">
        <v>279</v>
      </c>
      <c r="I88" s="305"/>
      <c r="J88" s="367" t="s">
        <v>1072</v>
      </c>
      <c r="K88" s="298">
        <f>F88-H88</f>
        <v>113</v>
      </c>
      <c r="L88" s="299">
        <v>50</v>
      </c>
      <c r="M88" s="369">
        <v>1300</v>
      </c>
      <c r="N88" s="298">
        <v>50</v>
      </c>
      <c r="O88" s="367" t="s">
        <v>578</v>
      </c>
      <c r="P88" s="363">
        <v>45394</v>
      </c>
      <c r="Q88" s="252"/>
      <c r="R88" s="136"/>
      <c r="S88" s="54" t="s">
        <v>577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7"/>
      <c r="AH88" s="138"/>
      <c r="AI88" s="136"/>
      <c r="AJ88" s="136"/>
      <c r="AK88" s="137"/>
      <c r="AL88" s="137"/>
      <c r="AM88" s="137"/>
    </row>
    <row r="89" spans="1:39" ht="12.75" customHeight="1">
      <c r="A89" s="366"/>
      <c r="B89" s="364"/>
      <c r="C89" s="303"/>
      <c r="D89" s="303" t="s">
        <v>1028</v>
      </c>
      <c r="E89" s="304" t="s">
        <v>857</v>
      </c>
      <c r="F89" s="304">
        <v>290</v>
      </c>
      <c r="G89" s="304"/>
      <c r="H89" s="304">
        <v>375</v>
      </c>
      <c r="I89" s="305"/>
      <c r="J89" s="368"/>
      <c r="K89" s="298">
        <f>F89-H89</f>
        <v>-85</v>
      </c>
      <c r="L89" s="299">
        <v>50</v>
      </c>
      <c r="M89" s="370"/>
      <c r="N89" s="298">
        <v>50</v>
      </c>
      <c r="O89" s="368"/>
      <c r="P89" s="364"/>
      <c r="Q89" s="252"/>
      <c r="R89" s="136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7"/>
      <c r="AH89" s="138"/>
      <c r="AI89" s="136"/>
      <c r="AJ89" s="136"/>
      <c r="AK89" s="137"/>
      <c r="AL89" s="137"/>
      <c r="AM89" s="137"/>
    </row>
    <row r="90" spans="1:39" ht="12.75" customHeight="1">
      <c r="A90" s="355">
        <v>19</v>
      </c>
      <c r="B90" s="353">
        <v>45392</v>
      </c>
      <c r="C90" s="253"/>
      <c r="D90" s="253" t="s">
        <v>1029</v>
      </c>
      <c r="E90" s="205" t="s">
        <v>587</v>
      </c>
      <c r="F90" s="205" t="s">
        <v>1031</v>
      </c>
      <c r="G90" s="205"/>
      <c r="H90" s="205"/>
      <c r="I90" s="207"/>
      <c r="J90" s="357" t="s">
        <v>576</v>
      </c>
      <c r="K90" s="205"/>
      <c r="L90" s="208"/>
      <c r="M90" s="284"/>
      <c r="N90" s="205"/>
      <c r="O90" s="338"/>
      <c r="P90" s="340"/>
      <c r="Q90" s="252"/>
      <c r="R90" s="136"/>
      <c r="S90" s="54" t="s">
        <v>577</v>
      </c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7"/>
      <c r="AH90" s="138"/>
      <c r="AI90" s="136"/>
      <c r="AJ90" s="136"/>
      <c r="AK90" s="137"/>
      <c r="AL90" s="137"/>
      <c r="AM90" s="137"/>
    </row>
    <row r="91" spans="1:39" ht="12.75" customHeight="1">
      <c r="A91" s="356"/>
      <c r="B91" s="354"/>
      <c r="C91" s="253"/>
      <c r="D91" s="253" t="s">
        <v>1030</v>
      </c>
      <c r="E91" s="205" t="s">
        <v>857</v>
      </c>
      <c r="F91" s="205" t="s">
        <v>1032</v>
      </c>
      <c r="G91" s="205"/>
      <c r="H91" s="205"/>
      <c r="I91" s="207"/>
      <c r="J91" s="358"/>
      <c r="K91" s="205"/>
      <c r="L91" s="208"/>
      <c r="M91" s="284"/>
      <c r="N91" s="205"/>
      <c r="O91" s="338"/>
      <c r="P91" s="340"/>
      <c r="Q91" s="252"/>
      <c r="R91" s="136"/>
      <c r="S91" s="5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7"/>
      <c r="AH91" s="138"/>
      <c r="AI91" s="136"/>
      <c r="AJ91" s="136"/>
      <c r="AK91" s="137"/>
      <c r="AL91" s="137"/>
      <c r="AM91" s="137"/>
    </row>
    <row r="92" spans="1:39" ht="12.75" customHeight="1">
      <c r="A92" s="306">
        <v>20</v>
      </c>
      <c r="B92" s="302">
        <v>45392</v>
      </c>
      <c r="C92" s="303"/>
      <c r="D92" s="303" t="s">
        <v>1033</v>
      </c>
      <c r="E92" s="304" t="s">
        <v>587</v>
      </c>
      <c r="F92" s="304">
        <v>95</v>
      </c>
      <c r="G92" s="304">
        <v>0</v>
      </c>
      <c r="H92" s="304">
        <v>150</v>
      </c>
      <c r="I92" s="305" t="s">
        <v>1034</v>
      </c>
      <c r="J92" s="297" t="s">
        <v>713</v>
      </c>
      <c r="K92" s="298">
        <f>H92-F92</f>
        <v>55</v>
      </c>
      <c r="L92" s="299">
        <v>50</v>
      </c>
      <c r="M92" s="300">
        <f t="shared" ref="M92" si="49">(K92*N92)-L92</f>
        <v>775</v>
      </c>
      <c r="N92" s="298">
        <v>15</v>
      </c>
      <c r="O92" s="297" t="s">
        <v>578</v>
      </c>
      <c r="P92" s="301">
        <v>45392</v>
      </c>
      <c r="Q92" s="252"/>
      <c r="R92" s="136"/>
      <c r="S92" s="54" t="s">
        <v>769</v>
      </c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37"/>
      <c r="AH92" s="138"/>
      <c r="AI92" s="136"/>
      <c r="AJ92" s="136"/>
      <c r="AK92" s="137"/>
      <c r="AL92" s="137"/>
      <c r="AM92" s="137"/>
    </row>
    <row r="93" spans="1:39" ht="12.75" customHeight="1">
      <c r="A93" s="365">
        <v>21</v>
      </c>
      <c r="B93" s="363">
        <v>45392</v>
      </c>
      <c r="C93" s="303"/>
      <c r="D93" s="303" t="s">
        <v>1038</v>
      </c>
      <c r="E93" s="304" t="s">
        <v>857</v>
      </c>
      <c r="F93" s="304">
        <v>358</v>
      </c>
      <c r="G93" s="304"/>
      <c r="H93" s="304">
        <v>220</v>
      </c>
      <c r="I93" s="305"/>
      <c r="J93" s="367" t="s">
        <v>920</v>
      </c>
      <c r="K93" s="298">
        <f>F93-H93</f>
        <v>138</v>
      </c>
      <c r="L93" s="299">
        <v>50</v>
      </c>
      <c r="M93" s="369">
        <v>700</v>
      </c>
      <c r="N93" s="298">
        <v>40</v>
      </c>
      <c r="O93" s="367" t="s">
        <v>578</v>
      </c>
      <c r="P93" s="363">
        <v>45394</v>
      </c>
      <c r="Q93" s="252"/>
      <c r="R93" s="136"/>
      <c r="S93" s="54" t="s">
        <v>865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37"/>
      <c r="AH93" s="138"/>
      <c r="AI93" s="136"/>
      <c r="AJ93" s="136"/>
      <c r="AK93" s="137"/>
      <c r="AL93" s="137"/>
      <c r="AM93" s="137"/>
    </row>
    <row r="94" spans="1:39" ht="12.75" customHeight="1">
      <c r="A94" s="366"/>
      <c r="B94" s="364"/>
      <c r="C94" s="303"/>
      <c r="D94" s="303" t="s">
        <v>1039</v>
      </c>
      <c r="E94" s="304" t="s">
        <v>857</v>
      </c>
      <c r="F94" s="304">
        <v>302</v>
      </c>
      <c r="G94" s="304"/>
      <c r="H94" s="304">
        <v>420</v>
      </c>
      <c r="I94" s="305"/>
      <c r="J94" s="368"/>
      <c r="K94" s="298">
        <f>F94-H94</f>
        <v>-118</v>
      </c>
      <c r="L94" s="299">
        <v>50</v>
      </c>
      <c r="M94" s="370"/>
      <c r="N94" s="298">
        <v>40</v>
      </c>
      <c r="O94" s="368"/>
      <c r="P94" s="364"/>
      <c r="Q94" s="252"/>
      <c r="R94" s="136"/>
      <c r="S94" s="5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37"/>
      <c r="AH94" s="138"/>
      <c r="AI94" s="136"/>
      <c r="AJ94" s="136"/>
      <c r="AK94" s="137"/>
      <c r="AL94" s="137"/>
      <c r="AM94" s="137"/>
    </row>
    <row r="95" spans="1:39" ht="12.75" customHeight="1">
      <c r="A95" s="355">
        <v>22</v>
      </c>
      <c r="B95" s="353">
        <v>45394</v>
      </c>
      <c r="C95" s="253"/>
      <c r="D95" s="253" t="s">
        <v>1077</v>
      </c>
      <c r="E95" s="205" t="s">
        <v>857</v>
      </c>
      <c r="F95" s="205">
        <v>442.5</v>
      </c>
      <c r="G95" s="205"/>
      <c r="H95" s="205"/>
      <c r="I95" s="207"/>
      <c r="J95" s="357" t="s">
        <v>576</v>
      </c>
      <c r="K95" s="205"/>
      <c r="L95" s="208"/>
      <c r="M95" s="284"/>
      <c r="N95" s="205"/>
      <c r="O95" s="338"/>
      <c r="P95" s="340"/>
      <c r="Q95" s="252"/>
      <c r="R95" s="136"/>
      <c r="S95" s="54" t="s">
        <v>865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37"/>
      <c r="AH95" s="138"/>
      <c r="AI95" s="136"/>
      <c r="AJ95" s="136"/>
      <c r="AK95" s="137"/>
      <c r="AL95" s="137"/>
      <c r="AM95" s="137"/>
    </row>
    <row r="96" spans="1:39" ht="12.75" customHeight="1">
      <c r="A96" s="356"/>
      <c r="B96" s="354"/>
      <c r="C96" s="253"/>
      <c r="D96" s="253" t="s">
        <v>1078</v>
      </c>
      <c r="E96" s="205" t="s">
        <v>857</v>
      </c>
      <c r="F96" s="205">
        <v>427.5</v>
      </c>
      <c r="G96" s="205"/>
      <c r="H96" s="205"/>
      <c r="I96" s="207"/>
      <c r="J96" s="358"/>
      <c r="K96" s="205"/>
      <c r="L96" s="208"/>
      <c r="M96" s="284"/>
      <c r="N96" s="205"/>
      <c r="O96" s="338"/>
      <c r="P96" s="340"/>
      <c r="Q96" s="252"/>
      <c r="R96" s="136"/>
      <c r="S96" s="5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37"/>
      <c r="AH96" s="138"/>
      <c r="AI96" s="136"/>
      <c r="AJ96" s="136"/>
      <c r="AK96" s="137"/>
      <c r="AL96" s="137"/>
      <c r="AM96" s="137"/>
    </row>
    <row r="97" spans="1:39" ht="12.75" customHeight="1">
      <c r="A97" s="355">
        <v>23</v>
      </c>
      <c r="B97" s="353">
        <v>45394</v>
      </c>
      <c r="C97" s="253"/>
      <c r="D97" s="253" t="s">
        <v>1079</v>
      </c>
      <c r="E97" s="205" t="s">
        <v>587</v>
      </c>
      <c r="F97" s="205">
        <v>55</v>
      </c>
      <c r="G97" s="205"/>
      <c r="H97" s="205"/>
      <c r="I97" s="207"/>
      <c r="J97" s="357" t="s">
        <v>576</v>
      </c>
      <c r="K97" s="205"/>
      <c r="L97" s="208"/>
      <c r="M97" s="284"/>
      <c r="N97" s="205"/>
      <c r="O97" s="338"/>
      <c r="P97" s="340"/>
      <c r="Q97" s="252"/>
      <c r="R97" s="136"/>
      <c r="S97" s="54" t="s">
        <v>865</v>
      </c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37"/>
      <c r="AH97" s="138"/>
      <c r="AI97" s="136"/>
      <c r="AJ97" s="136"/>
      <c r="AK97" s="137"/>
      <c r="AL97" s="137"/>
      <c r="AM97" s="137"/>
    </row>
    <row r="98" spans="1:39" ht="12.75" customHeight="1">
      <c r="A98" s="356"/>
      <c r="B98" s="354"/>
      <c r="C98" s="253"/>
      <c r="D98" s="253" t="s">
        <v>1080</v>
      </c>
      <c r="E98" s="205" t="s">
        <v>587</v>
      </c>
      <c r="F98" s="205">
        <v>49</v>
      </c>
      <c r="G98" s="205"/>
      <c r="H98" s="205"/>
      <c r="I98" s="207"/>
      <c r="J98" s="358"/>
      <c r="K98" s="205"/>
      <c r="L98" s="208"/>
      <c r="M98" s="284"/>
      <c r="N98" s="205"/>
      <c r="O98" s="338"/>
      <c r="P98" s="340"/>
      <c r="Q98" s="252"/>
      <c r="R98" s="136"/>
      <c r="S98" s="5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37"/>
      <c r="AH98" s="138"/>
      <c r="AI98" s="136"/>
      <c r="AJ98" s="136"/>
      <c r="AK98" s="137"/>
      <c r="AL98" s="137"/>
      <c r="AM98" s="137"/>
    </row>
    <row r="99" spans="1:39" ht="12.75" customHeight="1">
      <c r="A99" s="339"/>
      <c r="B99" s="340"/>
      <c r="C99" s="253"/>
      <c r="D99" s="253"/>
      <c r="E99" s="205"/>
      <c r="F99" s="205"/>
      <c r="G99" s="205"/>
      <c r="H99" s="205"/>
      <c r="I99" s="207"/>
      <c r="J99" s="338"/>
      <c r="K99" s="205"/>
      <c r="L99" s="208"/>
      <c r="M99" s="284"/>
      <c r="N99" s="205"/>
      <c r="O99" s="338"/>
      <c r="P99" s="340"/>
      <c r="Q99" s="252"/>
      <c r="R99" s="136"/>
      <c r="S99" s="5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37"/>
      <c r="AH99" s="138"/>
      <c r="AI99" s="136"/>
      <c r="AJ99" s="136"/>
      <c r="AK99" s="137"/>
      <c r="AL99" s="137"/>
      <c r="AM99" s="137"/>
    </row>
    <row r="100" spans="1:39" s="277" customFormat="1" ht="12.75" customHeight="1">
      <c r="A100" s="267"/>
      <c r="B100" s="268"/>
      <c r="C100" s="269"/>
      <c r="D100" s="269"/>
      <c r="E100" s="267"/>
      <c r="F100" s="267"/>
      <c r="G100" s="267"/>
      <c r="H100" s="267"/>
      <c r="I100" s="270"/>
      <c r="J100" s="270"/>
      <c r="K100" s="267"/>
      <c r="L100" s="279"/>
      <c r="M100" s="278"/>
      <c r="N100" s="267"/>
      <c r="O100" s="270"/>
      <c r="P100" s="268"/>
      <c r="Q100" s="271"/>
      <c r="R100" s="272"/>
      <c r="S100" s="273"/>
      <c r="T100" s="274"/>
      <c r="U100" s="274"/>
      <c r="V100" s="274"/>
      <c r="W100" s="274"/>
      <c r="X100" s="274"/>
      <c r="Y100" s="274"/>
      <c r="Z100" s="274"/>
      <c r="AA100" s="274"/>
      <c r="AB100" s="274"/>
      <c r="AC100" s="274"/>
      <c r="AD100" s="274"/>
      <c r="AE100" s="274"/>
      <c r="AF100" s="274"/>
      <c r="AG100" s="275"/>
      <c r="AH100" s="276"/>
      <c r="AI100" s="272"/>
      <c r="AJ100" s="272"/>
      <c r="AK100" s="275"/>
      <c r="AL100" s="275"/>
      <c r="AM100" s="275"/>
    </row>
    <row r="101" spans="1:39" ht="38.25" customHeight="1">
      <c r="A101" s="91" t="s">
        <v>599</v>
      </c>
      <c r="B101" s="143"/>
      <c r="C101" s="143"/>
      <c r="D101" s="144"/>
      <c r="E101" s="125"/>
      <c r="F101" s="6"/>
      <c r="G101" s="6"/>
      <c r="H101" s="126"/>
      <c r="I101" s="145"/>
      <c r="J101" s="1"/>
      <c r="K101" s="6"/>
      <c r="L101" s="6"/>
      <c r="M101" s="6"/>
      <c r="N101" s="1"/>
      <c r="O101" s="1"/>
      <c r="R101" s="1"/>
      <c r="S101" s="6"/>
      <c r="T101" s="1"/>
      <c r="U101" s="1"/>
      <c r="V101" s="1"/>
      <c r="W101" s="1"/>
      <c r="X101" s="1"/>
      <c r="Y101" s="6"/>
      <c r="Z101" s="1"/>
      <c r="AA101" s="1"/>
      <c r="AB101" s="1"/>
      <c r="AC101" s="1"/>
      <c r="AD101" s="1"/>
      <c r="AE101" s="6"/>
      <c r="AF101" s="1"/>
      <c r="AG101" s="1"/>
      <c r="AH101" s="1"/>
      <c r="AI101" s="1"/>
      <c r="AJ101" s="1"/>
      <c r="AK101" s="6"/>
      <c r="AL101" s="1"/>
    </row>
    <row r="102" spans="1:39" ht="39.6">
      <c r="A102" s="92" t="s">
        <v>16</v>
      </c>
      <c r="B102" s="93" t="s">
        <v>551</v>
      </c>
      <c r="C102" s="93"/>
      <c r="D102" s="94" t="s">
        <v>562</v>
      </c>
      <c r="E102" s="93" t="s">
        <v>563</v>
      </c>
      <c r="F102" s="93" t="s">
        <v>564</v>
      </c>
      <c r="G102" s="93" t="s">
        <v>565</v>
      </c>
      <c r="H102" s="93" t="s">
        <v>566</v>
      </c>
      <c r="I102" s="93" t="s">
        <v>567</v>
      </c>
      <c r="J102" s="92" t="s">
        <v>568</v>
      </c>
      <c r="K102" s="129" t="s">
        <v>586</v>
      </c>
      <c r="L102" s="130" t="s">
        <v>570</v>
      </c>
      <c r="M102" s="95" t="s">
        <v>571</v>
      </c>
      <c r="N102" s="93" t="s">
        <v>572</v>
      </c>
      <c r="O102" s="94" t="s">
        <v>573</v>
      </c>
      <c r="P102" s="215" t="s">
        <v>574</v>
      </c>
      <c r="Q102" s="217" t="s">
        <v>850</v>
      </c>
      <c r="R102" s="37"/>
      <c r="S102" s="6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</row>
    <row r="103" spans="1:39" ht="12.75" customHeight="1">
      <c r="A103" s="205">
        <v>1</v>
      </c>
      <c r="B103" s="206">
        <v>45356</v>
      </c>
      <c r="C103" s="253"/>
      <c r="D103" s="253" t="s">
        <v>298</v>
      </c>
      <c r="E103" s="205" t="s">
        <v>575</v>
      </c>
      <c r="F103" s="205" t="s">
        <v>887</v>
      </c>
      <c r="G103" s="205">
        <v>35</v>
      </c>
      <c r="H103" s="205"/>
      <c r="I103" s="205" t="s">
        <v>885</v>
      </c>
      <c r="J103" s="205" t="s">
        <v>576</v>
      </c>
      <c r="K103" s="205"/>
      <c r="L103" s="282"/>
      <c r="M103" s="283"/>
      <c r="N103" s="205"/>
      <c r="O103" s="258"/>
      <c r="P103" s="208">
        <f>VLOOKUP(D103,'MidCap Intra'!$B$11:$C$568,2,0)</f>
        <v>39.950000000000003</v>
      </c>
      <c r="Q103" s="280"/>
      <c r="S103" s="281" t="s">
        <v>577</v>
      </c>
      <c r="T103" s="233"/>
      <c r="U103" s="233"/>
      <c r="V103" s="233"/>
      <c r="W103" s="233"/>
      <c r="X103" s="233"/>
      <c r="Y103" s="233"/>
      <c r="Z103" s="233"/>
    </row>
    <row r="104" spans="1:39" ht="12.75" customHeight="1">
      <c r="A104" s="205">
        <v>2</v>
      </c>
      <c r="B104" s="206">
        <v>45390</v>
      </c>
      <c r="C104" s="253"/>
      <c r="D104" s="253" t="s">
        <v>991</v>
      </c>
      <c r="E104" s="205" t="s">
        <v>575</v>
      </c>
      <c r="F104" s="205" t="s">
        <v>992</v>
      </c>
      <c r="G104" s="205">
        <v>1770</v>
      </c>
      <c r="H104" s="205"/>
      <c r="I104" s="205" t="s">
        <v>898</v>
      </c>
      <c r="J104" s="205" t="s">
        <v>576</v>
      </c>
      <c r="K104" s="205"/>
      <c r="L104" s="282"/>
      <c r="M104" s="283"/>
      <c r="N104" s="205"/>
      <c r="O104" s="258"/>
      <c r="P104" s="208"/>
      <c r="Q104" s="280"/>
      <c r="S104" s="281" t="s">
        <v>577</v>
      </c>
      <c r="T104" s="233"/>
      <c r="U104" s="233"/>
      <c r="V104" s="233"/>
      <c r="W104" s="233"/>
      <c r="X104" s="233"/>
      <c r="Y104" s="233"/>
      <c r="Z104" s="233"/>
    </row>
    <row r="105" spans="1:39" ht="12.75" customHeight="1">
      <c r="A105" s="205"/>
      <c r="B105" s="206"/>
      <c r="C105" s="253"/>
      <c r="D105" s="253"/>
      <c r="E105" s="205"/>
      <c r="F105" s="205"/>
      <c r="G105" s="205"/>
      <c r="H105" s="205"/>
      <c r="I105" s="205"/>
      <c r="J105" s="205"/>
      <c r="K105" s="205"/>
      <c r="L105" s="282"/>
      <c r="M105" s="283"/>
      <c r="N105" s="205"/>
      <c r="O105" s="258"/>
      <c r="P105" s="206"/>
      <c r="Q105" s="280"/>
      <c r="S105" s="281"/>
      <c r="T105" s="233"/>
      <c r="U105" s="233"/>
      <c r="V105" s="233"/>
      <c r="W105" s="233"/>
      <c r="X105" s="233"/>
      <c r="Y105" s="233"/>
      <c r="Z105" s="233"/>
    </row>
    <row r="106" spans="1:39" ht="12.75" customHeight="1">
      <c r="A106" s="111" t="s">
        <v>579</v>
      </c>
      <c r="B106" s="111"/>
      <c r="C106" s="111"/>
      <c r="D106" s="111"/>
      <c r="E106" s="37"/>
      <c r="F106" s="118" t="s">
        <v>581</v>
      </c>
      <c r="G106" s="54"/>
      <c r="H106" s="54"/>
      <c r="I106" s="54"/>
      <c r="J106" s="6"/>
      <c r="K106" s="131"/>
      <c r="L106" s="132"/>
      <c r="M106" s="6"/>
      <c r="N106" s="101"/>
      <c r="O106" s="146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39" ht="12.75" customHeight="1">
      <c r="A107" s="117" t="s">
        <v>580</v>
      </c>
      <c r="B107" s="111"/>
      <c r="C107" s="111"/>
      <c r="D107" s="111"/>
      <c r="E107" s="6"/>
      <c r="F107" s="118" t="s">
        <v>584</v>
      </c>
      <c r="G107" s="6"/>
      <c r="H107" s="6" t="s">
        <v>601</v>
      </c>
      <c r="I107" s="6"/>
      <c r="J107" s="1"/>
      <c r="K107" s="6"/>
      <c r="L107" s="6"/>
      <c r="M107" s="6"/>
      <c r="N107" s="1"/>
      <c r="O107" s="1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117"/>
      <c r="B108" s="111"/>
      <c r="C108" s="111"/>
      <c r="D108" s="111"/>
      <c r="E108" s="6"/>
      <c r="F108" s="118"/>
      <c r="G108" s="6"/>
      <c r="H108" s="6"/>
      <c r="I108" s="6"/>
      <c r="J108" s="1"/>
      <c r="K108" s="6"/>
      <c r="L108" s="6"/>
      <c r="M108" s="6"/>
      <c r="N108" s="1"/>
      <c r="O108" s="1"/>
      <c r="R108" s="1"/>
      <c r="S108" s="54"/>
      <c r="T108" s="1"/>
      <c r="U108" s="1"/>
      <c r="V108" s="1"/>
      <c r="W108" s="1"/>
      <c r="X108" s="1"/>
      <c r="Y108" s="1"/>
      <c r="Z108" s="1"/>
      <c r="AA108" s="1"/>
    </row>
    <row r="109" spans="1:39" ht="12.75" customHeight="1">
      <c r="A109" s="117"/>
      <c r="B109" s="111"/>
      <c r="C109" s="111"/>
      <c r="D109" s="111"/>
      <c r="E109" s="6"/>
      <c r="F109" s="118"/>
      <c r="G109" s="54"/>
      <c r="H109" s="37"/>
      <c r="I109" s="54"/>
      <c r="J109" s="6"/>
      <c r="K109" s="131"/>
      <c r="L109" s="132"/>
      <c r="M109" s="6"/>
      <c r="N109" s="101"/>
      <c r="O109" s="133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117"/>
      <c r="B110" s="111"/>
      <c r="C110" s="111"/>
      <c r="D110" s="111"/>
      <c r="E110" s="6"/>
      <c r="F110" s="118"/>
      <c r="G110" s="54"/>
      <c r="H110" s="37"/>
      <c r="I110" s="54"/>
      <c r="J110" s="6"/>
      <c r="K110" s="131"/>
      <c r="L110" s="132"/>
      <c r="M110" s="6"/>
      <c r="N110" s="101"/>
      <c r="O110" s="133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17"/>
      <c r="B111" s="111"/>
      <c r="C111" s="111"/>
      <c r="D111" s="111"/>
      <c r="E111" s="6"/>
      <c r="F111" s="118"/>
      <c r="G111" s="54"/>
      <c r="H111" s="37"/>
      <c r="I111" s="54"/>
      <c r="J111" s="6"/>
      <c r="K111" s="131"/>
      <c r="L111" s="132"/>
      <c r="M111" s="6"/>
      <c r="N111" s="101"/>
      <c r="O111" s="133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17"/>
      <c r="B112" s="111"/>
      <c r="C112" s="111"/>
      <c r="D112" s="111"/>
      <c r="E112" s="6"/>
      <c r="F112" s="118"/>
      <c r="G112" s="54"/>
      <c r="H112" s="37"/>
      <c r="I112" s="54"/>
      <c r="J112" s="6"/>
      <c r="K112" s="131"/>
      <c r="L112" s="132"/>
      <c r="M112" s="6"/>
      <c r="N112" s="101"/>
      <c r="O112" s="133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17"/>
      <c r="B113" s="111"/>
      <c r="C113" s="111"/>
      <c r="D113" s="111"/>
      <c r="E113" s="6"/>
      <c r="F113" s="118"/>
      <c r="G113" s="54"/>
      <c r="H113" s="37"/>
      <c r="I113" s="54"/>
      <c r="J113" s="6"/>
      <c r="K113" s="131"/>
      <c r="L113" s="132"/>
      <c r="M113" s="6"/>
      <c r="N113" s="101"/>
      <c r="O113" s="133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17"/>
      <c r="B114" s="111"/>
      <c r="C114" s="111"/>
      <c r="D114" s="111"/>
      <c r="E114" s="6"/>
      <c r="F114" s="118"/>
      <c r="G114" s="54"/>
      <c r="H114" s="37"/>
      <c r="I114" s="54"/>
      <c r="J114" s="6"/>
      <c r="K114" s="131"/>
      <c r="L114" s="132"/>
      <c r="M114" s="6"/>
      <c r="N114" s="101"/>
      <c r="O114" s="133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54"/>
      <c r="B115" s="100"/>
      <c r="C115" s="100"/>
      <c r="D115" s="37"/>
      <c r="E115" s="54"/>
      <c r="F115" s="54"/>
      <c r="G115" s="54"/>
      <c r="H115" s="37"/>
      <c r="I115" s="54"/>
      <c r="J115" s="6"/>
      <c r="K115" s="131"/>
      <c r="L115" s="132"/>
      <c r="M115" s="6"/>
      <c r="N115" s="101"/>
      <c r="O115" s="133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38.25" customHeight="1">
      <c r="A116" s="37"/>
      <c r="B116" s="147" t="s">
        <v>602</v>
      </c>
      <c r="C116" s="147"/>
      <c r="D116" s="147"/>
      <c r="E116" s="147"/>
      <c r="F116" s="6"/>
      <c r="G116" s="6"/>
      <c r="H116" s="127"/>
      <c r="I116" s="6"/>
      <c r="J116" s="127"/>
      <c r="K116" s="128"/>
      <c r="L116" s="6"/>
      <c r="M116" s="6"/>
      <c r="N116" s="1"/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92" t="s">
        <v>16</v>
      </c>
      <c r="B117" s="93" t="s">
        <v>551</v>
      </c>
      <c r="C117" s="93"/>
      <c r="D117" s="94" t="s">
        <v>562</v>
      </c>
      <c r="E117" s="93" t="s">
        <v>563</v>
      </c>
      <c r="F117" s="93" t="s">
        <v>564</v>
      </c>
      <c r="G117" s="93" t="s">
        <v>603</v>
      </c>
      <c r="H117" s="93" t="s">
        <v>604</v>
      </c>
      <c r="I117" s="93" t="s">
        <v>567</v>
      </c>
      <c r="J117" s="148" t="s">
        <v>568</v>
      </c>
      <c r="K117" s="93" t="s">
        <v>569</v>
      </c>
      <c r="L117" s="93" t="s">
        <v>605</v>
      </c>
      <c r="M117" s="93" t="s">
        <v>572</v>
      </c>
      <c r="N117" s="94" t="s">
        <v>573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1</v>
      </c>
      <c r="B118" s="150">
        <v>41579</v>
      </c>
      <c r="C118" s="150"/>
      <c r="D118" s="151" t="s">
        <v>606</v>
      </c>
      <c r="E118" s="152" t="s">
        <v>575</v>
      </c>
      <c r="F118" s="153">
        <v>82</v>
      </c>
      <c r="G118" s="152" t="s">
        <v>607</v>
      </c>
      <c r="H118" s="152">
        <v>100</v>
      </c>
      <c r="I118" s="154">
        <v>100</v>
      </c>
      <c r="J118" s="155" t="s">
        <v>608</v>
      </c>
      <c r="K118" s="156">
        <f t="shared" ref="K118:K149" si="50">H118-F118</f>
        <v>18</v>
      </c>
      <c r="L118" s="157">
        <f t="shared" ref="L118:L149" si="51">K118/F118</f>
        <v>0.21951219512195122</v>
      </c>
      <c r="M118" s="152" t="s">
        <v>578</v>
      </c>
      <c r="N118" s="158">
        <v>42657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49">
        <v>2</v>
      </c>
      <c r="B119" s="150">
        <v>41794</v>
      </c>
      <c r="C119" s="150"/>
      <c r="D119" s="151" t="s">
        <v>609</v>
      </c>
      <c r="E119" s="152" t="s">
        <v>587</v>
      </c>
      <c r="F119" s="153">
        <v>257</v>
      </c>
      <c r="G119" s="152" t="s">
        <v>607</v>
      </c>
      <c r="H119" s="152">
        <v>300</v>
      </c>
      <c r="I119" s="154">
        <v>300</v>
      </c>
      <c r="J119" s="155" t="s">
        <v>608</v>
      </c>
      <c r="K119" s="156">
        <f t="shared" si="50"/>
        <v>43</v>
      </c>
      <c r="L119" s="157">
        <f t="shared" si="51"/>
        <v>0.16731517509727625</v>
      </c>
      <c r="M119" s="152" t="s">
        <v>578</v>
      </c>
      <c r="N119" s="158">
        <v>41822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3</v>
      </c>
      <c r="B120" s="150">
        <v>41828</v>
      </c>
      <c r="C120" s="150"/>
      <c r="D120" s="151" t="s">
        <v>610</v>
      </c>
      <c r="E120" s="152" t="s">
        <v>587</v>
      </c>
      <c r="F120" s="153">
        <v>393</v>
      </c>
      <c r="G120" s="152" t="s">
        <v>607</v>
      </c>
      <c r="H120" s="152">
        <v>468</v>
      </c>
      <c r="I120" s="154">
        <v>468</v>
      </c>
      <c r="J120" s="155" t="s">
        <v>608</v>
      </c>
      <c r="K120" s="156">
        <f t="shared" si="50"/>
        <v>75</v>
      </c>
      <c r="L120" s="157">
        <f t="shared" si="51"/>
        <v>0.19083969465648856</v>
      </c>
      <c r="M120" s="152" t="s">
        <v>578</v>
      </c>
      <c r="N120" s="158">
        <v>41863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49">
        <v>4</v>
      </c>
      <c r="B121" s="150">
        <v>41857</v>
      </c>
      <c r="C121" s="150"/>
      <c r="D121" s="151" t="s">
        <v>611</v>
      </c>
      <c r="E121" s="152" t="s">
        <v>587</v>
      </c>
      <c r="F121" s="153">
        <v>205</v>
      </c>
      <c r="G121" s="152" t="s">
        <v>607</v>
      </c>
      <c r="H121" s="152">
        <v>275</v>
      </c>
      <c r="I121" s="154">
        <v>250</v>
      </c>
      <c r="J121" s="155" t="s">
        <v>608</v>
      </c>
      <c r="K121" s="156">
        <f t="shared" si="50"/>
        <v>70</v>
      </c>
      <c r="L121" s="157">
        <f t="shared" si="51"/>
        <v>0.34146341463414637</v>
      </c>
      <c r="M121" s="152" t="s">
        <v>578</v>
      </c>
      <c r="N121" s="158">
        <v>41962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5</v>
      </c>
      <c r="B122" s="150">
        <v>41886</v>
      </c>
      <c r="C122" s="150"/>
      <c r="D122" s="151" t="s">
        <v>612</v>
      </c>
      <c r="E122" s="152" t="s">
        <v>587</v>
      </c>
      <c r="F122" s="153">
        <v>162</v>
      </c>
      <c r="G122" s="152" t="s">
        <v>607</v>
      </c>
      <c r="H122" s="152">
        <v>190</v>
      </c>
      <c r="I122" s="154">
        <v>190</v>
      </c>
      <c r="J122" s="155" t="s">
        <v>608</v>
      </c>
      <c r="K122" s="156">
        <f t="shared" si="50"/>
        <v>28</v>
      </c>
      <c r="L122" s="157">
        <f t="shared" si="51"/>
        <v>0.1728395061728395</v>
      </c>
      <c r="M122" s="152" t="s">
        <v>578</v>
      </c>
      <c r="N122" s="158">
        <v>42006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49">
        <v>6</v>
      </c>
      <c r="B123" s="150">
        <v>41886</v>
      </c>
      <c r="C123" s="150"/>
      <c r="D123" s="151" t="s">
        <v>613</v>
      </c>
      <c r="E123" s="152" t="s">
        <v>587</v>
      </c>
      <c r="F123" s="153">
        <v>75</v>
      </c>
      <c r="G123" s="152" t="s">
        <v>607</v>
      </c>
      <c r="H123" s="152">
        <v>91.5</v>
      </c>
      <c r="I123" s="154" t="s">
        <v>600</v>
      </c>
      <c r="J123" s="155" t="s">
        <v>614</v>
      </c>
      <c r="K123" s="156">
        <f t="shared" si="50"/>
        <v>16.5</v>
      </c>
      <c r="L123" s="157">
        <f t="shared" si="51"/>
        <v>0.22</v>
      </c>
      <c r="M123" s="152" t="s">
        <v>578</v>
      </c>
      <c r="N123" s="158">
        <v>41954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7</v>
      </c>
      <c r="B124" s="150">
        <v>41913</v>
      </c>
      <c r="C124" s="150"/>
      <c r="D124" s="151" t="s">
        <v>615</v>
      </c>
      <c r="E124" s="152" t="s">
        <v>587</v>
      </c>
      <c r="F124" s="153">
        <v>850</v>
      </c>
      <c r="G124" s="152" t="s">
        <v>607</v>
      </c>
      <c r="H124" s="152">
        <v>982.5</v>
      </c>
      <c r="I124" s="154">
        <v>1050</v>
      </c>
      <c r="J124" s="155" t="s">
        <v>616</v>
      </c>
      <c r="K124" s="156">
        <f t="shared" si="50"/>
        <v>132.5</v>
      </c>
      <c r="L124" s="157">
        <f t="shared" si="51"/>
        <v>0.15588235294117647</v>
      </c>
      <c r="M124" s="152" t="s">
        <v>578</v>
      </c>
      <c r="N124" s="158">
        <v>42039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8</v>
      </c>
      <c r="B125" s="150">
        <v>41913</v>
      </c>
      <c r="C125" s="150"/>
      <c r="D125" s="151" t="s">
        <v>617</v>
      </c>
      <c r="E125" s="152" t="s">
        <v>587</v>
      </c>
      <c r="F125" s="153">
        <v>475</v>
      </c>
      <c r="G125" s="152" t="s">
        <v>607</v>
      </c>
      <c r="H125" s="152">
        <v>515</v>
      </c>
      <c r="I125" s="154">
        <v>600</v>
      </c>
      <c r="J125" s="155" t="s">
        <v>618</v>
      </c>
      <c r="K125" s="156">
        <f t="shared" si="50"/>
        <v>40</v>
      </c>
      <c r="L125" s="157">
        <f t="shared" si="51"/>
        <v>8.4210526315789472E-2</v>
      </c>
      <c r="M125" s="152" t="s">
        <v>578</v>
      </c>
      <c r="N125" s="158">
        <v>41939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9</v>
      </c>
      <c r="B126" s="150">
        <v>41913</v>
      </c>
      <c r="C126" s="150"/>
      <c r="D126" s="151" t="s">
        <v>619</v>
      </c>
      <c r="E126" s="152" t="s">
        <v>587</v>
      </c>
      <c r="F126" s="153">
        <v>86</v>
      </c>
      <c r="G126" s="152" t="s">
        <v>607</v>
      </c>
      <c r="H126" s="152">
        <v>99</v>
      </c>
      <c r="I126" s="154">
        <v>140</v>
      </c>
      <c r="J126" s="155" t="s">
        <v>620</v>
      </c>
      <c r="K126" s="156">
        <f t="shared" si="50"/>
        <v>13</v>
      </c>
      <c r="L126" s="157">
        <f t="shared" si="51"/>
        <v>0.15116279069767441</v>
      </c>
      <c r="M126" s="152" t="s">
        <v>578</v>
      </c>
      <c r="N126" s="158">
        <v>41939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10</v>
      </c>
      <c r="B127" s="150">
        <v>41926</v>
      </c>
      <c r="C127" s="150"/>
      <c r="D127" s="151" t="s">
        <v>621</v>
      </c>
      <c r="E127" s="152" t="s">
        <v>587</v>
      </c>
      <c r="F127" s="153">
        <v>496.6</v>
      </c>
      <c r="G127" s="152" t="s">
        <v>607</v>
      </c>
      <c r="H127" s="152">
        <v>621</v>
      </c>
      <c r="I127" s="154">
        <v>580</v>
      </c>
      <c r="J127" s="155" t="s">
        <v>608</v>
      </c>
      <c r="K127" s="156">
        <f t="shared" si="50"/>
        <v>124.39999999999998</v>
      </c>
      <c r="L127" s="157">
        <f t="shared" si="51"/>
        <v>0.25050342327829234</v>
      </c>
      <c r="M127" s="152" t="s">
        <v>578</v>
      </c>
      <c r="N127" s="158">
        <v>42605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11</v>
      </c>
      <c r="B128" s="150">
        <v>41926</v>
      </c>
      <c r="C128" s="150"/>
      <c r="D128" s="151" t="s">
        <v>622</v>
      </c>
      <c r="E128" s="152" t="s">
        <v>587</v>
      </c>
      <c r="F128" s="153">
        <v>2481.9</v>
      </c>
      <c r="G128" s="152" t="s">
        <v>607</v>
      </c>
      <c r="H128" s="152">
        <v>2840</v>
      </c>
      <c r="I128" s="154">
        <v>2870</v>
      </c>
      <c r="J128" s="155" t="s">
        <v>623</v>
      </c>
      <c r="K128" s="156">
        <f t="shared" si="50"/>
        <v>358.09999999999991</v>
      </c>
      <c r="L128" s="157">
        <f t="shared" si="51"/>
        <v>0.14428462065353154</v>
      </c>
      <c r="M128" s="152" t="s">
        <v>578</v>
      </c>
      <c r="N128" s="158">
        <v>42017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49">
        <v>12</v>
      </c>
      <c r="B129" s="150">
        <v>41928</v>
      </c>
      <c r="C129" s="150"/>
      <c r="D129" s="151" t="s">
        <v>624</v>
      </c>
      <c r="E129" s="152" t="s">
        <v>587</v>
      </c>
      <c r="F129" s="153">
        <v>84.5</v>
      </c>
      <c r="G129" s="152" t="s">
        <v>607</v>
      </c>
      <c r="H129" s="152">
        <v>93</v>
      </c>
      <c r="I129" s="154">
        <v>110</v>
      </c>
      <c r="J129" s="155" t="s">
        <v>625</v>
      </c>
      <c r="K129" s="156">
        <f t="shared" si="50"/>
        <v>8.5</v>
      </c>
      <c r="L129" s="157">
        <f t="shared" si="51"/>
        <v>0.10059171597633136</v>
      </c>
      <c r="M129" s="152" t="s">
        <v>578</v>
      </c>
      <c r="N129" s="158">
        <v>41939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49">
        <v>13</v>
      </c>
      <c r="B130" s="150">
        <v>41928</v>
      </c>
      <c r="C130" s="150"/>
      <c r="D130" s="151" t="s">
        <v>626</v>
      </c>
      <c r="E130" s="152" t="s">
        <v>587</v>
      </c>
      <c r="F130" s="153">
        <v>401</v>
      </c>
      <c r="G130" s="152" t="s">
        <v>607</v>
      </c>
      <c r="H130" s="152">
        <v>428</v>
      </c>
      <c r="I130" s="154">
        <v>450</v>
      </c>
      <c r="J130" s="155" t="s">
        <v>627</v>
      </c>
      <c r="K130" s="156">
        <f t="shared" si="50"/>
        <v>27</v>
      </c>
      <c r="L130" s="157">
        <f t="shared" si="51"/>
        <v>6.7331670822942641E-2</v>
      </c>
      <c r="M130" s="152" t="s">
        <v>578</v>
      </c>
      <c r="N130" s="158">
        <v>42020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14</v>
      </c>
      <c r="B131" s="150">
        <v>41928</v>
      </c>
      <c r="C131" s="150"/>
      <c r="D131" s="151" t="s">
        <v>628</v>
      </c>
      <c r="E131" s="152" t="s">
        <v>587</v>
      </c>
      <c r="F131" s="153">
        <v>101</v>
      </c>
      <c r="G131" s="152" t="s">
        <v>607</v>
      </c>
      <c r="H131" s="152">
        <v>112</v>
      </c>
      <c r="I131" s="154">
        <v>120</v>
      </c>
      <c r="J131" s="155" t="s">
        <v>629</v>
      </c>
      <c r="K131" s="156">
        <f t="shared" si="50"/>
        <v>11</v>
      </c>
      <c r="L131" s="157">
        <f t="shared" si="51"/>
        <v>0.10891089108910891</v>
      </c>
      <c r="M131" s="152" t="s">
        <v>578</v>
      </c>
      <c r="N131" s="158">
        <v>41939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15</v>
      </c>
      <c r="B132" s="150">
        <v>41954</v>
      </c>
      <c r="C132" s="150"/>
      <c r="D132" s="151" t="s">
        <v>630</v>
      </c>
      <c r="E132" s="152" t="s">
        <v>587</v>
      </c>
      <c r="F132" s="153">
        <v>59</v>
      </c>
      <c r="G132" s="152" t="s">
        <v>607</v>
      </c>
      <c r="H132" s="152">
        <v>76</v>
      </c>
      <c r="I132" s="154">
        <v>76</v>
      </c>
      <c r="J132" s="155" t="s">
        <v>608</v>
      </c>
      <c r="K132" s="156">
        <f t="shared" si="50"/>
        <v>17</v>
      </c>
      <c r="L132" s="157">
        <f t="shared" si="51"/>
        <v>0.28813559322033899</v>
      </c>
      <c r="M132" s="152" t="s">
        <v>578</v>
      </c>
      <c r="N132" s="158">
        <v>43032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16</v>
      </c>
      <c r="B133" s="150">
        <v>41954</v>
      </c>
      <c r="C133" s="150"/>
      <c r="D133" s="151" t="s">
        <v>619</v>
      </c>
      <c r="E133" s="152" t="s">
        <v>587</v>
      </c>
      <c r="F133" s="153">
        <v>99</v>
      </c>
      <c r="G133" s="152" t="s">
        <v>607</v>
      </c>
      <c r="H133" s="152">
        <v>120</v>
      </c>
      <c r="I133" s="154">
        <v>120</v>
      </c>
      <c r="J133" s="155" t="s">
        <v>596</v>
      </c>
      <c r="K133" s="156">
        <f t="shared" si="50"/>
        <v>21</v>
      </c>
      <c r="L133" s="157">
        <f t="shared" si="51"/>
        <v>0.21212121212121213</v>
      </c>
      <c r="M133" s="152" t="s">
        <v>578</v>
      </c>
      <c r="N133" s="158">
        <v>41960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17</v>
      </c>
      <c r="B134" s="150">
        <v>41956</v>
      </c>
      <c r="C134" s="150"/>
      <c r="D134" s="151" t="s">
        <v>631</v>
      </c>
      <c r="E134" s="152" t="s">
        <v>587</v>
      </c>
      <c r="F134" s="153">
        <v>22</v>
      </c>
      <c r="G134" s="152" t="s">
        <v>607</v>
      </c>
      <c r="H134" s="152">
        <v>33.549999999999997</v>
      </c>
      <c r="I134" s="154">
        <v>32</v>
      </c>
      <c r="J134" s="155" t="s">
        <v>632</v>
      </c>
      <c r="K134" s="156">
        <f t="shared" si="50"/>
        <v>11.549999999999997</v>
      </c>
      <c r="L134" s="157">
        <f t="shared" si="51"/>
        <v>0.52499999999999991</v>
      </c>
      <c r="M134" s="152" t="s">
        <v>578</v>
      </c>
      <c r="N134" s="158">
        <v>42188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49">
        <v>18</v>
      </c>
      <c r="B135" s="150">
        <v>41976</v>
      </c>
      <c r="C135" s="150"/>
      <c r="D135" s="151" t="s">
        <v>633</v>
      </c>
      <c r="E135" s="152" t="s">
        <v>587</v>
      </c>
      <c r="F135" s="153">
        <v>440</v>
      </c>
      <c r="G135" s="152" t="s">
        <v>607</v>
      </c>
      <c r="H135" s="152">
        <v>520</v>
      </c>
      <c r="I135" s="154">
        <v>520</v>
      </c>
      <c r="J135" s="155" t="s">
        <v>634</v>
      </c>
      <c r="K135" s="156">
        <f t="shared" si="50"/>
        <v>80</v>
      </c>
      <c r="L135" s="157">
        <f t="shared" si="51"/>
        <v>0.18181818181818182</v>
      </c>
      <c r="M135" s="152" t="s">
        <v>578</v>
      </c>
      <c r="N135" s="158">
        <v>42208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49">
        <v>19</v>
      </c>
      <c r="B136" s="150">
        <v>41976</v>
      </c>
      <c r="C136" s="150"/>
      <c r="D136" s="151" t="s">
        <v>635</v>
      </c>
      <c r="E136" s="152" t="s">
        <v>587</v>
      </c>
      <c r="F136" s="153">
        <v>360</v>
      </c>
      <c r="G136" s="152" t="s">
        <v>607</v>
      </c>
      <c r="H136" s="152">
        <v>427</v>
      </c>
      <c r="I136" s="154">
        <v>425</v>
      </c>
      <c r="J136" s="155" t="s">
        <v>636</v>
      </c>
      <c r="K136" s="156">
        <f t="shared" si="50"/>
        <v>67</v>
      </c>
      <c r="L136" s="157">
        <f t="shared" si="51"/>
        <v>0.18611111111111112</v>
      </c>
      <c r="M136" s="152" t="s">
        <v>578</v>
      </c>
      <c r="N136" s="158">
        <v>42058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20</v>
      </c>
      <c r="B137" s="150">
        <v>42012</v>
      </c>
      <c r="C137" s="150"/>
      <c r="D137" s="151" t="s">
        <v>637</v>
      </c>
      <c r="E137" s="152" t="s">
        <v>587</v>
      </c>
      <c r="F137" s="153">
        <v>360</v>
      </c>
      <c r="G137" s="152" t="s">
        <v>607</v>
      </c>
      <c r="H137" s="152">
        <v>455</v>
      </c>
      <c r="I137" s="154">
        <v>420</v>
      </c>
      <c r="J137" s="155" t="s">
        <v>638</v>
      </c>
      <c r="K137" s="156">
        <f t="shared" si="50"/>
        <v>95</v>
      </c>
      <c r="L137" s="157">
        <f t="shared" si="51"/>
        <v>0.2638888888888889</v>
      </c>
      <c r="M137" s="152" t="s">
        <v>578</v>
      </c>
      <c r="N137" s="158">
        <v>42024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21</v>
      </c>
      <c r="B138" s="150">
        <v>42012</v>
      </c>
      <c r="C138" s="150"/>
      <c r="D138" s="151" t="s">
        <v>639</v>
      </c>
      <c r="E138" s="152" t="s">
        <v>587</v>
      </c>
      <c r="F138" s="153">
        <v>130</v>
      </c>
      <c r="G138" s="152"/>
      <c r="H138" s="152">
        <v>175.5</v>
      </c>
      <c r="I138" s="154">
        <v>165</v>
      </c>
      <c r="J138" s="155" t="s">
        <v>640</v>
      </c>
      <c r="K138" s="156">
        <f t="shared" si="50"/>
        <v>45.5</v>
      </c>
      <c r="L138" s="157">
        <f t="shared" si="51"/>
        <v>0.35</v>
      </c>
      <c r="M138" s="152" t="s">
        <v>578</v>
      </c>
      <c r="N138" s="158">
        <v>43088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22</v>
      </c>
      <c r="B139" s="150">
        <v>42040</v>
      </c>
      <c r="C139" s="150"/>
      <c r="D139" s="151" t="s">
        <v>397</v>
      </c>
      <c r="E139" s="152" t="s">
        <v>575</v>
      </c>
      <c r="F139" s="153">
        <v>98</v>
      </c>
      <c r="G139" s="152"/>
      <c r="H139" s="152">
        <v>120</v>
      </c>
      <c r="I139" s="154">
        <v>120</v>
      </c>
      <c r="J139" s="155" t="s">
        <v>608</v>
      </c>
      <c r="K139" s="156">
        <f t="shared" si="50"/>
        <v>22</v>
      </c>
      <c r="L139" s="157">
        <f t="shared" si="51"/>
        <v>0.22448979591836735</v>
      </c>
      <c r="M139" s="152" t="s">
        <v>578</v>
      </c>
      <c r="N139" s="158">
        <v>42753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23</v>
      </c>
      <c r="B140" s="150">
        <v>42040</v>
      </c>
      <c r="C140" s="150"/>
      <c r="D140" s="151" t="s">
        <v>641</v>
      </c>
      <c r="E140" s="152" t="s">
        <v>575</v>
      </c>
      <c r="F140" s="153">
        <v>196</v>
      </c>
      <c r="G140" s="152"/>
      <c r="H140" s="152">
        <v>262</v>
      </c>
      <c r="I140" s="154">
        <v>255</v>
      </c>
      <c r="J140" s="155" t="s">
        <v>608</v>
      </c>
      <c r="K140" s="156">
        <f t="shared" si="50"/>
        <v>66</v>
      </c>
      <c r="L140" s="157">
        <f t="shared" si="51"/>
        <v>0.33673469387755101</v>
      </c>
      <c r="M140" s="152" t="s">
        <v>578</v>
      </c>
      <c r="N140" s="158">
        <v>42599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9">
        <v>24</v>
      </c>
      <c r="B141" s="160">
        <v>42067</v>
      </c>
      <c r="C141" s="160"/>
      <c r="D141" s="161" t="s">
        <v>396</v>
      </c>
      <c r="E141" s="162" t="s">
        <v>575</v>
      </c>
      <c r="F141" s="163">
        <v>235</v>
      </c>
      <c r="G141" s="163"/>
      <c r="H141" s="164">
        <v>77</v>
      </c>
      <c r="I141" s="164" t="s">
        <v>642</v>
      </c>
      <c r="J141" s="165" t="s">
        <v>643</v>
      </c>
      <c r="K141" s="166">
        <f t="shared" si="50"/>
        <v>-158</v>
      </c>
      <c r="L141" s="167">
        <f t="shared" si="51"/>
        <v>-0.67234042553191486</v>
      </c>
      <c r="M141" s="163" t="s">
        <v>588</v>
      </c>
      <c r="N141" s="160">
        <v>43522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25</v>
      </c>
      <c r="B142" s="150">
        <v>42067</v>
      </c>
      <c r="C142" s="150"/>
      <c r="D142" s="151" t="s">
        <v>644</v>
      </c>
      <c r="E142" s="152" t="s">
        <v>575</v>
      </c>
      <c r="F142" s="153">
        <v>185</v>
      </c>
      <c r="G142" s="152"/>
      <c r="H142" s="152">
        <v>224</v>
      </c>
      <c r="I142" s="154" t="s">
        <v>645</v>
      </c>
      <c r="J142" s="155" t="s">
        <v>608</v>
      </c>
      <c r="K142" s="156">
        <f t="shared" si="50"/>
        <v>39</v>
      </c>
      <c r="L142" s="157">
        <f t="shared" si="51"/>
        <v>0.21081081081081082</v>
      </c>
      <c r="M142" s="152" t="s">
        <v>578</v>
      </c>
      <c r="N142" s="158">
        <v>42647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9">
        <v>26</v>
      </c>
      <c r="B143" s="160">
        <v>42090</v>
      </c>
      <c r="C143" s="160"/>
      <c r="D143" s="168" t="s">
        <v>646</v>
      </c>
      <c r="E143" s="163" t="s">
        <v>575</v>
      </c>
      <c r="F143" s="163">
        <v>49.5</v>
      </c>
      <c r="G143" s="164"/>
      <c r="H143" s="164">
        <v>15.85</v>
      </c>
      <c r="I143" s="164">
        <v>67</v>
      </c>
      <c r="J143" s="165" t="s">
        <v>647</v>
      </c>
      <c r="K143" s="164">
        <f t="shared" si="50"/>
        <v>-33.65</v>
      </c>
      <c r="L143" s="169">
        <f t="shared" si="51"/>
        <v>-0.67979797979797973</v>
      </c>
      <c r="M143" s="163" t="s">
        <v>588</v>
      </c>
      <c r="N143" s="170">
        <v>43627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27</v>
      </c>
      <c r="B144" s="150">
        <v>42093</v>
      </c>
      <c r="C144" s="150"/>
      <c r="D144" s="151" t="s">
        <v>648</v>
      </c>
      <c r="E144" s="152" t="s">
        <v>575</v>
      </c>
      <c r="F144" s="153">
        <v>183.5</v>
      </c>
      <c r="G144" s="152"/>
      <c r="H144" s="152">
        <v>219</v>
      </c>
      <c r="I144" s="154">
        <v>218</v>
      </c>
      <c r="J144" s="155" t="s">
        <v>649</v>
      </c>
      <c r="K144" s="156">
        <f t="shared" si="50"/>
        <v>35.5</v>
      </c>
      <c r="L144" s="157">
        <f t="shared" si="51"/>
        <v>0.19346049046321526</v>
      </c>
      <c r="M144" s="152" t="s">
        <v>578</v>
      </c>
      <c r="N144" s="158">
        <v>42103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28</v>
      </c>
      <c r="B145" s="150">
        <v>42114</v>
      </c>
      <c r="C145" s="150"/>
      <c r="D145" s="151" t="s">
        <v>650</v>
      </c>
      <c r="E145" s="152" t="s">
        <v>575</v>
      </c>
      <c r="F145" s="153">
        <f>(227+237)/2</f>
        <v>232</v>
      </c>
      <c r="G145" s="152"/>
      <c r="H145" s="152">
        <v>298</v>
      </c>
      <c r="I145" s="154">
        <v>298</v>
      </c>
      <c r="J145" s="155" t="s">
        <v>608</v>
      </c>
      <c r="K145" s="156">
        <f t="shared" si="50"/>
        <v>66</v>
      </c>
      <c r="L145" s="157">
        <f t="shared" si="51"/>
        <v>0.28448275862068967</v>
      </c>
      <c r="M145" s="152" t="s">
        <v>578</v>
      </c>
      <c r="N145" s="158">
        <v>42823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29</v>
      </c>
      <c r="B146" s="150">
        <v>42128</v>
      </c>
      <c r="C146" s="150"/>
      <c r="D146" s="151" t="s">
        <v>651</v>
      </c>
      <c r="E146" s="152" t="s">
        <v>587</v>
      </c>
      <c r="F146" s="153">
        <v>385</v>
      </c>
      <c r="G146" s="152"/>
      <c r="H146" s="152">
        <f>212.5+331</f>
        <v>543.5</v>
      </c>
      <c r="I146" s="154">
        <v>510</v>
      </c>
      <c r="J146" s="155" t="s">
        <v>652</v>
      </c>
      <c r="K146" s="156">
        <f t="shared" si="50"/>
        <v>158.5</v>
      </c>
      <c r="L146" s="157">
        <f t="shared" si="51"/>
        <v>0.41168831168831171</v>
      </c>
      <c r="M146" s="152" t="s">
        <v>578</v>
      </c>
      <c r="N146" s="158">
        <v>42235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30</v>
      </c>
      <c r="B147" s="150">
        <v>42128</v>
      </c>
      <c r="C147" s="150"/>
      <c r="D147" s="151" t="s">
        <v>653</v>
      </c>
      <c r="E147" s="152" t="s">
        <v>587</v>
      </c>
      <c r="F147" s="153">
        <v>115.5</v>
      </c>
      <c r="G147" s="152"/>
      <c r="H147" s="152">
        <v>146</v>
      </c>
      <c r="I147" s="154">
        <v>142</v>
      </c>
      <c r="J147" s="155" t="s">
        <v>654</v>
      </c>
      <c r="K147" s="156">
        <f t="shared" si="50"/>
        <v>30.5</v>
      </c>
      <c r="L147" s="157">
        <f t="shared" si="51"/>
        <v>0.26406926406926406</v>
      </c>
      <c r="M147" s="152" t="s">
        <v>578</v>
      </c>
      <c r="N147" s="158">
        <v>42202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31</v>
      </c>
      <c r="B148" s="150">
        <v>42151</v>
      </c>
      <c r="C148" s="150"/>
      <c r="D148" s="151" t="s">
        <v>528</v>
      </c>
      <c r="E148" s="152" t="s">
        <v>587</v>
      </c>
      <c r="F148" s="153">
        <v>237.5</v>
      </c>
      <c r="G148" s="152"/>
      <c r="H148" s="152">
        <v>279.5</v>
      </c>
      <c r="I148" s="154">
        <v>278</v>
      </c>
      <c r="J148" s="155" t="s">
        <v>608</v>
      </c>
      <c r="K148" s="156">
        <f t="shared" si="50"/>
        <v>42</v>
      </c>
      <c r="L148" s="157">
        <f t="shared" si="51"/>
        <v>0.17684210526315788</v>
      </c>
      <c r="M148" s="152" t="s">
        <v>578</v>
      </c>
      <c r="N148" s="158">
        <v>42222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32</v>
      </c>
      <c r="B149" s="150">
        <v>42174</v>
      </c>
      <c r="C149" s="150"/>
      <c r="D149" s="151" t="s">
        <v>626</v>
      </c>
      <c r="E149" s="152" t="s">
        <v>575</v>
      </c>
      <c r="F149" s="153">
        <v>340</v>
      </c>
      <c r="G149" s="152"/>
      <c r="H149" s="152">
        <v>448</v>
      </c>
      <c r="I149" s="154">
        <v>448</v>
      </c>
      <c r="J149" s="155" t="s">
        <v>608</v>
      </c>
      <c r="K149" s="156">
        <f t="shared" si="50"/>
        <v>108</v>
      </c>
      <c r="L149" s="157">
        <f t="shared" si="51"/>
        <v>0.31764705882352939</v>
      </c>
      <c r="M149" s="152" t="s">
        <v>578</v>
      </c>
      <c r="N149" s="158">
        <v>43018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33</v>
      </c>
      <c r="B150" s="150">
        <v>42191</v>
      </c>
      <c r="C150" s="150"/>
      <c r="D150" s="151" t="s">
        <v>655</v>
      </c>
      <c r="E150" s="152" t="s">
        <v>575</v>
      </c>
      <c r="F150" s="153">
        <v>390</v>
      </c>
      <c r="G150" s="152"/>
      <c r="H150" s="152">
        <v>460</v>
      </c>
      <c r="I150" s="154">
        <v>460</v>
      </c>
      <c r="J150" s="155" t="s">
        <v>608</v>
      </c>
      <c r="K150" s="156">
        <f t="shared" ref="K150:K170" si="52">H150-F150</f>
        <v>70</v>
      </c>
      <c r="L150" s="157">
        <f t="shared" ref="L150:L170" si="53">K150/F150</f>
        <v>0.17948717948717949</v>
      </c>
      <c r="M150" s="152" t="s">
        <v>578</v>
      </c>
      <c r="N150" s="158">
        <v>42478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9">
        <v>34</v>
      </c>
      <c r="B151" s="160">
        <v>42195</v>
      </c>
      <c r="C151" s="160"/>
      <c r="D151" s="161" t="s">
        <v>656</v>
      </c>
      <c r="E151" s="162" t="s">
        <v>575</v>
      </c>
      <c r="F151" s="163">
        <v>122.5</v>
      </c>
      <c r="G151" s="163"/>
      <c r="H151" s="164">
        <v>61</v>
      </c>
      <c r="I151" s="164">
        <v>172</v>
      </c>
      <c r="J151" s="165" t="s">
        <v>657</v>
      </c>
      <c r="K151" s="166">
        <f t="shared" si="52"/>
        <v>-61.5</v>
      </c>
      <c r="L151" s="167">
        <f t="shared" si="53"/>
        <v>-0.50204081632653064</v>
      </c>
      <c r="M151" s="163" t="s">
        <v>588</v>
      </c>
      <c r="N151" s="160">
        <v>43333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35</v>
      </c>
      <c r="B152" s="150">
        <v>42219</v>
      </c>
      <c r="C152" s="150"/>
      <c r="D152" s="151" t="s">
        <v>658</v>
      </c>
      <c r="E152" s="152" t="s">
        <v>575</v>
      </c>
      <c r="F152" s="153">
        <v>297.5</v>
      </c>
      <c r="G152" s="152"/>
      <c r="H152" s="152">
        <v>350</v>
      </c>
      <c r="I152" s="154">
        <v>360</v>
      </c>
      <c r="J152" s="155" t="s">
        <v>659</v>
      </c>
      <c r="K152" s="156">
        <f t="shared" si="52"/>
        <v>52.5</v>
      </c>
      <c r="L152" s="157">
        <f t="shared" si="53"/>
        <v>0.17647058823529413</v>
      </c>
      <c r="M152" s="152" t="s">
        <v>578</v>
      </c>
      <c r="N152" s="158">
        <v>42232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36</v>
      </c>
      <c r="B153" s="150">
        <v>42219</v>
      </c>
      <c r="C153" s="150"/>
      <c r="D153" s="151" t="s">
        <v>660</v>
      </c>
      <c r="E153" s="152" t="s">
        <v>575</v>
      </c>
      <c r="F153" s="153">
        <v>115.5</v>
      </c>
      <c r="G153" s="152"/>
      <c r="H153" s="152">
        <v>149</v>
      </c>
      <c r="I153" s="154">
        <v>140</v>
      </c>
      <c r="J153" s="155" t="s">
        <v>661</v>
      </c>
      <c r="K153" s="156">
        <f t="shared" si="52"/>
        <v>33.5</v>
      </c>
      <c r="L153" s="157">
        <f t="shared" si="53"/>
        <v>0.29004329004329005</v>
      </c>
      <c r="M153" s="152" t="s">
        <v>578</v>
      </c>
      <c r="N153" s="158">
        <v>42740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37</v>
      </c>
      <c r="B154" s="150">
        <v>42251</v>
      </c>
      <c r="C154" s="150"/>
      <c r="D154" s="151" t="s">
        <v>528</v>
      </c>
      <c r="E154" s="152" t="s">
        <v>575</v>
      </c>
      <c r="F154" s="153">
        <v>226</v>
      </c>
      <c r="G154" s="152"/>
      <c r="H154" s="152">
        <v>292</v>
      </c>
      <c r="I154" s="154">
        <v>292</v>
      </c>
      <c r="J154" s="155" t="s">
        <v>662</v>
      </c>
      <c r="K154" s="156">
        <f t="shared" si="52"/>
        <v>66</v>
      </c>
      <c r="L154" s="157">
        <f t="shared" si="53"/>
        <v>0.29203539823008851</v>
      </c>
      <c r="M154" s="152" t="s">
        <v>578</v>
      </c>
      <c r="N154" s="158">
        <v>42286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38</v>
      </c>
      <c r="B155" s="150">
        <v>42254</v>
      </c>
      <c r="C155" s="150"/>
      <c r="D155" s="151" t="s">
        <v>650</v>
      </c>
      <c r="E155" s="152" t="s">
        <v>575</v>
      </c>
      <c r="F155" s="153">
        <v>232.5</v>
      </c>
      <c r="G155" s="152"/>
      <c r="H155" s="152">
        <v>312.5</v>
      </c>
      <c r="I155" s="154">
        <v>310</v>
      </c>
      <c r="J155" s="155" t="s">
        <v>608</v>
      </c>
      <c r="K155" s="156">
        <f t="shared" si="52"/>
        <v>80</v>
      </c>
      <c r="L155" s="157">
        <f t="shared" si="53"/>
        <v>0.34408602150537637</v>
      </c>
      <c r="M155" s="152" t="s">
        <v>578</v>
      </c>
      <c r="N155" s="158">
        <v>42823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39</v>
      </c>
      <c r="B156" s="150">
        <v>42268</v>
      </c>
      <c r="C156" s="150"/>
      <c r="D156" s="151" t="s">
        <v>663</v>
      </c>
      <c r="E156" s="152" t="s">
        <v>575</v>
      </c>
      <c r="F156" s="153">
        <v>196.5</v>
      </c>
      <c r="G156" s="152"/>
      <c r="H156" s="152">
        <v>238</v>
      </c>
      <c r="I156" s="154">
        <v>238</v>
      </c>
      <c r="J156" s="155" t="s">
        <v>662</v>
      </c>
      <c r="K156" s="156">
        <f t="shared" si="52"/>
        <v>41.5</v>
      </c>
      <c r="L156" s="157">
        <f t="shared" si="53"/>
        <v>0.21119592875318066</v>
      </c>
      <c r="M156" s="152" t="s">
        <v>578</v>
      </c>
      <c r="N156" s="158">
        <v>42291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40</v>
      </c>
      <c r="B157" s="150">
        <v>42271</v>
      </c>
      <c r="C157" s="150"/>
      <c r="D157" s="151" t="s">
        <v>606</v>
      </c>
      <c r="E157" s="152" t="s">
        <v>575</v>
      </c>
      <c r="F157" s="153">
        <v>65</v>
      </c>
      <c r="G157" s="152"/>
      <c r="H157" s="152">
        <v>82</v>
      </c>
      <c r="I157" s="154">
        <v>82</v>
      </c>
      <c r="J157" s="155" t="s">
        <v>662</v>
      </c>
      <c r="K157" s="156">
        <f t="shared" si="52"/>
        <v>17</v>
      </c>
      <c r="L157" s="157">
        <f t="shared" si="53"/>
        <v>0.26153846153846155</v>
      </c>
      <c r="M157" s="152" t="s">
        <v>578</v>
      </c>
      <c r="N157" s="158">
        <v>42578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41</v>
      </c>
      <c r="B158" s="150">
        <v>42291</v>
      </c>
      <c r="C158" s="150"/>
      <c r="D158" s="151" t="s">
        <v>664</v>
      </c>
      <c r="E158" s="152" t="s">
        <v>575</v>
      </c>
      <c r="F158" s="153">
        <v>144</v>
      </c>
      <c r="G158" s="152"/>
      <c r="H158" s="152">
        <v>182.5</v>
      </c>
      <c r="I158" s="154">
        <v>181</v>
      </c>
      <c r="J158" s="155" t="s">
        <v>662</v>
      </c>
      <c r="K158" s="156">
        <f t="shared" si="52"/>
        <v>38.5</v>
      </c>
      <c r="L158" s="157">
        <f t="shared" si="53"/>
        <v>0.2673611111111111</v>
      </c>
      <c r="M158" s="152" t="s">
        <v>578</v>
      </c>
      <c r="N158" s="158">
        <v>42817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42</v>
      </c>
      <c r="B159" s="150">
        <v>42291</v>
      </c>
      <c r="C159" s="150"/>
      <c r="D159" s="151" t="s">
        <v>665</v>
      </c>
      <c r="E159" s="152" t="s">
        <v>575</v>
      </c>
      <c r="F159" s="153">
        <v>264</v>
      </c>
      <c r="G159" s="152"/>
      <c r="H159" s="152">
        <v>311</v>
      </c>
      <c r="I159" s="154">
        <v>311</v>
      </c>
      <c r="J159" s="155" t="s">
        <v>662</v>
      </c>
      <c r="K159" s="156">
        <f t="shared" si="52"/>
        <v>47</v>
      </c>
      <c r="L159" s="157">
        <f t="shared" si="53"/>
        <v>0.17803030303030304</v>
      </c>
      <c r="M159" s="152" t="s">
        <v>578</v>
      </c>
      <c r="N159" s="158">
        <v>42604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43</v>
      </c>
      <c r="B160" s="150">
        <v>42318</v>
      </c>
      <c r="C160" s="150"/>
      <c r="D160" s="151" t="s">
        <v>666</v>
      </c>
      <c r="E160" s="152" t="s">
        <v>587</v>
      </c>
      <c r="F160" s="153">
        <v>549.5</v>
      </c>
      <c r="G160" s="152"/>
      <c r="H160" s="152">
        <v>630</v>
      </c>
      <c r="I160" s="154">
        <v>630</v>
      </c>
      <c r="J160" s="155" t="s">
        <v>662</v>
      </c>
      <c r="K160" s="156">
        <f t="shared" si="52"/>
        <v>80.5</v>
      </c>
      <c r="L160" s="157">
        <f t="shared" si="53"/>
        <v>0.1464968152866242</v>
      </c>
      <c r="M160" s="152" t="s">
        <v>578</v>
      </c>
      <c r="N160" s="158">
        <v>42419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44</v>
      </c>
      <c r="B161" s="150">
        <v>42342</v>
      </c>
      <c r="C161" s="150"/>
      <c r="D161" s="151" t="s">
        <v>667</v>
      </c>
      <c r="E161" s="152" t="s">
        <v>575</v>
      </c>
      <c r="F161" s="153">
        <v>1027.5</v>
      </c>
      <c r="G161" s="152"/>
      <c r="H161" s="152">
        <v>1315</v>
      </c>
      <c r="I161" s="154">
        <v>1250</v>
      </c>
      <c r="J161" s="155" t="s">
        <v>662</v>
      </c>
      <c r="K161" s="156">
        <f t="shared" si="52"/>
        <v>287.5</v>
      </c>
      <c r="L161" s="157">
        <f t="shared" si="53"/>
        <v>0.27980535279805352</v>
      </c>
      <c r="M161" s="152" t="s">
        <v>578</v>
      </c>
      <c r="N161" s="158">
        <v>43244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45</v>
      </c>
      <c r="B162" s="150">
        <v>42367</v>
      </c>
      <c r="C162" s="150"/>
      <c r="D162" s="151" t="s">
        <v>668</v>
      </c>
      <c r="E162" s="152" t="s">
        <v>575</v>
      </c>
      <c r="F162" s="153">
        <v>465</v>
      </c>
      <c r="G162" s="152"/>
      <c r="H162" s="152">
        <v>540</v>
      </c>
      <c r="I162" s="154">
        <v>540</v>
      </c>
      <c r="J162" s="155" t="s">
        <v>662</v>
      </c>
      <c r="K162" s="156">
        <f t="shared" si="52"/>
        <v>75</v>
      </c>
      <c r="L162" s="157">
        <f t="shared" si="53"/>
        <v>0.16129032258064516</v>
      </c>
      <c r="M162" s="152" t="s">
        <v>578</v>
      </c>
      <c r="N162" s="158">
        <v>42530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46</v>
      </c>
      <c r="B163" s="150">
        <v>42380</v>
      </c>
      <c r="C163" s="150"/>
      <c r="D163" s="151" t="s">
        <v>397</v>
      </c>
      <c r="E163" s="152" t="s">
        <v>587</v>
      </c>
      <c r="F163" s="153">
        <v>81</v>
      </c>
      <c r="G163" s="152"/>
      <c r="H163" s="152">
        <v>110</v>
      </c>
      <c r="I163" s="154">
        <v>110</v>
      </c>
      <c r="J163" s="155" t="s">
        <v>662</v>
      </c>
      <c r="K163" s="156">
        <f t="shared" si="52"/>
        <v>29</v>
      </c>
      <c r="L163" s="157">
        <f t="shared" si="53"/>
        <v>0.35802469135802467</v>
      </c>
      <c r="M163" s="152" t="s">
        <v>578</v>
      </c>
      <c r="N163" s="158">
        <v>42745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47</v>
      </c>
      <c r="B164" s="150">
        <v>42382</v>
      </c>
      <c r="C164" s="150"/>
      <c r="D164" s="151" t="s">
        <v>669</v>
      </c>
      <c r="E164" s="152" t="s">
        <v>587</v>
      </c>
      <c r="F164" s="153">
        <v>417.5</v>
      </c>
      <c r="G164" s="152"/>
      <c r="H164" s="152">
        <v>547</v>
      </c>
      <c r="I164" s="154">
        <v>535</v>
      </c>
      <c r="J164" s="155" t="s">
        <v>662</v>
      </c>
      <c r="K164" s="156">
        <f t="shared" si="52"/>
        <v>129.5</v>
      </c>
      <c r="L164" s="157">
        <f t="shared" si="53"/>
        <v>0.31017964071856285</v>
      </c>
      <c r="M164" s="152" t="s">
        <v>578</v>
      </c>
      <c r="N164" s="158">
        <v>42578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48</v>
      </c>
      <c r="B165" s="150">
        <v>42408</v>
      </c>
      <c r="C165" s="150"/>
      <c r="D165" s="151" t="s">
        <v>670</v>
      </c>
      <c r="E165" s="152" t="s">
        <v>575</v>
      </c>
      <c r="F165" s="153">
        <v>650</v>
      </c>
      <c r="G165" s="152"/>
      <c r="H165" s="152">
        <v>800</v>
      </c>
      <c r="I165" s="154">
        <v>800</v>
      </c>
      <c r="J165" s="155" t="s">
        <v>662</v>
      </c>
      <c r="K165" s="156">
        <f t="shared" si="52"/>
        <v>150</v>
      </c>
      <c r="L165" s="157">
        <f t="shared" si="53"/>
        <v>0.23076923076923078</v>
      </c>
      <c r="M165" s="152" t="s">
        <v>578</v>
      </c>
      <c r="N165" s="158">
        <v>43154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49</v>
      </c>
      <c r="B166" s="150">
        <v>42433</v>
      </c>
      <c r="C166" s="150"/>
      <c r="D166" s="151" t="s">
        <v>235</v>
      </c>
      <c r="E166" s="152" t="s">
        <v>575</v>
      </c>
      <c r="F166" s="153">
        <v>437.5</v>
      </c>
      <c r="G166" s="152"/>
      <c r="H166" s="152">
        <v>504.5</v>
      </c>
      <c r="I166" s="154">
        <v>522</v>
      </c>
      <c r="J166" s="155" t="s">
        <v>671</v>
      </c>
      <c r="K166" s="156">
        <f t="shared" si="52"/>
        <v>67</v>
      </c>
      <c r="L166" s="157">
        <f t="shared" si="53"/>
        <v>0.15314285714285714</v>
      </c>
      <c r="M166" s="152" t="s">
        <v>578</v>
      </c>
      <c r="N166" s="158">
        <v>42480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50</v>
      </c>
      <c r="B167" s="150">
        <v>42438</v>
      </c>
      <c r="C167" s="150"/>
      <c r="D167" s="151" t="s">
        <v>672</v>
      </c>
      <c r="E167" s="152" t="s">
        <v>575</v>
      </c>
      <c r="F167" s="153">
        <v>189.5</v>
      </c>
      <c r="G167" s="152"/>
      <c r="H167" s="152">
        <v>218</v>
      </c>
      <c r="I167" s="154">
        <v>218</v>
      </c>
      <c r="J167" s="155" t="s">
        <v>662</v>
      </c>
      <c r="K167" s="156">
        <f t="shared" si="52"/>
        <v>28.5</v>
      </c>
      <c r="L167" s="157">
        <f t="shared" si="53"/>
        <v>0.15039577836411611</v>
      </c>
      <c r="M167" s="152" t="s">
        <v>578</v>
      </c>
      <c r="N167" s="158">
        <v>43034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9">
        <v>51</v>
      </c>
      <c r="B168" s="160">
        <v>42471</v>
      </c>
      <c r="C168" s="160"/>
      <c r="D168" s="168" t="s">
        <v>673</v>
      </c>
      <c r="E168" s="163" t="s">
        <v>575</v>
      </c>
      <c r="F168" s="163">
        <v>36.5</v>
      </c>
      <c r="G168" s="164"/>
      <c r="H168" s="164">
        <v>15.85</v>
      </c>
      <c r="I168" s="164">
        <v>60</v>
      </c>
      <c r="J168" s="165" t="s">
        <v>674</v>
      </c>
      <c r="K168" s="166">
        <f t="shared" si="52"/>
        <v>-20.65</v>
      </c>
      <c r="L168" s="167">
        <f t="shared" si="53"/>
        <v>-0.5657534246575342</v>
      </c>
      <c r="M168" s="163" t="s">
        <v>588</v>
      </c>
      <c r="N168" s="171">
        <v>43627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52</v>
      </c>
      <c r="B169" s="150">
        <v>42472</v>
      </c>
      <c r="C169" s="150"/>
      <c r="D169" s="151" t="s">
        <v>675</v>
      </c>
      <c r="E169" s="152" t="s">
        <v>575</v>
      </c>
      <c r="F169" s="153">
        <v>93</v>
      </c>
      <c r="G169" s="152"/>
      <c r="H169" s="152">
        <v>149</v>
      </c>
      <c r="I169" s="154">
        <v>140</v>
      </c>
      <c r="J169" s="155" t="s">
        <v>676</v>
      </c>
      <c r="K169" s="156">
        <f t="shared" si="52"/>
        <v>56</v>
      </c>
      <c r="L169" s="157">
        <f t="shared" si="53"/>
        <v>0.60215053763440862</v>
      </c>
      <c r="M169" s="152" t="s">
        <v>578</v>
      </c>
      <c r="N169" s="158">
        <v>42740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53</v>
      </c>
      <c r="B170" s="150">
        <v>42472</v>
      </c>
      <c r="C170" s="150"/>
      <c r="D170" s="151" t="s">
        <v>677</v>
      </c>
      <c r="E170" s="152" t="s">
        <v>575</v>
      </c>
      <c r="F170" s="153">
        <v>130</v>
      </c>
      <c r="G170" s="152"/>
      <c r="H170" s="152">
        <v>150</v>
      </c>
      <c r="I170" s="154" t="s">
        <v>678</v>
      </c>
      <c r="J170" s="155" t="s">
        <v>662</v>
      </c>
      <c r="K170" s="156">
        <f t="shared" si="52"/>
        <v>20</v>
      </c>
      <c r="L170" s="157">
        <f t="shared" si="53"/>
        <v>0.15384615384615385</v>
      </c>
      <c r="M170" s="152" t="s">
        <v>578</v>
      </c>
      <c r="N170" s="158">
        <v>42564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54</v>
      </c>
      <c r="B171" s="150">
        <v>42473</v>
      </c>
      <c r="C171" s="150"/>
      <c r="D171" s="151" t="s">
        <v>679</v>
      </c>
      <c r="E171" s="152" t="s">
        <v>575</v>
      </c>
      <c r="F171" s="153">
        <v>196</v>
      </c>
      <c r="G171" s="152"/>
      <c r="H171" s="152">
        <v>299</v>
      </c>
      <c r="I171" s="154">
        <v>299</v>
      </c>
      <c r="J171" s="155" t="s">
        <v>662</v>
      </c>
      <c r="K171" s="156">
        <v>103</v>
      </c>
      <c r="L171" s="157">
        <v>0.52551020408163296</v>
      </c>
      <c r="M171" s="152" t="s">
        <v>578</v>
      </c>
      <c r="N171" s="158">
        <v>42620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49">
        <v>55</v>
      </c>
      <c r="B172" s="150">
        <v>42473</v>
      </c>
      <c r="C172" s="150"/>
      <c r="D172" s="151" t="s">
        <v>680</v>
      </c>
      <c r="E172" s="152" t="s">
        <v>575</v>
      </c>
      <c r="F172" s="153">
        <v>88</v>
      </c>
      <c r="G172" s="152"/>
      <c r="H172" s="152">
        <v>103</v>
      </c>
      <c r="I172" s="154">
        <v>103</v>
      </c>
      <c r="J172" s="155" t="s">
        <v>662</v>
      </c>
      <c r="K172" s="156">
        <v>15</v>
      </c>
      <c r="L172" s="157">
        <v>0.170454545454545</v>
      </c>
      <c r="M172" s="152" t="s">
        <v>578</v>
      </c>
      <c r="N172" s="158">
        <v>42530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56</v>
      </c>
      <c r="B173" s="150">
        <v>42492</v>
      </c>
      <c r="C173" s="150"/>
      <c r="D173" s="151" t="s">
        <v>681</v>
      </c>
      <c r="E173" s="152" t="s">
        <v>575</v>
      </c>
      <c r="F173" s="153">
        <v>127.5</v>
      </c>
      <c r="G173" s="152"/>
      <c r="H173" s="152">
        <v>148</v>
      </c>
      <c r="I173" s="154" t="s">
        <v>682</v>
      </c>
      <c r="J173" s="155" t="s">
        <v>662</v>
      </c>
      <c r="K173" s="156">
        <f>H173-F173</f>
        <v>20.5</v>
      </c>
      <c r="L173" s="157">
        <f>K173/F173</f>
        <v>0.16078431372549021</v>
      </c>
      <c r="M173" s="152" t="s">
        <v>578</v>
      </c>
      <c r="N173" s="158">
        <v>42564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57</v>
      </c>
      <c r="B174" s="150">
        <v>42493</v>
      </c>
      <c r="C174" s="150"/>
      <c r="D174" s="151" t="s">
        <v>683</v>
      </c>
      <c r="E174" s="152" t="s">
        <v>575</v>
      </c>
      <c r="F174" s="153">
        <v>675</v>
      </c>
      <c r="G174" s="152"/>
      <c r="H174" s="152">
        <v>815</v>
      </c>
      <c r="I174" s="154" t="s">
        <v>684</v>
      </c>
      <c r="J174" s="155" t="s">
        <v>662</v>
      </c>
      <c r="K174" s="156">
        <f>H174-F174</f>
        <v>140</v>
      </c>
      <c r="L174" s="157">
        <f>K174/F174</f>
        <v>0.2074074074074074</v>
      </c>
      <c r="M174" s="152" t="s">
        <v>578</v>
      </c>
      <c r="N174" s="158">
        <v>43154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9">
        <v>58</v>
      </c>
      <c r="B175" s="160">
        <v>42522</v>
      </c>
      <c r="C175" s="160"/>
      <c r="D175" s="161" t="s">
        <v>685</v>
      </c>
      <c r="E175" s="162" t="s">
        <v>575</v>
      </c>
      <c r="F175" s="163">
        <v>500</v>
      </c>
      <c r="G175" s="163"/>
      <c r="H175" s="164">
        <v>232.5</v>
      </c>
      <c r="I175" s="164" t="s">
        <v>686</v>
      </c>
      <c r="J175" s="165" t="s">
        <v>687</v>
      </c>
      <c r="K175" s="166">
        <f>H175-F175</f>
        <v>-267.5</v>
      </c>
      <c r="L175" s="167">
        <f>K175/F175</f>
        <v>-0.53500000000000003</v>
      </c>
      <c r="M175" s="163" t="s">
        <v>588</v>
      </c>
      <c r="N175" s="160">
        <v>43735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59</v>
      </c>
      <c r="B176" s="150">
        <v>42527</v>
      </c>
      <c r="C176" s="150"/>
      <c r="D176" s="151" t="s">
        <v>530</v>
      </c>
      <c r="E176" s="152" t="s">
        <v>575</v>
      </c>
      <c r="F176" s="153">
        <v>110</v>
      </c>
      <c r="G176" s="152"/>
      <c r="H176" s="152">
        <v>126.5</v>
      </c>
      <c r="I176" s="154">
        <v>125</v>
      </c>
      <c r="J176" s="155" t="s">
        <v>614</v>
      </c>
      <c r="K176" s="156">
        <f>H176-F176</f>
        <v>16.5</v>
      </c>
      <c r="L176" s="157">
        <f>K176/F176</f>
        <v>0.15</v>
      </c>
      <c r="M176" s="152" t="s">
        <v>578</v>
      </c>
      <c r="N176" s="158">
        <v>42552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60</v>
      </c>
      <c r="B177" s="150">
        <v>42538</v>
      </c>
      <c r="C177" s="150"/>
      <c r="D177" s="151" t="s">
        <v>688</v>
      </c>
      <c r="E177" s="152" t="s">
        <v>575</v>
      </c>
      <c r="F177" s="153">
        <v>44</v>
      </c>
      <c r="G177" s="152"/>
      <c r="H177" s="152">
        <v>69.5</v>
      </c>
      <c r="I177" s="154">
        <v>69.5</v>
      </c>
      <c r="J177" s="155" t="s">
        <v>689</v>
      </c>
      <c r="K177" s="156">
        <f>H177-F177</f>
        <v>25.5</v>
      </c>
      <c r="L177" s="157">
        <f>K177/F177</f>
        <v>0.57954545454545459</v>
      </c>
      <c r="M177" s="152" t="s">
        <v>578</v>
      </c>
      <c r="N177" s="158">
        <v>42977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49">
        <v>61</v>
      </c>
      <c r="B178" s="150">
        <v>42549</v>
      </c>
      <c r="C178" s="150"/>
      <c r="D178" s="151" t="s">
        <v>690</v>
      </c>
      <c r="E178" s="152" t="s">
        <v>575</v>
      </c>
      <c r="F178" s="153">
        <v>262.5</v>
      </c>
      <c r="G178" s="152"/>
      <c r="H178" s="152">
        <v>340</v>
      </c>
      <c r="I178" s="154">
        <v>333</v>
      </c>
      <c r="J178" s="155" t="s">
        <v>691</v>
      </c>
      <c r="K178" s="156">
        <v>77.5</v>
      </c>
      <c r="L178" s="157">
        <v>0.29523809523809502</v>
      </c>
      <c r="M178" s="152" t="s">
        <v>578</v>
      </c>
      <c r="N178" s="158">
        <v>43017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62</v>
      </c>
      <c r="B179" s="150">
        <v>42549</v>
      </c>
      <c r="C179" s="150"/>
      <c r="D179" s="151" t="s">
        <v>692</v>
      </c>
      <c r="E179" s="152" t="s">
        <v>575</v>
      </c>
      <c r="F179" s="153">
        <v>840</v>
      </c>
      <c r="G179" s="152"/>
      <c r="H179" s="152">
        <v>1230</v>
      </c>
      <c r="I179" s="154">
        <v>1230</v>
      </c>
      <c r="J179" s="155" t="s">
        <v>662</v>
      </c>
      <c r="K179" s="156">
        <v>390</v>
      </c>
      <c r="L179" s="157">
        <v>0.46428571428571402</v>
      </c>
      <c r="M179" s="152" t="s">
        <v>578</v>
      </c>
      <c r="N179" s="158">
        <v>42649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72">
        <v>63</v>
      </c>
      <c r="B180" s="173">
        <v>42556</v>
      </c>
      <c r="C180" s="173"/>
      <c r="D180" s="174" t="s">
        <v>693</v>
      </c>
      <c r="E180" s="175" t="s">
        <v>575</v>
      </c>
      <c r="F180" s="175">
        <v>395</v>
      </c>
      <c r="G180" s="176"/>
      <c r="H180" s="176">
        <f>(468.5+342.5)/2</f>
        <v>405.5</v>
      </c>
      <c r="I180" s="176">
        <v>510</v>
      </c>
      <c r="J180" s="177" t="s">
        <v>694</v>
      </c>
      <c r="K180" s="178">
        <f t="shared" ref="K180:K186" si="54">H180-F180</f>
        <v>10.5</v>
      </c>
      <c r="L180" s="179">
        <f t="shared" ref="L180:L186" si="55">K180/F180</f>
        <v>2.6582278481012658E-2</v>
      </c>
      <c r="M180" s="175" t="s">
        <v>595</v>
      </c>
      <c r="N180" s="173">
        <v>43606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9">
        <v>64</v>
      </c>
      <c r="B181" s="160">
        <v>42584</v>
      </c>
      <c r="C181" s="160"/>
      <c r="D181" s="161" t="s">
        <v>695</v>
      </c>
      <c r="E181" s="162" t="s">
        <v>587</v>
      </c>
      <c r="F181" s="163">
        <f>169.5-12.8</f>
        <v>156.69999999999999</v>
      </c>
      <c r="G181" s="163"/>
      <c r="H181" s="164">
        <v>77</v>
      </c>
      <c r="I181" s="164" t="s">
        <v>696</v>
      </c>
      <c r="J181" s="165" t="s">
        <v>697</v>
      </c>
      <c r="K181" s="166">
        <f t="shared" si="54"/>
        <v>-79.699999999999989</v>
      </c>
      <c r="L181" s="167">
        <f t="shared" si="55"/>
        <v>-0.50861518825781749</v>
      </c>
      <c r="M181" s="163" t="s">
        <v>588</v>
      </c>
      <c r="N181" s="160">
        <v>43522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9">
        <v>65</v>
      </c>
      <c r="B182" s="160">
        <v>42586</v>
      </c>
      <c r="C182" s="160"/>
      <c r="D182" s="161" t="s">
        <v>698</v>
      </c>
      <c r="E182" s="162" t="s">
        <v>575</v>
      </c>
      <c r="F182" s="163">
        <v>400</v>
      </c>
      <c r="G182" s="163"/>
      <c r="H182" s="164">
        <v>305</v>
      </c>
      <c r="I182" s="164">
        <v>475</v>
      </c>
      <c r="J182" s="165" t="s">
        <v>699</v>
      </c>
      <c r="K182" s="166">
        <f t="shared" si="54"/>
        <v>-95</v>
      </c>
      <c r="L182" s="167">
        <f t="shared" si="55"/>
        <v>-0.23749999999999999</v>
      </c>
      <c r="M182" s="163" t="s">
        <v>588</v>
      </c>
      <c r="N182" s="160">
        <v>43606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49">
        <v>66</v>
      </c>
      <c r="B183" s="150">
        <v>42593</v>
      </c>
      <c r="C183" s="150"/>
      <c r="D183" s="151" t="s">
        <v>700</v>
      </c>
      <c r="E183" s="152" t="s">
        <v>575</v>
      </c>
      <c r="F183" s="153">
        <v>86.5</v>
      </c>
      <c r="G183" s="152"/>
      <c r="H183" s="152">
        <v>130</v>
      </c>
      <c r="I183" s="154">
        <v>130</v>
      </c>
      <c r="J183" s="155" t="s">
        <v>701</v>
      </c>
      <c r="K183" s="156">
        <f t="shared" si="54"/>
        <v>43.5</v>
      </c>
      <c r="L183" s="157">
        <f t="shared" si="55"/>
        <v>0.50289017341040465</v>
      </c>
      <c r="M183" s="152" t="s">
        <v>578</v>
      </c>
      <c r="N183" s="158">
        <v>43091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9">
        <v>67</v>
      </c>
      <c r="B184" s="160">
        <v>42600</v>
      </c>
      <c r="C184" s="160"/>
      <c r="D184" s="161" t="s">
        <v>120</v>
      </c>
      <c r="E184" s="162" t="s">
        <v>575</v>
      </c>
      <c r="F184" s="163">
        <v>133.5</v>
      </c>
      <c r="G184" s="163"/>
      <c r="H184" s="164">
        <v>126.5</v>
      </c>
      <c r="I184" s="164">
        <v>178</v>
      </c>
      <c r="J184" s="165" t="s">
        <v>702</v>
      </c>
      <c r="K184" s="166">
        <f t="shared" si="54"/>
        <v>-7</v>
      </c>
      <c r="L184" s="167">
        <f t="shared" si="55"/>
        <v>-5.2434456928838954E-2</v>
      </c>
      <c r="M184" s="163" t="s">
        <v>588</v>
      </c>
      <c r="N184" s="160">
        <v>42615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68</v>
      </c>
      <c r="B185" s="150">
        <v>42613</v>
      </c>
      <c r="C185" s="150"/>
      <c r="D185" s="151" t="s">
        <v>703</v>
      </c>
      <c r="E185" s="152" t="s">
        <v>575</v>
      </c>
      <c r="F185" s="153">
        <v>560</v>
      </c>
      <c r="G185" s="152"/>
      <c r="H185" s="152">
        <v>725</v>
      </c>
      <c r="I185" s="154">
        <v>725</v>
      </c>
      <c r="J185" s="155" t="s">
        <v>608</v>
      </c>
      <c r="K185" s="156">
        <f t="shared" si="54"/>
        <v>165</v>
      </c>
      <c r="L185" s="157">
        <f t="shared" si="55"/>
        <v>0.29464285714285715</v>
      </c>
      <c r="M185" s="152" t="s">
        <v>578</v>
      </c>
      <c r="N185" s="158">
        <v>42456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49">
        <v>69</v>
      </c>
      <c r="B186" s="150">
        <v>42614</v>
      </c>
      <c r="C186" s="150"/>
      <c r="D186" s="151" t="s">
        <v>704</v>
      </c>
      <c r="E186" s="152" t="s">
        <v>575</v>
      </c>
      <c r="F186" s="153">
        <v>160.5</v>
      </c>
      <c r="G186" s="152"/>
      <c r="H186" s="152">
        <v>210</v>
      </c>
      <c r="I186" s="154">
        <v>210</v>
      </c>
      <c r="J186" s="155" t="s">
        <v>608</v>
      </c>
      <c r="K186" s="156">
        <f t="shared" si="54"/>
        <v>49.5</v>
      </c>
      <c r="L186" s="157">
        <f t="shared" si="55"/>
        <v>0.30841121495327101</v>
      </c>
      <c r="M186" s="152" t="s">
        <v>578</v>
      </c>
      <c r="N186" s="158">
        <v>42871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49">
        <v>70</v>
      </c>
      <c r="B187" s="150">
        <v>42646</v>
      </c>
      <c r="C187" s="150"/>
      <c r="D187" s="151" t="s">
        <v>407</v>
      </c>
      <c r="E187" s="152" t="s">
        <v>575</v>
      </c>
      <c r="F187" s="153">
        <v>430</v>
      </c>
      <c r="G187" s="152"/>
      <c r="H187" s="152">
        <v>596</v>
      </c>
      <c r="I187" s="154">
        <v>575</v>
      </c>
      <c r="J187" s="155" t="s">
        <v>705</v>
      </c>
      <c r="K187" s="156">
        <v>166</v>
      </c>
      <c r="L187" s="157">
        <v>0.38604651162790699</v>
      </c>
      <c r="M187" s="152" t="s">
        <v>578</v>
      </c>
      <c r="N187" s="158">
        <v>42769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49">
        <v>71</v>
      </c>
      <c r="B188" s="150">
        <v>42657</v>
      </c>
      <c r="C188" s="150"/>
      <c r="D188" s="151" t="s">
        <v>706</v>
      </c>
      <c r="E188" s="152" t="s">
        <v>575</v>
      </c>
      <c r="F188" s="153">
        <v>280</v>
      </c>
      <c r="G188" s="152"/>
      <c r="H188" s="152">
        <v>345</v>
      </c>
      <c r="I188" s="154">
        <v>345</v>
      </c>
      <c r="J188" s="155" t="s">
        <v>608</v>
      </c>
      <c r="K188" s="156">
        <f t="shared" ref="K188:K193" si="56">H188-F188</f>
        <v>65</v>
      </c>
      <c r="L188" s="157">
        <f>K188/F188</f>
        <v>0.23214285714285715</v>
      </c>
      <c r="M188" s="152" t="s">
        <v>578</v>
      </c>
      <c r="N188" s="158">
        <v>42814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49">
        <v>72</v>
      </c>
      <c r="B189" s="150">
        <v>42657</v>
      </c>
      <c r="C189" s="150"/>
      <c r="D189" s="151" t="s">
        <v>707</v>
      </c>
      <c r="E189" s="152" t="s">
        <v>575</v>
      </c>
      <c r="F189" s="153">
        <v>245</v>
      </c>
      <c r="G189" s="152"/>
      <c r="H189" s="152">
        <v>325.5</v>
      </c>
      <c r="I189" s="154">
        <v>330</v>
      </c>
      <c r="J189" s="155" t="s">
        <v>708</v>
      </c>
      <c r="K189" s="156">
        <f t="shared" si="56"/>
        <v>80.5</v>
      </c>
      <c r="L189" s="157">
        <f>K189/F189</f>
        <v>0.32857142857142857</v>
      </c>
      <c r="M189" s="152" t="s">
        <v>578</v>
      </c>
      <c r="N189" s="158">
        <v>42769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49">
        <v>73</v>
      </c>
      <c r="B190" s="150">
        <v>42660</v>
      </c>
      <c r="C190" s="150"/>
      <c r="D190" s="151" t="s">
        <v>709</v>
      </c>
      <c r="E190" s="152" t="s">
        <v>575</v>
      </c>
      <c r="F190" s="153">
        <v>125</v>
      </c>
      <c r="G190" s="152"/>
      <c r="H190" s="152">
        <v>160</v>
      </c>
      <c r="I190" s="154">
        <v>160</v>
      </c>
      <c r="J190" s="155" t="s">
        <v>662</v>
      </c>
      <c r="K190" s="156">
        <f t="shared" si="56"/>
        <v>35</v>
      </c>
      <c r="L190" s="157">
        <v>0.28000000000000003</v>
      </c>
      <c r="M190" s="152" t="s">
        <v>578</v>
      </c>
      <c r="N190" s="158">
        <v>42803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74</v>
      </c>
      <c r="B191" s="150">
        <v>42660</v>
      </c>
      <c r="C191" s="150"/>
      <c r="D191" s="151" t="s">
        <v>710</v>
      </c>
      <c r="E191" s="152" t="s">
        <v>575</v>
      </c>
      <c r="F191" s="153">
        <v>114</v>
      </c>
      <c r="G191" s="152"/>
      <c r="H191" s="152">
        <v>145</v>
      </c>
      <c r="I191" s="154">
        <v>145</v>
      </c>
      <c r="J191" s="155" t="s">
        <v>662</v>
      </c>
      <c r="K191" s="156">
        <f t="shared" si="56"/>
        <v>31</v>
      </c>
      <c r="L191" s="157">
        <f>K191/F191</f>
        <v>0.27192982456140352</v>
      </c>
      <c r="M191" s="152" t="s">
        <v>578</v>
      </c>
      <c r="N191" s="158">
        <v>42859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75</v>
      </c>
      <c r="B192" s="150">
        <v>42660</v>
      </c>
      <c r="C192" s="150"/>
      <c r="D192" s="151" t="s">
        <v>711</v>
      </c>
      <c r="E192" s="152" t="s">
        <v>575</v>
      </c>
      <c r="F192" s="153">
        <v>212</v>
      </c>
      <c r="G192" s="152"/>
      <c r="H192" s="152">
        <v>280</v>
      </c>
      <c r="I192" s="154">
        <v>276</v>
      </c>
      <c r="J192" s="155" t="s">
        <v>712</v>
      </c>
      <c r="K192" s="156">
        <f t="shared" si="56"/>
        <v>68</v>
      </c>
      <c r="L192" s="157">
        <f>K192/F192</f>
        <v>0.32075471698113206</v>
      </c>
      <c r="M192" s="152" t="s">
        <v>578</v>
      </c>
      <c r="N192" s="158">
        <v>42858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49">
        <v>76</v>
      </c>
      <c r="B193" s="150">
        <v>42678</v>
      </c>
      <c r="C193" s="150"/>
      <c r="D193" s="151" t="s">
        <v>454</v>
      </c>
      <c r="E193" s="152" t="s">
        <v>575</v>
      </c>
      <c r="F193" s="153">
        <v>155</v>
      </c>
      <c r="G193" s="152"/>
      <c r="H193" s="152">
        <v>210</v>
      </c>
      <c r="I193" s="154">
        <v>210</v>
      </c>
      <c r="J193" s="155" t="s">
        <v>713</v>
      </c>
      <c r="K193" s="156">
        <f t="shared" si="56"/>
        <v>55</v>
      </c>
      <c r="L193" s="157">
        <f>K193/F193</f>
        <v>0.35483870967741937</v>
      </c>
      <c r="M193" s="152" t="s">
        <v>578</v>
      </c>
      <c r="N193" s="158">
        <v>42944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9">
        <v>77</v>
      </c>
      <c r="B194" s="160">
        <v>42710</v>
      </c>
      <c r="C194" s="160"/>
      <c r="D194" s="161" t="s">
        <v>714</v>
      </c>
      <c r="E194" s="162" t="s">
        <v>575</v>
      </c>
      <c r="F194" s="163">
        <v>150.5</v>
      </c>
      <c r="G194" s="163"/>
      <c r="H194" s="164">
        <v>72.5</v>
      </c>
      <c r="I194" s="164">
        <v>174</v>
      </c>
      <c r="J194" s="165" t="s">
        <v>715</v>
      </c>
      <c r="K194" s="166">
        <v>-78</v>
      </c>
      <c r="L194" s="167">
        <v>-0.51827242524916906</v>
      </c>
      <c r="M194" s="163" t="s">
        <v>588</v>
      </c>
      <c r="N194" s="160">
        <v>43333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78</v>
      </c>
      <c r="B195" s="150">
        <v>42712</v>
      </c>
      <c r="C195" s="150"/>
      <c r="D195" s="151" t="s">
        <v>716</v>
      </c>
      <c r="E195" s="152" t="s">
        <v>575</v>
      </c>
      <c r="F195" s="153">
        <v>380</v>
      </c>
      <c r="G195" s="152"/>
      <c r="H195" s="152">
        <v>478</v>
      </c>
      <c r="I195" s="154">
        <v>468</v>
      </c>
      <c r="J195" s="155" t="s">
        <v>662</v>
      </c>
      <c r="K195" s="156">
        <f>H195-F195</f>
        <v>98</v>
      </c>
      <c r="L195" s="157">
        <f>K195/F195</f>
        <v>0.25789473684210529</v>
      </c>
      <c r="M195" s="152" t="s">
        <v>578</v>
      </c>
      <c r="N195" s="158">
        <v>43025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49">
        <v>79</v>
      </c>
      <c r="B196" s="150">
        <v>42734</v>
      </c>
      <c r="C196" s="150"/>
      <c r="D196" s="151" t="s">
        <v>119</v>
      </c>
      <c r="E196" s="152" t="s">
        <v>575</v>
      </c>
      <c r="F196" s="153">
        <v>305</v>
      </c>
      <c r="G196" s="152"/>
      <c r="H196" s="152">
        <v>375</v>
      </c>
      <c r="I196" s="154">
        <v>375</v>
      </c>
      <c r="J196" s="155" t="s">
        <v>662</v>
      </c>
      <c r="K196" s="156">
        <f>H196-F196</f>
        <v>70</v>
      </c>
      <c r="L196" s="157">
        <f>K196/F196</f>
        <v>0.22950819672131148</v>
      </c>
      <c r="M196" s="152" t="s">
        <v>578</v>
      </c>
      <c r="N196" s="158">
        <v>42768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49">
        <v>80</v>
      </c>
      <c r="B197" s="150">
        <v>42739</v>
      </c>
      <c r="C197" s="150"/>
      <c r="D197" s="151" t="s">
        <v>102</v>
      </c>
      <c r="E197" s="152" t="s">
        <v>575</v>
      </c>
      <c r="F197" s="153">
        <v>99.5</v>
      </c>
      <c r="G197" s="152"/>
      <c r="H197" s="152">
        <v>158</v>
      </c>
      <c r="I197" s="154">
        <v>158</v>
      </c>
      <c r="J197" s="155" t="s">
        <v>662</v>
      </c>
      <c r="K197" s="156">
        <f>H197-F197</f>
        <v>58.5</v>
      </c>
      <c r="L197" s="157">
        <f>K197/F197</f>
        <v>0.5879396984924623</v>
      </c>
      <c r="M197" s="152" t="s">
        <v>578</v>
      </c>
      <c r="N197" s="158">
        <v>42898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49">
        <v>81</v>
      </c>
      <c r="B198" s="150">
        <v>42739</v>
      </c>
      <c r="C198" s="150"/>
      <c r="D198" s="151" t="s">
        <v>102</v>
      </c>
      <c r="E198" s="152" t="s">
        <v>575</v>
      </c>
      <c r="F198" s="153">
        <v>99.5</v>
      </c>
      <c r="G198" s="152"/>
      <c r="H198" s="152">
        <v>158</v>
      </c>
      <c r="I198" s="154">
        <v>158</v>
      </c>
      <c r="J198" s="155" t="s">
        <v>662</v>
      </c>
      <c r="K198" s="156">
        <v>58.5</v>
      </c>
      <c r="L198" s="157">
        <v>0.58793969849246197</v>
      </c>
      <c r="M198" s="152" t="s">
        <v>578</v>
      </c>
      <c r="N198" s="158">
        <v>42898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49">
        <v>82</v>
      </c>
      <c r="B199" s="150">
        <v>42786</v>
      </c>
      <c r="C199" s="150"/>
      <c r="D199" s="151" t="s">
        <v>208</v>
      </c>
      <c r="E199" s="152" t="s">
        <v>575</v>
      </c>
      <c r="F199" s="153">
        <v>140.5</v>
      </c>
      <c r="G199" s="152"/>
      <c r="H199" s="152">
        <v>220</v>
      </c>
      <c r="I199" s="154">
        <v>220</v>
      </c>
      <c r="J199" s="155" t="s">
        <v>662</v>
      </c>
      <c r="K199" s="156">
        <f>H199-F199</f>
        <v>79.5</v>
      </c>
      <c r="L199" s="157">
        <f>K199/F199</f>
        <v>0.5658362989323843</v>
      </c>
      <c r="M199" s="152" t="s">
        <v>578</v>
      </c>
      <c r="N199" s="158">
        <v>42864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49">
        <v>83</v>
      </c>
      <c r="B200" s="150">
        <v>42786</v>
      </c>
      <c r="C200" s="150"/>
      <c r="D200" s="151" t="s">
        <v>717</v>
      </c>
      <c r="E200" s="152" t="s">
        <v>575</v>
      </c>
      <c r="F200" s="153">
        <v>202.5</v>
      </c>
      <c r="G200" s="152"/>
      <c r="H200" s="152">
        <v>234</v>
      </c>
      <c r="I200" s="154">
        <v>234</v>
      </c>
      <c r="J200" s="155" t="s">
        <v>662</v>
      </c>
      <c r="K200" s="156">
        <v>31.5</v>
      </c>
      <c r="L200" s="157">
        <v>0.155555555555556</v>
      </c>
      <c r="M200" s="152" t="s">
        <v>578</v>
      </c>
      <c r="N200" s="158">
        <v>42836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49">
        <v>84</v>
      </c>
      <c r="B201" s="150">
        <v>42818</v>
      </c>
      <c r="C201" s="150"/>
      <c r="D201" s="151" t="s">
        <v>718</v>
      </c>
      <c r="E201" s="152" t="s">
        <v>575</v>
      </c>
      <c r="F201" s="153">
        <v>300.5</v>
      </c>
      <c r="G201" s="152"/>
      <c r="H201" s="152">
        <v>417.5</v>
      </c>
      <c r="I201" s="154">
        <v>420</v>
      </c>
      <c r="J201" s="155" t="s">
        <v>719</v>
      </c>
      <c r="K201" s="156">
        <f>H201-F201</f>
        <v>117</v>
      </c>
      <c r="L201" s="157">
        <f>K201/F201</f>
        <v>0.38935108153078202</v>
      </c>
      <c r="M201" s="152" t="s">
        <v>578</v>
      </c>
      <c r="N201" s="158">
        <v>43070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49">
        <v>85</v>
      </c>
      <c r="B202" s="150">
        <v>42818</v>
      </c>
      <c r="C202" s="150"/>
      <c r="D202" s="151" t="s">
        <v>692</v>
      </c>
      <c r="E202" s="152" t="s">
        <v>575</v>
      </c>
      <c r="F202" s="153">
        <v>850</v>
      </c>
      <c r="G202" s="152"/>
      <c r="H202" s="152">
        <v>1042.5</v>
      </c>
      <c r="I202" s="154">
        <v>1023</v>
      </c>
      <c r="J202" s="155" t="s">
        <v>720</v>
      </c>
      <c r="K202" s="156">
        <v>192.5</v>
      </c>
      <c r="L202" s="157">
        <v>0.22647058823529401</v>
      </c>
      <c r="M202" s="152" t="s">
        <v>578</v>
      </c>
      <c r="N202" s="158">
        <v>42830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49">
        <v>86</v>
      </c>
      <c r="B203" s="150">
        <v>42830</v>
      </c>
      <c r="C203" s="150"/>
      <c r="D203" s="151" t="s">
        <v>485</v>
      </c>
      <c r="E203" s="152" t="s">
        <v>575</v>
      </c>
      <c r="F203" s="153">
        <v>785</v>
      </c>
      <c r="G203" s="152"/>
      <c r="H203" s="152">
        <v>930</v>
      </c>
      <c r="I203" s="154">
        <v>920</v>
      </c>
      <c r="J203" s="155" t="s">
        <v>721</v>
      </c>
      <c r="K203" s="156">
        <f>H203-F203</f>
        <v>145</v>
      </c>
      <c r="L203" s="157">
        <f>K203/F203</f>
        <v>0.18471337579617833</v>
      </c>
      <c r="M203" s="152" t="s">
        <v>578</v>
      </c>
      <c r="N203" s="158">
        <v>42976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9">
        <v>87</v>
      </c>
      <c r="B204" s="160">
        <v>42831</v>
      </c>
      <c r="C204" s="160"/>
      <c r="D204" s="161" t="s">
        <v>722</v>
      </c>
      <c r="E204" s="162" t="s">
        <v>575</v>
      </c>
      <c r="F204" s="163">
        <v>40</v>
      </c>
      <c r="G204" s="163"/>
      <c r="H204" s="164">
        <v>13.1</v>
      </c>
      <c r="I204" s="164">
        <v>60</v>
      </c>
      <c r="J204" s="165" t="s">
        <v>723</v>
      </c>
      <c r="K204" s="166">
        <v>-26.9</v>
      </c>
      <c r="L204" s="167">
        <v>-0.67249999999999999</v>
      </c>
      <c r="M204" s="163" t="s">
        <v>588</v>
      </c>
      <c r="N204" s="160">
        <v>43138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49">
        <v>88</v>
      </c>
      <c r="B205" s="150">
        <v>42837</v>
      </c>
      <c r="C205" s="150"/>
      <c r="D205" s="151" t="s">
        <v>100</v>
      </c>
      <c r="E205" s="152" t="s">
        <v>575</v>
      </c>
      <c r="F205" s="153">
        <v>289.5</v>
      </c>
      <c r="G205" s="152"/>
      <c r="H205" s="152">
        <v>354</v>
      </c>
      <c r="I205" s="154">
        <v>360</v>
      </c>
      <c r="J205" s="155" t="s">
        <v>724</v>
      </c>
      <c r="K205" s="156">
        <f t="shared" ref="K205:K213" si="57">H205-F205</f>
        <v>64.5</v>
      </c>
      <c r="L205" s="157">
        <f t="shared" ref="L205:L213" si="58">K205/F205</f>
        <v>0.22279792746113988</v>
      </c>
      <c r="M205" s="152" t="s">
        <v>578</v>
      </c>
      <c r="N205" s="158">
        <v>43040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49">
        <v>89</v>
      </c>
      <c r="B206" s="150">
        <v>42845</v>
      </c>
      <c r="C206" s="150"/>
      <c r="D206" s="151" t="s">
        <v>426</v>
      </c>
      <c r="E206" s="152" t="s">
        <v>575</v>
      </c>
      <c r="F206" s="153">
        <v>700</v>
      </c>
      <c r="G206" s="152"/>
      <c r="H206" s="152">
        <v>840</v>
      </c>
      <c r="I206" s="154">
        <v>840</v>
      </c>
      <c r="J206" s="155" t="s">
        <v>725</v>
      </c>
      <c r="K206" s="156">
        <f t="shared" si="57"/>
        <v>140</v>
      </c>
      <c r="L206" s="157">
        <f t="shared" si="58"/>
        <v>0.2</v>
      </c>
      <c r="M206" s="152" t="s">
        <v>578</v>
      </c>
      <c r="N206" s="158">
        <v>42893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49">
        <v>90</v>
      </c>
      <c r="B207" s="150">
        <v>42887</v>
      </c>
      <c r="C207" s="150"/>
      <c r="D207" s="151" t="s">
        <v>726</v>
      </c>
      <c r="E207" s="152" t="s">
        <v>575</v>
      </c>
      <c r="F207" s="153">
        <v>130</v>
      </c>
      <c r="G207" s="152"/>
      <c r="H207" s="152">
        <v>144.25</v>
      </c>
      <c r="I207" s="154">
        <v>170</v>
      </c>
      <c r="J207" s="155" t="s">
        <v>727</v>
      </c>
      <c r="K207" s="156">
        <f t="shared" si="57"/>
        <v>14.25</v>
      </c>
      <c r="L207" s="157">
        <f t="shared" si="58"/>
        <v>0.10961538461538461</v>
      </c>
      <c r="M207" s="152" t="s">
        <v>578</v>
      </c>
      <c r="N207" s="158">
        <v>43675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49">
        <v>91</v>
      </c>
      <c r="B208" s="150">
        <v>42901</v>
      </c>
      <c r="C208" s="150"/>
      <c r="D208" s="151" t="s">
        <v>728</v>
      </c>
      <c r="E208" s="152" t="s">
        <v>575</v>
      </c>
      <c r="F208" s="153">
        <v>214.5</v>
      </c>
      <c r="G208" s="152"/>
      <c r="H208" s="152">
        <v>262</v>
      </c>
      <c r="I208" s="154">
        <v>262</v>
      </c>
      <c r="J208" s="155" t="s">
        <v>597</v>
      </c>
      <c r="K208" s="156">
        <f t="shared" si="57"/>
        <v>47.5</v>
      </c>
      <c r="L208" s="157">
        <f t="shared" si="58"/>
        <v>0.22144522144522144</v>
      </c>
      <c r="M208" s="152" t="s">
        <v>578</v>
      </c>
      <c r="N208" s="158">
        <v>42977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92</v>
      </c>
      <c r="B209" s="181">
        <v>42933</v>
      </c>
      <c r="C209" s="181"/>
      <c r="D209" s="182" t="s">
        <v>729</v>
      </c>
      <c r="E209" s="183" t="s">
        <v>575</v>
      </c>
      <c r="F209" s="184">
        <v>370</v>
      </c>
      <c r="G209" s="183"/>
      <c r="H209" s="183">
        <v>447.5</v>
      </c>
      <c r="I209" s="185">
        <v>450</v>
      </c>
      <c r="J209" s="186" t="s">
        <v>662</v>
      </c>
      <c r="K209" s="156">
        <f t="shared" si="57"/>
        <v>77.5</v>
      </c>
      <c r="L209" s="187">
        <f t="shared" si="58"/>
        <v>0.20945945945945946</v>
      </c>
      <c r="M209" s="183" t="s">
        <v>578</v>
      </c>
      <c r="N209" s="188">
        <v>43035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0">
        <v>93</v>
      </c>
      <c r="B210" s="181">
        <v>42943</v>
      </c>
      <c r="C210" s="181"/>
      <c r="D210" s="182" t="s">
        <v>206</v>
      </c>
      <c r="E210" s="183" t="s">
        <v>575</v>
      </c>
      <c r="F210" s="184">
        <v>657.5</v>
      </c>
      <c r="G210" s="183"/>
      <c r="H210" s="183">
        <v>825</v>
      </c>
      <c r="I210" s="185">
        <v>820</v>
      </c>
      <c r="J210" s="186" t="s">
        <v>662</v>
      </c>
      <c r="K210" s="156">
        <f t="shared" si="57"/>
        <v>167.5</v>
      </c>
      <c r="L210" s="187">
        <f t="shared" si="58"/>
        <v>0.25475285171102663</v>
      </c>
      <c r="M210" s="183" t="s">
        <v>578</v>
      </c>
      <c r="N210" s="188">
        <v>43090</v>
      </c>
      <c r="O210" s="1"/>
      <c r="P210" s="1"/>
      <c r="Q210" s="22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49">
        <v>94</v>
      </c>
      <c r="B211" s="150">
        <v>42964</v>
      </c>
      <c r="C211" s="150"/>
      <c r="D211" s="151" t="s">
        <v>380</v>
      </c>
      <c r="E211" s="152" t="s">
        <v>575</v>
      </c>
      <c r="F211" s="153">
        <v>605</v>
      </c>
      <c r="G211" s="152"/>
      <c r="H211" s="152">
        <v>750</v>
      </c>
      <c r="I211" s="154">
        <v>750</v>
      </c>
      <c r="J211" s="155" t="s">
        <v>721</v>
      </c>
      <c r="K211" s="156">
        <f t="shared" si="57"/>
        <v>145</v>
      </c>
      <c r="L211" s="157">
        <f t="shared" si="58"/>
        <v>0.23966942148760331</v>
      </c>
      <c r="M211" s="152" t="s">
        <v>578</v>
      </c>
      <c r="N211" s="158">
        <v>43027</v>
      </c>
      <c r="O211" s="1"/>
      <c r="P211" s="1"/>
      <c r="Q211" s="22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9">
        <v>95</v>
      </c>
      <c r="B212" s="160">
        <v>42979</v>
      </c>
      <c r="C212" s="160"/>
      <c r="D212" s="168" t="s">
        <v>730</v>
      </c>
      <c r="E212" s="163" t="s">
        <v>575</v>
      </c>
      <c r="F212" s="163">
        <v>255</v>
      </c>
      <c r="G212" s="164"/>
      <c r="H212" s="164">
        <v>217.25</v>
      </c>
      <c r="I212" s="164">
        <v>320</v>
      </c>
      <c r="J212" s="165" t="s">
        <v>731</v>
      </c>
      <c r="K212" s="166">
        <f t="shared" si="57"/>
        <v>-37.75</v>
      </c>
      <c r="L212" s="169">
        <f t="shared" si="58"/>
        <v>-0.14803921568627451</v>
      </c>
      <c r="M212" s="163" t="s">
        <v>588</v>
      </c>
      <c r="N212" s="160">
        <v>43661</v>
      </c>
      <c r="O212" s="1"/>
      <c r="P212" s="1"/>
      <c r="Q212" s="22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49">
        <v>96</v>
      </c>
      <c r="B213" s="150">
        <v>42997</v>
      </c>
      <c r="C213" s="150"/>
      <c r="D213" s="151" t="s">
        <v>732</v>
      </c>
      <c r="E213" s="152" t="s">
        <v>575</v>
      </c>
      <c r="F213" s="153">
        <v>215</v>
      </c>
      <c r="G213" s="152"/>
      <c r="H213" s="152">
        <v>258</v>
      </c>
      <c r="I213" s="154">
        <v>258</v>
      </c>
      <c r="J213" s="155" t="s">
        <v>662</v>
      </c>
      <c r="K213" s="156">
        <f t="shared" si="57"/>
        <v>43</v>
      </c>
      <c r="L213" s="157">
        <f t="shared" si="58"/>
        <v>0.2</v>
      </c>
      <c r="M213" s="152" t="s">
        <v>578</v>
      </c>
      <c r="N213" s="158">
        <v>43040</v>
      </c>
      <c r="O213" s="1"/>
      <c r="P213" s="1"/>
      <c r="Q213" s="22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49">
        <v>97</v>
      </c>
      <c r="B214" s="150">
        <v>42997</v>
      </c>
      <c r="C214" s="150"/>
      <c r="D214" s="151" t="s">
        <v>732</v>
      </c>
      <c r="E214" s="152" t="s">
        <v>575</v>
      </c>
      <c r="F214" s="153">
        <v>215</v>
      </c>
      <c r="G214" s="152"/>
      <c r="H214" s="152">
        <v>258</v>
      </c>
      <c r="I214" s="154">
        <v>258</v>
      </c>
      <c r="J214" s="186" t="s">
        <v>662</v>
      </c>
      <c r="K214" s="156">
        <v>43</v>
      </c>
      <c r="L214" s="157">
        <v>0.2</v>
      </c>
      <c r="M214" s="152" t="s">
        <v>578</v>
      </c>
      <c r="N214" s="158">
        <v>43040</v>
      </c>
      <c r="O214" s="1"/>
      <c r="P214" s="1"/>
      <c r="Q214" s="22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0">
        <v>98</v>
      </c>
      <c r="B215" s="181">
        <v>42998</v>
      </c>
      <c r="C215" s="181"/>
      <c r="D215" s="182" t="s">
        <v>733</v>
      </c>
      <c r="E215" s="183" t="s">
        <v>575</v>
      </c>
      <c r="F215" s="153">
        <v>75</v>
      </c>
      <c r="G215" s="183"/>
      <c r="H215" s="183">
        <v>90</v>
      </c>
      <c r="I215" s="185">
        <v>90</v>
      </c>
      <c r="J215" s="155" t="s">
        <v>734</v>
      </c>
      <c r="K215" s="156">
        <f t="shared" ref="K215:K220" si="59">H215-F215</f>
        <v>15</v>
      </c>
      <c r="L215" s="157">
        <f t="shared" ref="L215:L220" si="60">K215/F215</f>
        <v>0.2</v>
      </c>
      <c r="M215" s="152" t="s">
        <v>578</v>
      </c>
      <c r="N215" s="158">
        <v>43019</v>
      </c>
      <c r="O215" s="1"/>
      <c r="P215" s="1"/>
      <c r="Q215" s="22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0">
        <v>99</v>
      </c>
      <c r="B216" s="181">
        <v>43011</v>
      </c>
      <c r="C216" s="181"/>
      <c r="D216" s="182" t="s">
        <v>735</v>
      </c>
      <c r="E216" s="183" t="s">
        <v>575</v>
      </c>
      <c r="F216" s="184">
        <v>315</v>
      </c>
      <c r="G216" s="183"/>
      <c r="H216" s="183">
        <v>392</v>
      </c>
      <c r="I216" s="185">
        <v>384</v>
      </c>
      <c r="J216" s="186" t="s">
        <v>736</v>
      </c>
      <c r="K216" s="156">
        <f t="shared" si="59"/>
        <v>77</v>
      </c>
      <c r="L216" s="187">
        <f t="shared" si="60"/>
        <v>0.24444444444444444</v>
      </c>
      <c r="M216" s="183" t="s">
        <v>578</v>
      </c>
      <c r="N216" s="188">
        <v>43017</v>
      </c>
      <c r="O216" s="1"/>
      <c r="P216" s="1"/>
      <c r="Q216" s="22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0">
        <v>100</v>
      </c>
      <c r="B217" s="181">
        <v>43013</v>
      </c>
      <c r="C217" s="181"/>
      <c r="D217" s="182" t="s">
        <v>458</v>
      </c>
      <c r="E217" s="183" t="s">
        <v>575</v>
      </c>
      <c r="F217" s="184">
        <v>145</v>
      </c>
      <c r="G217" s="183"/>
      <c r="H217" s="183">
        <v>179</v>
      </c>
      <c r="I217" s="185">
        <v>180</v>
      </c>
      <c r="J217" s="186" t="s">
        <v>737</v>
      </c>
      <c r="K217" s="156">
        <f t="shared" si="59"/>
        <v>34</v>
      </c>
      <c r="L217" s="187">
        <f t="shared" si="60"/>
        <v>0.23448275862068965</v>
      </c>
      <c r="M217" s="183" t="s">
        <v>578</v>
      </c>
      <c r="N217" s="188">
        <v>43025</v>
      </c>
      <c r="O217" s="1"/>
      <c r="P217" s="1"/>
      <c r="Q217" s="22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0">
        <v>101</v>
      </c>
      <c r="B218" s="181">
        <v>43014</v>
      </c>
      <c r="C218" s="181"/>
      <c r="D218" s="182" t="s">
        <v>355</v>
      </c>
      <c r="E218" s="183" t="s">
        <v>575</v>
      </c>
      <c r="F218" s="184">
        <v>256</v>
      </c>
      <c r="G218" s="183"/>
      <c r="H218" s="183">
        <v>323</v>
      </c>
      <c r="I218" s="185">
        <v>320</v>
      </c>
      <c r="J218" s="186" t="s">
        <v>662</v>
      </c>
      <c r="K218" s="156">
        <f t="shared" si="59"/>
        <v>67</v>
      </c>
      <c r="L218" s="187">
        <f t="shared" si="60"/>
        <v>0.26171875</v>
      </c>
      <c r="M218" s="183" t="s">
        <v>578</v>
      </c>
      <c r="N218" s="188">
        <v>43067</v>
      </c>
      <c r="O218" s="1"/>
      <c r="P218" s="1"/>
      <c r="Q218" s="22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0">
        <v>102</v>
      </c>
      <c r="B219" s="181">
        <v>43017</v>
      </c>
      <c r="C219" s="181"/>
      <c r="D219" s="182" t="s">
        <v>369</v>
      </c>
      <c r="E219" s="183" t="s">
        <v>575</v>
      </c>
      <c r="F219" s="184">
        <v>137.5</v>
      </c>
      <c r="G219" s="183"/>
      <c r="H219" s="183">
        <v>184</v>
      </c>
      <c r="I219" s="185">
        <v>183</v>
      </c>
      <c r="J219" s="186" t="s">
        <v>738</v>
      </c>
      <c r="K219" s="156">
        <f t="shared" si="59"/>
        <v>46.5</v>
      </c>
      <c r="L219" s="187">
        <f t="shared" si="60"/>
        <v>0.33818181818181819</v>
      </c>
      <c r="M219" s="183" t="s">
        <v>578</v>
      </c>
      <c r="N219" s="188">
        <v>43108</v>
      </c>
      <c r="O219" s="1"/>
      <c r="P219" s="1"/>
      <c r="Q219" s="22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0">
        <v>103</v>
      </c>
      <c r="B220" s="181">
        <v>43018</v>
      </c>
      <c r="C220" s="181"/>
      <c r="D220" s="182" t="s">
        <v>739</v>
      </c>
      <c r="E220" s="183" t="s">
        <v>575</v>
      </c>
      <c r="F220" s="184">
        <v>125.5</v>
      </c>
      <c r="G220" s="183"/>
      <c r="H220" s="183">
        <v>158</v>
      </c>
      <c r="I220" s="185">
        <v>155</v>
      </c>
      <c r="J220" s="186" t="s">
        <v>740</v>
      </c>
      <c r="K220" s="156">
        <f t="shared" si="59"/>
        <v>32.5</v>
      </c>
      <c r="L220" s="187">
        <f t="shared" si="60"/>
        <v>0.25896414342629481</v>
      </c>
      <c r="M220" s="183" t="s">
        <v>578</v>
      </c>
      <c r="N220" s="188">
        <v>43067</v>
      </c>
      <c r="O220" s="1"/>
      <c r="P220" s="1"/>
      <c r="Q220" s="22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0">
        <v>104</v>
      </c>
      <c r="B221" s="181">
        <v>43018</v>
      </c>
      <c r="C221" s="181"/>
      <c r="D221" s="182" t="s">
        <v>741</v>
      </c>
      <c r="E221" s="183" t="s">
        <v>575</v>
      </c>
      <c r="F221" s="184">
        <v>895</v>
      </c>
      <c r="G221" s="183"/>
      <c r="H221" s="183">
        <v>1122.5</v>
      </c>
      <c r="I221" s="185">
        <v>1078</v>
      </c>
      <c r="J221" s="186" t="s">
        <v>742</v>
      </c>
      <c r="K221" s="156">
        <v>227.5</v>
      </c>
      <c r="L221" s="187">
        <v>0.25418994413407803</v>
      </c>
      <c r="M221" s="183" t="s">
        <v>578</v>
      </c>
      <c r="N221" s="188">
        <v>43117</v>
      </c>
      <c r="O221" s="1"/>
      <c r="P221" s="1"/>
      <c r="Q221" s="22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0">
        <v>105</v>
      </c>
      <c r="B222" s="181">
        <v>43020</v>
      </c>
      <c r="C222" s="181"/>
      <c r="D222" s="182" t="s">
        <v>364</v>
      </c>
      <c r="E222" s="183" t="s">
        <v>575</v>
      </c>
      <c r="F222" s="184">
        <v>525</v>
      </c>
      <c r="G222" s="183"/>
      <c r="H222" s="183">
        <v>629</v>
      </c>
      <c r="I222" s="185">
        <v>629</v>
      </c>
      <c r="J222" s="186" t="s">
        <v>662</v>
      </c>
      <c r="K222" s="156">
        <v>104</v>
      </c>
      <c r="L222" s="187">
        <v>0.19809523809523799</v>
      </c>
      <c r="M222" s="183" t="s">
        <v>578</v>
      </c>
      <c r="N222" s="188">
        <v>43119</v>
      </c>
      <c r="O222" s="1"/>
      <c r="P222" s="1"/>
      <c r="Q222" s="22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0">
        <v>106</v>
      </c>
      <c r="B223" s="181">
        <v>43046</v>
      </c>
      <c r="C223" s="181"/>
      <c r="D223" s="182" t="s">
        <v>402</v>
      </c>
      <c r="E223" s="183" t="s">
        <v>575</v>
      </c>
      <c r="F223" s="184">
        <v>740</v>
      </c>
      <c r="G223" s="183"/>
      <c r="H223" s="183">
        <v>892.5</v>
      </c>
      <c r="I223" s="185">
        <v>900</v>
      </c>
      <c r="J223" s="186" t="s">
        <v>743</v>
      </c>
      <c r="K223" s="156">
        <f>H223-F223</f>
        <v>152.5</v>
      </c>
      <c r="L223" s="187">
        <f>K223/F223</f>
        <v>0.20608108108108109</v>
      </c>
      <c r="M223" s="183" t="s">
        <v>578</v>
      </c>
      <c r="N223" s="188">
        <v>43052</v>
      </c>
      <c r="O223" s="1"/>
      <c r="P223" s="1"/>
      <c r="Q223" s="22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49">
        <v>107</v>
      </c>
      <c r="B224" s="150">
        <v>43073</v>
      </c>
      <c r="C224" s="150"/>
      <c r="D224" s="151" t="s">
        <v>744</v>
      </c>
      <c r="E224" s="152" t="s">
        <v>575</v>
      </c>
      <c r="F224" s="153">
        <v>118.5</v>
      </c>
      <c r="G224" s="152"/>
      <c r="H224" s="152">
        <v>143.5</v>
      </c>
      <c r="I224" s="154">
        <v>145</v>
      </c>
      <c r="J224" s="155" t="s">
        <v>745</v>
      </c>
      <c r="K224" s="156">
        <f>H224-F224</f>
        <v>25</v>
      </c>
      <c r="L224" s="157">
        <f>K224/F224</f>
        <v>0.2109704641350211</v>
      </c>
      <c r="M224" s="152" t="s">
        <v>578</v>
      </c>
      <c r="N224" s="158">
        <v>43097</v>
      </c>
      <c r="O224" s="1"/>
      <c r="P224" s="1"/>
      <c r="Q224" s="22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9">
        <v>108</v>
      </c>
      <c r="B225" s="160">
        <v>43090</v>
      </c>
      <c r="C225" s="160"/>
      <c r="D225" s="161" t="s">
        <v>431</v>
      </c>
      <c r="E225" s="162" t="s">
        <v>575</v>
      </c>
      <c r="F225" s="163">
        <v>715</v>
      </c>
      <c r="G225" s="163"/>
      <c r="H225" s="164">
        <v>500</v>
      </c>
      <c r="I225" s="164">
        <v>872</v>
      </c>
      <c r="J225" s="165" t="s">
        <v>746</v>
      </c>
      <c r="K225" s="166">
        <f>H225-F225</f>
        <v>-215</v>
      </c>
      <c r="L225" s="167">
        <f>K225/F225</f>
        <v>-0.30069930069930068</v>
      </c>
      <c r="M225" s="163" t="s">
        <v>588</v>
      </c>
      <c r="N225" s="160">
        <v>43670</v>
      </c>
      <c r="O225" s="1"/>
      <c r="P225" s="1"/>
      <c r="Q225" s="22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49">
        <v>109</v>
      </c>
      <c r="B226" s="150">
        <v>43098</v>
      </c>
      <c r="C226" s="150"/>
      <c r="D226" s="151" t="s">
        <v>735</v>
      </c>
      <c r="E226" s="152" t="s">
        <v>575</v>
      </c>
      <c r="F226" s="153">
        <v>435</v>
      </c>
      <c r="G226" s="152"/>
      <c r="H226" s="152">
        <v>542.5</v>
      </c>
      <c r="I226" s="154">
        <v>539</v>
      </c>
      <c r="J226" s="155" t="s">
        <v>662</v>
      </c>
      <c r="K226" s="156">
        <v>107.5</v>
      </c>
      <c r="L226" s="157">
        <v>0.247126436781609</v>
      </c>
      <c r="M226" s="152" t="s">
        <v>578</v>
      </c>
      <c r="N226" s="158">
        <v>43206</v>
      </c>
      <c r="O226" s="1"/>
      <c r="P226" s="1"/>
      <c r="Q226" s="22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49">
        <v>110</v>
      </c>
      <c r="B227" s="150">
        <v>43098</v>
      </c>
      <c r="C227" s="150"/>
      <c r="D227" s="151" t="s">
        <v>546</v>
      </c>
      <c r="E227" s="152" t="s">
        <v>575</v>
      </c>
      <c r="F227" s="153">
        <v>885</v>
      </c>
      <c r="G227" s="152"/>
      <c r="H227" s="152">
        <v>1090</v>
      </c>
      <c r="I227" s="154">
        <v>1084</v>
      </c>
      <c r="J227" s="155" t="s">
        <v>662</v>
      </c>
      <c r="K227" s="156">
        <v>205</v>
      </c>
      <c r="L227" s="157">
        <v>0.23163841807909599</v>
      </c>
      <c r="M227" s="152" t="s">
        <v>578</v>
      </c>
      <c r="N227" s="158">
        <v>43213</v>
      </c>
      <c r="O227" s="1"/>
      <c r="P227" s="1"/>
      <c r="Q227" s="22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9">
        <v>111</v>
      </c>
      <c r="B228" s="190">
        <v>43192</v>
      </c>
      <c r="C228" s="190"/>
      <c r="D228" s="168" t="s">
        <v>747</v>
      </c>
      <c r="E228" s="163" t="s">
        <v>575</v>
      </c>
      <c r="F228" s="191">
        <v>478.5</v>
      </c>
      <c r="G228" s="163"/>
      <c r="H228" s="163">
        <v>442</v>
      </c>
      <c r="I228" s="164">
        <v>613</v>
      </c>
      <c r="J228" s="165" t="s">
        <v>748</v>
      </c>
      <c r="K228" s="166">
        <f>H228-F228</f>
        <v>-36.5</v>
      </c>
      <c r="L228" s="167">
        <f>K228/F228</f>
        <v>-7.6280041797283177E-2</v>
      </c>
      <c r="M228" s="163" t="s">
        <v>588</v>
      </c>
      <c r="N228" s="160">
        <v>43762</v>
      </c>
      <c r="O228" s="1"/>
      <c r="P228" s="1"/>
      <c r="Q228" s="22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9">
        <v>112</v>
      </c>
      <c r="B229" s="160">
        <v>43194</v>
      </c>
      <c r="C229" s="160"/>
      <c r="D229" s="161" t="s">
        <v>749</v>
      </c>
      <c r="E229" s="162" t="s">
        <v>575</v>
      </c>
      <c r="F229" s="163">
        <f>141.5-7.3</f>
        <v>134.19999999999999</v>
      </c>
      <c r="G229" s="163"/>
      <c r="H229" s="164">
        <v>77</v>
      </c>
      <c r="I229" s="164">
        <v>180</v>
      </c>
      <c r="J229" s="165" t="s">
        <v>750</v>
      </c>
      <c r="K229" s="166">
        <f>H229-F229</f>
        <v>-57.199999999999989</v>
      </c>
      <c r="L229" s="167">
        <f>K229/F229</f>
        <v>-0.42622950819672129</v>
      </c>
      <c r="M229" s="163" t="s">
        <v>588</v>
      </c>
      <c r="N229" s="160">
        <v>43522</v>
      </c>
      <c r="O229" s="1"/>
      <c r="P229" s="1"/>
      <c r="Q229" s="22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59">
        <v>113</v>
      </c>
      <c r="B230" s="160">
        <v>43209</v>
      </c>
      <c r="C230" s="160"/>
      <c r="D230" s="161" t="s">
        <v>751</v>
      </c>
      <c r="E230" s="162" t="s">
        <v>575</v>
      </c>
      <c r="F230" s="163">
        <v>430</v>
      </c>
      <c r="G230" s="163"/>
      <c r="H230" s="164">
        <v>220</v>
      </c>
      <c r="I230" s="164">
        <v>537</v>
      </c>
      <c r="J230" s="165" t="s">
        <v>752</v>
      </c>
      <c r="K230" s="166">
        <f>H230-F230</f>
        <v>-210</v>
      </c>
      <c r="L230" s="167">
        <f>K230/F230</f>
        <v>-0.48837209302325579</v>
      </c>
      <c r="M230" s="163" t="s">
        <v>588</v>
      </c>
      <c r="N230" s="160">
        <v>43252</v>
      </c>
      <c r="O230" s="1"/>
      <c r="P230" s="1"/>
      <c r="Q230" s="22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114</v>
      </c>
      <c r="B231" s="181">
        <v>43220</v>
      </c>
      <c r="C231" s="181"/>
      <c r="D231" s="182" t="s">
        <v>753</v>
      </c>
      <c r="E231" s="183" t="s">
        <v>575</v>
      </c>
      <c r="F231" s="183">
        <v>153.5</v>
      </c>
      <c r="G231" s="183"/>
      <c r="H231" s="183">
        <v>196</v>
      </c>
      <c r="I231" s="185">
        <v>196</v>
      </c>
      <c r="J231" s="155" t="s">
        <v>754</v>
      </c>
      <c r="K231" s="156">
        <f>H231-F231</f>
        <v>42.5</v>
      </c>
      <c r="L231" s="157">
        <f>K231/F231</f>
        <v>0.27687296416938112</v>
      </c>
      <c r="M231" s="152" t="s">
        <v>578</v>
      </c>
      <c r="N231" s="158">
        <v>43605</v>
      </c>
      <c r="O231" s="1"/>
      <c r="P231" s="1"/>
      <c r="Q231" s="22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59">
        <v>115</v>
      </c>
      <c r="B232" s="160">
        <v>43306</v>
      </c>
      <c r="C232" s="160"/>
      <c r="D232" s="161" t="s">
        <v>722</v>
      </c>
      <c r="E232" s="162" t="s">
        <v>575</v>
      </c>
      <c r="F232" s="163">
        <v>27.5</v>
      </c>
      <c r="G232" s="163"/>
      <c r="H232" s="164">
        <v>13.1</v>
      </c>
      <c r="I232" s="164">
        <v>60</v>
      </c>
      <c r="J232" s="165" t="s">
        <v>755</v>
      </c>
      <c r="K232" s="166">
        <v>-14.4</v>
      </c>
      <c r="L232" s="167">
        <v>-0.52363636363636401</v>
      </c>
      <c r="M232" s="163" t="s">
        <v>588</v>
      </c>
      <c r="N232" s="160">
        <v>43138</v>
      </c>
      <c r="O232" s="1"/>
      <c r="P232" s="1"/>
      <c r="Q232" s="223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9">
        <v>116</v>
      </c>
      <c r="B233" s="190">
        <v>43318</v>
      </c>
      <c r="C233" s="190"/>
      <c r="D233" s="168" t="s">
        <v>756</v>
      </c>
      <c r="E233" s="163" t="s">
        <v>575</v>
      </c>
      <c r="F233" s="163">
        <v>148.5</v>
      </c>
      <c r="G233" s="163"/>
      <c r="H233" s="163">
        <v>102</v>
      </c>
      <c r="I233" s="164">
        <v>182</v>
      </c>
      <c r="J233" s="165" t="s">
        <v>757</v>
      </c>
      <c r="K233" s="166">
        <f>H233-F233</f>
        <v>-46.5</v>
      </c>
      <c r="L233" s="167">
        <f>K233/F233</f>
        <v>-0.31313131313131315</v>
      </c>
      <c r="M233" s="163" t="s">
        <v>588</v>
      </c>
      <c r="N233" s="160">
        <v>43661</v>
      </c>
      <c r="O233" s="1"/>
      <c r="P233" s="1"/>
      <c r="Q233" s="223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49">
        <v>117</v>
      </c>
      <c r="B234" s="150">
        <v>43335</v>
      </c>
      <c r="C234" s="150"/>
      <c r="D234" s="151" t="s">
        <v>758</v>
      </c>
      <c r="E234" s="152" t="s">
        <v>575</v>
      </c>
      <c r="F234" s="183">
        <v>285</v>
      </c>
      <c r="G234" s="152"/>
      <c r="H234" s="152">
        <v>355</v>
      </c>
      <c r="I234" s="154">
        <v>364</v>
      </c>
      <c r="J234" s="155" t="s">
        <v>759</v>
      </c>
      <c r="K234" s="156">
        <v>70</v>
      </c>
      <c r="L234" s="157">
        <v>0.24561403508771901</v>
      </c>
      <c r="M234" s="152" t="s">
        <v>578</v>
      </c>
      <c r="N234" s="158">
        <v>43455</v>
      </c>
      <c r="O234" s="1"/>
      <c r="P234" s="1"/>
      <c r="Q234" s="223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49">
        <v>118</v>
      </c>
      <c r="B235" s="150">
        <v>43341</v>
      </c>
      <c r="C235" s="150"/>
      <c r="D235" s="151" t="s">
        <v>392</v>
      </c>
      <c r="E235" s="152" t="s">
        <v>575</v>
      </c>
      <c r="F235" s="183">
        <v>525</v>
      </c>
      <c r="G235" s="152"/>
      <c r="H235" s="152">
        <v>585</v>
      </c>
      <c r="I235" s="154">
        <v>635</v>
      </c>
      <c r="J235" s="155" t="s">
        <v>760</v>
      </c>
      <c r="K235" s="156">
        <f t="shared" ref="K235:K266" si="61">H235-F235</f>
        <v>60</v>
      </c>
      <c r="L235" s="157">
        <f t="shared" ref="L235:L266" si="62">K235/F235</f>
        <v>0.11428571428571428</v>
      </c>
      <c r="M235" s="152" t="s">
        <v>578</v>
      </c>
      <c r="N235" s="158">
        <v>43662</v>
      </c>
      <c r="O235" s="1"/>
      <c r="P235" s="1"/>
      <c r="Q235" s="223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49">
        <v>119</v>
      </c>
      <c r="B236" s="150">
        <v>43395</v>
      </c>
      <c r="C236" s="150"/>
      <c r="D236" s="151" t="s">
        <v>380</v>
      </c>
      <c r="E236" s="152" t="s">
        <v>575</v>
      </c>
      <c r="F236" s="183">
        <v>475</v>
      </c>
      <c r="G236" s="152"/>
      <c r="H236" s="152">
        <v>574</v>
      </c>
      <c r="I236" s="154">
        <v>570</v>
      </c>
      <c r="J236" s="155" t="s">
        <v>662</v>
      </c>
      <c r="K236" s="156">
        <f t="shared" si="61"/>
        <v>99</v>
      </c>
      <c r="L236" s="157">
        <f t="shared" si="62"/>
        <v>0.20842105263157895</v>
      </c>
      <c r="M236" s="152" t="s">
        <v>578</v>
      </c>
      <c r="N236" s="158">
        <v>43403</v>
      </c>
      <c r="O236" s="1"/>
      <c r="P236" s="1"/>
      <c r="Q236" s="223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0">
        <v>120</v>
      </c>
      <c r="B237" s="181">
        <v>43397</v>
      </c>
      <c r="C237" s="181"/>
      <c r="D237" s="182" t="s">
        <v>761</v>
      </c>
      <c r="E237" s="183" t="s">
        <v>575</v>
      </c>
      <c r="F237" s="183">
        <v>707.5</v>
      </c>
      <c r="G237" s="183"/>
      <c r="H237" s="183">
        <v>872</v>
      </c>
      <c r="I237" s="185">
        <v>872</v>
      </c>
      <c r="J237" s="186" t="s">
        <v>662</v>
      </c>
      <c r="K237" s="156">
        <f t="shared" si="61"/>
        <v>164.5</v>
      </c>
      <c r="L237" s="187">
        <f t="shared" si="62"/>
        <v>0.23250883392226149</v>
      </c>
      <c r="M237" s="183" t="s">
        <v>578</v>
      </c>
      <c r="N237" s="188">
        <v>43482</v>
      </c>
      <c r="O237" s="1"/>
      <c r="P237" s="1"/>
      <c r="Q237" s="223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121</v>
      </c>
      <c r="B238" s="181">
        <v>43398</v>
      </c>
      <c r="C238" s="181"/>
      <c r="D238" s="182" t="s">
        <v>762</v>
      </c>
      <c r="E238" s="183" t="s">
        <v>575</v>
      </c>
      <c r="F238" s="183">
        <v>162</v>
      </c>
      <c r="G238" s="183"/>
      <c r="H238" s="183">
        <v>204</v>
      </c>
      <c r="I238" s="185">
        <v>209</v>
      </c>
      <c r="J238" s="186" t="s">
        <v>763</v>
      </c>
      <c r="K238" s="156">
        <f t="shared" si="61"/>
        <v>42</v>
      </c>
      <c r="L238" s="187">
        <f t="shared" si="62"/>
        <v>0.25925925925925924</v>
      </c>
      <c r="M238" s="183" t="s">
        <v>578</v>
      </c>
      <c r="N238" s="188">
        <v>43539</v>
      </c>
      <c r="O238" s="1"/>
      <c r="P238" s="1"/>
      <c r="Q238" s="223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0">
        <v>122</v>
      </c>
      <c r="B239" s="181">
        <v>43399</v>
      </c>
      <c r="C239" s="181"/>
      <c r="D239" s="182" t="s">
        <v>478</v>
      </c>
      <c r="E239" s="183" t="s">
        <v>575</v>
      </c>
      <c r="F239" s="183">
        <v>240</v>
      </c>
      <c r="G239" s="183"/>
      <c r="H239" s="183">
        <v>297</v>
      </c>
      <c r="I239" s="185">
        <v>297</v>
      </c>
      <c r="J239" s="186" t="s">
        <v>662</v>
      </c>
      <c r="K239" s="192">
        <f t="shared" si="61"/>
        <v>57</v>
      </c>
      <c r="L239" s="187">
        <f t="shared" si="62"/>
        <v>0.23749999999999999</v>
      </c>
      <c r="M239" s="183" t="s">
        <v>578</v>
      </c>
      <c r="N239" s="188">
        <v>43417</v>
      </c>
      <c r="O239" s="1"/>
      <c r="P239" s="1"/>
      <c r="Q239" s="223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49">
        <v>123</v>
      </c>
      <c r="B240" s="150">
        <v>43439</v>
      </c>
      <c r="C240" s="150"/>
      <c r="D240" s="151" t="s">
        <v>764</v>
      </c>
      <c r="E240" s="152" t="s">
        <v>575</v>
      </c>
      <c r="F240" s="152">
        <v>202.5</v>
      </c>
      <c r="G240" s="152"/>
      <c r="H240" s="152">
        <v>255</v>
      </c>
      <c r="I240" s="154">
        <v>252</v>
      </c>
      <c r="J240" s="155" t="s">
        <v>662</v>
      </c>
      <c r="K240" s="156">
        <f t="shared" si="61"/>
        <v>52.5</v>
      </c>
      <c r="L240" s="157">
        <f t="shared" si="62"/>
        <v>0.25925925925925924</v>
      </c>
      <c r="M240" s="152" t="s">
        <v>578</v>
      </c>
      <c r="N240" s="158">
        <v>43542</v>
      </c>
      <c r="O240" s="1"/>
      <c r="P240" s="1"/>
      <c r="Q240" s="223"/>
      <c r="R240" s="1"/>
      <c r="S240" s="6" t="s">
        <v>765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0">
        <v>124</v>
      </c>
      <c r="B241" s="181">
        <v>43465</v>
      </c>
      <c r="C241" s="150"/>
      <c r="D241" s="182" t="s">
        <v>157</v>
      </c>
      <c r="E241" s="183" t="s">
        <v>575</v>
      </c>
      <c r="F241" s="183">
        <v>710</v>
      </c>
      <c r="G241" s="183"/>
      <c r="H241" s="183">
        <v>866</v>
      </c>
      <c r="I241" s="185">
        <v>866</v>
      </c>
      <c r="J241" s="186" t="s">
        <v>662</v>
      </c>
      <c r="K241" s="156">
        <f t="shared" si="61"/>
        <v>156</v>
      </c>
      <c r="L241" s="157">
        <f t="shared" si="62"/>
        <v>0.21971830985915494</v>
      </c>
      <c r="M241" s="152" t="s">
        <v>578</v>
      </c>
      <c r="N241" s="158">
        <v>43553</v>
      </c>
      <c r="O241" s="1"/>
      <c r="P241" s="1"/>
      <c r="Q241" s="223"/>
      <c r="R241" s="1"/>
      <c r="S241" s="6" t="s">
        <v>765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125</v>
      </c>
      <c r="B242" s="181">
        <v>43522</v>
      </c>
      <c r="C242" s="181"/>
      <c r="D242" s="182" t="s">
        <v>172</v>
      </c>
      <c r="E242" s="183" t="s">
        <v>575</v>
      </c>
      <c r="F242" s="183">
        <v>337.25</v>
      </c>
      <c r="G242" s="183"/>
      <c r="H242" s="183">
        <v>398.5</v>
      </c>
      <c r="I242" s="185">
        <v>411</v>
      </c>
      <c r="J242" s="155" t="s">
        <v>766</v>
      </c>
      <c r="K242" s="156">
        <f t="shared" si="61"/>
        <v>61.25</v>
      </c>
      <c r="L242" s="157">
        <f t="shared" si="62"/>
        <v>0.1816160118606375</v>
      </c>
      <c r="M242" s="152" t="s">
        <v>578</v>
      </c>
      <c r="N242" s="158">
        <v>43760</v>
      </c>
      <c r="O242" s="1"/>
      <c r="P242" s="1"/>
      <c r="Q242" s="223"/>
      <c r="R242" s="1"/>
      <c r="S242" s="6" t="s">
        <v>765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93">
        <v>126</v>
      </c>
      <c r="B243" s="194">
        <v>43559</v>
      </c>
      <c r="C243" s="194"/>
      <c r="D243" s="195" t="s">
        <v>767</v>
      </c>
      <c r="E243" s="196" t="s">
        <v>575</v>
      </c>
      <c r="F243" s="196">
        <v>130</v>
      </c>
      <c r="G243" s="196"/>
      <c r="H243" s="196">
        <v>65</v>
      </c>
      <c r="I243" s="197">
        <v>158</v>
      </c>
      <c r="J243" s="165" t="s">
        <v>768</v>
      </c>
      <c r="K243" s="166">
        <f t="shared" si="61"/>
        <v>-65</v>
      </c>
      <c r="L243" s="167">
        <f t="shared" si="62"/>
        <v>-0.5</v>
      </c>
      <c r="M243" s="163" t="s">
        <v>588</v>
      </c>
      <c r="N243" s="160">
        <v>43726</v>
      </c>
      <c r="O243" s="1"/>
      <c r="P243" s="1"/>
      <c r="Q243" s="223"/>
      <c r="R243" s="1"/>
      <c r="S243" s="6" t="s">
        <v>769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0">
        <v>127</v>
      </c>
      <c r="B244" s="181">
        <v>43017</v>
      </c>
      <c r="C244" s="181"/>
      <c r="D244" s="182" t="s">
        <v>208</v>
      </c>
      <c r="E244" s="183" t="s">
        <v>575</v>
      </c>
      <c r="F244" s="183">
        <v>141.5</v>
      </c>
      <c r="G244" s="183"/>
      <c r="H244" s="183">
        <v>183.5</v>
      </c>
      <c r="I244" s="185">
        <v>210</v>
      </c>
      <c r="J244" s="155" t="s">
        <v>763</v>
      </c>
      <c r="K244" s="156">
        <f t="shared" si="61"/>
        <v>42</v>
      </c>
      <c r="L244" s="157">
        <f t="shared" si="62"/>
        <v>0.29681978798586572</v>
      </c>
      <c r="M244" s="152" t="s">
        <v>578</v>
      </c>
      <c r="N244" s="158">
        <v>43042</v>
      </c>
      <c r="O244" s="1"/>
      <c r="P244" s="1"/>
      <c r="Q244" s="223"/>
      <c r="R244" s="1"/>
      <c r="S244" s="6" t="s">
        <v>769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3">
        <v>128</v>
      </c>
      <c r="B245" s="194">
        <v>43074</v>
      </c>
      <c r="C245" s="194"/>
      <c r="D245" s="195" t="s">
        <v>770</v>
      </c>
      <c r="E245" s="196" t="s">
        <v>575</v>
      </c>
      <c r="F245" s="191">
        <v>172</v>
      </c>
      <c r="G245" s="196"/>
      <c r="H245" s="196">
        <v>155.25</v>
      </c>
      <c r="I245" s="197">
        <v>230</v>
      </c>
      <c r="J245" s="165" t="s">
        <v>771</v>
      </c>
      <c r="K245" s="166">
        <f t="shared" si="61"/>
        <v>-16.75</v>
      </c>
      <c r="L245" s="167">
        <f t="shared" si="62"/>
        <v>-9.7383720930232565E-2</v>
      </c>
      <c r="M245" s="163" t="s">
        <v>588</v>
      </c>
      <c r="N245" s="160">
        <v>43787</v>
      </c>
      <c r="O245" s="1"/>
      <c r="P245" s="1"/>
      <c r="Q245" s="223"/>
      <c r="R245" s="1"/>
      <c r="S245" s="6" t="s">
        <v>769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129</v>
      </c>
      <c r="B246" s="181">
        <v>43398</v>
      </c>
      <c r="C246" s="181"/>
      <c r="D246" s="182" t="s">
        <v>118</v>
      </c>
      <c r="E246" s="183" t="s">
        <v>575</v>
      </c>
      <c r="F246" s="183">
        <v>698.5</v>
      </c>
      <c r="G246" s="183"/>
      <c r="H246" s="183">
        <v>890</v>
      </c>
      <c r="I246" s="185">
        <v>890</v>
      </c>
      <c r="J246" s="155" t="s">
        <v>772</v>
      </c>
      <c r="K246" s="156">
        <f t="shared" si="61"/>
        <v>191.5</v>
      </c>
      <c r="L246" s="157">
        <f t="shared" si="62"/>
        <v>0.27415891195418757</v>
      </c>
      <c r="M246" s="152" t="s">
        <v>578</v>
      </c>
      <c r="N246" s="158">
        <v>44328</v>
      </c>
      <c r="O246" s="1"/>
      <c r="P246" s="1"/>
      <c r="Q246" s="223"/>
      <c r="R246" s="1"/>
      <c r="S246" s="6" t="s">
        <v>765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0">
        <v>130</v>
      </c>
      <c r="B247" s="181">
        <v>42877</v>
      </c>
      <c r="C247" s="181"/>
      <c r="D247" s="182" t="s">
        <v>773</v>
      </c>
      <c r="E247" s="183" t="s">
        <v>575</v>
      </c>
      <c r="F247" s="183">
        <v>127.6</v>
      </c>
      <c r="G247" s="183"/>
      <c r="H247" s="183">
        <v>138</v>
      </c>
      <c r="I247" s="185">
        <v>190</v>
      </c>
      <c r="J247" s="155" t="s">
        <v>774</v>
      </c>
      <c r="K247" s="156">
        <f t="shared" si="61"/>
        <v>10.400000000000006</v>
      </c>
      <c r="L247" s="157">
        <f t="shared" si="62"/>
        <v>8.1504702194357417E-2</v>
      </c>
      <c r="M247" s="152" t="s">
        <v>578</v>
      </c>
      <c r="N247" s="158">
        <v>43774</v>
      </c>
      <c r="O247" s="1"/>
      <c r="P247" s="1"/>
      <c r="Q247" s="223"/>
      <c r="R247" s="1"/>
      <c r="S247" s="6" t="s">
        <v>769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0">
        <v>131</v>
      </c>
      <c r="B248" s="181">
        <v>43158</v>
      </c>
      <c r="C248" s="181"/>
      <c r="D248" s="182" t="s">
        <v>775</v>
      </c>
      <c r="E248" s="183" t="s">
        <v>575</v>
      </c>
      <c r="F248" s="183">
        <v>317</v>
      </c>
      <c r="G248" s="183"/>
      <c r="H248" s="183">
        <v>382.5</v>
      </c>
      <c r="I248" s="185">
        <v>398</v>
      </c>
      <c r="J248" s="155" t="s">
        <v>776</v>
      </c>
      <c r="K248" s="156">
        <f t="shared" si="61"/>
        <v>65.5</v>
      </c>
      <c r="L248" s="157">
        <f t="shared" si="62"/>
        <v>0.20662460567823343</v>
      </c>
      <c r="M248" s="152" t="s">
        <v>578</v>
      </c>
      <c r="N248" s="158">
        <v>44238</v>
      </c>
      <c r="O248" s="1"/>
      <c r="P248" s="1"/>
      <c r="Q248" s="223"/>
      <c r="R248" s="1"/>
      <c r="S248" s="6" t="s">
        <v>769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3">
        <v>132</v>
      </c>
      <c r="B249" s="194">
        <v>43164</v>
      </c>
      <c r="C249" s="194"/>
      <c r="D249" s="195" t="s">
        <v>164</v>
      </c>
      <c r="E249" s="196" t="s">
        <v>575</v>
      </c>
      <c r="F249" s="191">
        <f>510-14.4</f>
        <v>495.6</v>
      </c>
      <c r="G249" s="196"/>
      <c r="H249" s="196">
        <v>350</v>
      </c>
      <c r="I249" s="197">
        <v>672</v>
      </c>
      <c r="J249" s="165" t="s">
        <v>777</v>
      </c>
      <c r="K249" s="166">
        <f t="shared" si="61"/>
        <v>-145.60000000000002</v>
      </c>
      <c r="L249" s="167">
        <f t="shared" si="62"/>
        <v>-0.29378531073446329</v>
      </c>
      <c r="M249" s="163" t="s">
        <v>588</v>
      </c>
      <c r="N249" s="160">
        <v>43887</v>
      </c>
      <c r="O249" s="1"/>
      <c r="P249" s="1"/>
      <c r="Q249" s="223"/>
      <c r="R249" s="1"/>
      <c r="S249" s="6" t="s">
        <v>765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3">
        <v>133</v>
      </c>
      <c r="B250" s="194">
        <v>43237</v>
      </c>
      <c r="C250" s="194"/>
      <c r="D250" s="195" t="s">
        <v>778</v>
      </c>
      <c r="E250" s="196" t="s">
        <v>575</v>
      </c>
      <c r="F250" s="191">
        <v>230.3</v>
      </c>
      <c r="G250" s="196"/>
      <c r="H250" s="196">
        <v>102.5</v>
      </c>
      <c r="I250" s="197">
        <v>348</v>
      </c>
      <c r="J250" s="165" t="s">
        <v>779</v>
      </c>
      <c r="K250" s="166">
        <f t="shared" si="61"/>
        <v>-127.80000000000001</v>
      </c>
      <c r="L250" s="167">
        <f t="shared" si="62"/>
        <v>-0.55492835432045162</v>
      </c>
      <c r="M250" s="163" t="s">
        <v>588</v>
      </c>
      <c r="N250" s="160">
        <v>43896</v>
      </c>
      <c r="O250" s="1"/>
      <c r="P250" s="1"/>
      <c r="Q250" s="223"/>
      <c r="R250" s="1"/>
      <c r="S250" s="6" t="s">
        <v>765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0">
        <v>134</v>
      </c>
      <c r="B251" s="181">
        <v>43258</v>
      </c>
      <c r="C251" s="181"/>
      <c r="D251" s="182" t="s">
        <v>435</v>
      </c>
      <c r="E251" s="183" t="s">
        <v>575</v>
      </c>
      <c r="F251" s="183">
        <f>342.5-5.1</f>
        <v>337.4</v>
      </c>
      <c r="G251" s="183"/>
      <c r="H251" s="183">
        <v>412.5</v>
      </c>
      <c r="I251" s="185">
        <v>439</v>
      </c>
      <c r="J251" s="155" t="s">
        <v>780</v>
      </c>
      <c r="K251" s="156">
        <f t="shared" si="61"/>
        <v>75.100000000000023</v>
      </c>
      <c r="L251" s="157">
        <f t="shared" si="62"/>
        <v>0.22258446947243635</v>
      </c>
      <c r="M251" s="152" t="s">
        <v>578</v>
      </c>
      <c r="N251" s="158">
        <v>44230</v>
      </c>
      <c r="O251" s="1"/>
      <c r="P251" s="1"/>
      <c r="Q251" s="223"/>
      <c r="R251" s="1"/>
      <c r="S251" s="6" t="s">
        <v>769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74">
        <v>135</v>
      </c>
      <c r="B252" s="173">
        <v>43285</v>
      </c>
      <c r="C252" s="173"/>
      <c r="D252" s="174" t="s">
        <v>56</v>
      </c>
      <c r="E252" s="175" t="s">
        <v>575</v>
      </c>
      <c r="F252" s="175">
        <f>127.5-5.53</f>
        <v>121.97</v>
      </c>
      <c r="G252" s="176"/>
      <c r="H252" s="176">
        <v>122.5</v>
      </c>
      <c r="I252" s="176">
        <v>170</v>
      </c>
      <c r="J252" s="177" t="s">
        <v>781</v>
      </c>
      <c r="K252" s="178">
        <f t="shared" si="61"/>
        <v>0.53000000000000114</v>
      </c>
      <c r="L252" s="179">
        <f t="shared" si="62"/>
        <v>4.3453308190538747E-3</v>
      </c>
      <c r="M252" s="175" t="s">
        <v>595</v>
      </c>
      <c r="N252" s="173">
        <v>44431</v>
      </c>
      <c r="O252" s="1"/>
      <c r="P252" s="1"/>
      <c r="Q252" s="223"/>
      <c r="R252" s="1"/>
      <c r="S252" s="6" t="s">
        <v>765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93">
        <v>136</v>
      </c>
      <c r="B253" s="194">
        <v>43294</v>
      </c>
      <c r="C253" s="194"/>
      <c r="D253" s="195" t="s">
        <v>782</v>
      </c>
      <c r="E253" s="196" t="s">
        <v>575</v>
      </c>
      <c r="F253" s="191">
        <v>46.5</v>
      </c>
      <c r="G253" s="196"/>
      <c r="H253" s="196">
        <v>17</v>
      </c>
      <c r="I253" s="197">
        <v>59</v>
      </c>
      <c r="J253" s="165" t="s">
        <v>783</v>
      </c>
      <c r="K253" s="166">
        <f t="shared" si="61"/>
        <v>-29.5</v>
      </c>
      <c r="L253" s="167">
        <f t="shared" si="62"/>
        <v>-0.63440860215053763</v>
      </c>
      <c r="M253" s="163" t="s">
        <v>588</v>
      </c>
      <c r="N253" s="160">
        <v>43887</v>
      </c>
      <c r="O253" s="1"/>
      <c r="P253" s="1"/>
      <c r="Q253" s="223"/>
      <c r="R253" s="1"/>
      <c r="S253" s="6" t="s">
        <v>765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0">
        <v>137</v>
      </c>
      <c r="B254" s="181">
        <v>43396</v>
      </c>
      <c r="C254" s="181"/>
      <c r="D254" s="182" t="s">
        <v>418</v>
      </c>
      <c r="E254" s="183" t="s">
        <v>575</v>
      </c>
      <c r="F254" s="183">
        <v>156.5</v>
      </c>
      <c r="G254" s="183"/>
      <c r="H254" s="183">
        <v>207.5</v>
      </c>
      <c r="I254" s="185">
        <v>191</v>
      </c>
      <c r="J254" s="155" t="s">
        <v>662</v>
      </c>
      <c r="K254" s="156">
        <f t="shared" si="61"/>
        <v>51</v>
      </c>
      <c r="L254" s="157">
        <f t="shared" si="62"/>
        <v>0.32587859424920129</v>
      </c>
      <c r="M254" s="152" t="s">
        <v>578</v>
      </c>
      <c r="N254" s="158">
        <v>44369</v>
      </c>
      <c r="O254" s="1"/>
      <c r="P254" s="1"/>
      <c r="Q254" s="223"/>
      <c r="R254" s="1"/>
      <c r="S254" s="6" t="s">
        <v>765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0">
        <v>138</v>
      </c>
      <c r="B255" s="181">
        <v>43439</v>
      </c>
      <c r="C255" s="181"/>
      <c r="D255" s="182" t="s">
        <v>343</v>
      </c>
      <c r="E255" s="183" t="s">
        <v>575</v>
      </c>
      <c r="F255" s="183">
        <v>259.5</v>
      </c>
      <c r="G255" s="183"/>
      <c r="H255" s="183">
        <v>320</v>
      </c>
      <c r="I255" s="185">
        <v>320</v>
      </c>
      <c r="J255" s="155" t="s">
        <v>662</v>
      </c>
      <c r="K255" s="156">
        <f t="shared" si="61"/>
        <v>60.5</v>
      </c>
      <c r="L255" s="157">
        <f t="shared" si="62"/>
        <v>0.23314065510597304</v>
      </c>
      <c r="M255" s="152" t="s">
        <v>578</v>
      </c>
      <c r="N255" s="158">
        <v>44323</v>
      </c>
      <c r="O255" s="1"/>
      <c r="P255" s="1"/>
      <c r="Q255" s="223"/>
      <c r="R255" s="1"/>
      <c r="S255" s="6" t="s">
        <v>765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93">
        <v>139</v>
      </c>
      <c r="B256" s="194">
        <v>43439</v>
      </c>
      <c r="C256" s="194"/>
      <c r="D256" s="195" t="s">
        <v>784</v>
      </c>
      <c r="E256" s="196" t="s">
        <v>575</v>
      </c>
      <c r="F256" s="196">
        <v>715</v>
      </c>
      <c r="G256" s="196"/>
      <c r="H256" s="196">
        <v>445</v>
      </c>
      <c r="I256" s="197">
        <v>840</v>
      </c>
      <c r="J256" s="165" t="s">
        <v>785</v>
      </c>
      <c r="K256" s="166">
        <f t="shared" si="61"/>
        <v>-270</v>
      </c>
      <c r="L256" s="167">
        <f t="shared" si="62"/>
        <v>-0.3776223776223776</v>
      </c>
      <c r="M256" s="163" t="s">
        <v>588</v>
      </c>
      <c r="N256" s="160">
        <v>43800</v>
      </c>
      <c r="O256" s="1"/>
      <c r="P256" s="1"/>
      <c r="Q256" s="223"/>
      <c r="R256" s="1"/>
      <c r="S256" s="6" t="s">
        <v>765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0">
        <v>140</v>
      </c>
      <c r="B257" s="181">
        <v>43469</v>
      </c>
      <c r="C257" s="181"/>
      <c r="D257" s="182" t="s">
        <v>178</v>
      </c>
      <c r="E257" s="183" t="s">
        <v>575</v>
      </c>
      <c r="F257" s="183">
        <v>875</v>
      </c>
      <c r="G257" s="183"/>
      <c r="H257" s="183">
        <v>1165</v>
      </c>
      <c r="I257" s="185">
        <v>1185</v>
      </c>
      <c r="J257" s="155" t="s">
        <v>786</v>
      </c>
      <c r="K257" s="156">
        <f t="shared" si="61"/>
        <v>290</v>
      </c>
      <c r="L257" s="157">
        <f t="shared" si="62"/>
        <v>0.33142857142857141</v>
      </c>
      <c r="M257" s="152" t="s">
        <v>578</v>
      </c>
      <c r="N257" s="158">
        <v>43847</v>
      </c>
      <c r="O257" s="1"/>
      <c r="P257" s="1"/>
      <c r="Q257" s="223"/>
      <c r="R257" s="1"/>
      <c r="S257" s="6" t="s">
        <v>765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0">
        <v>141</v>
      </c>
      <c r="B258" s="181">
        <v>43559</v>
      </c>
      <c r="C258" s="181"/>
      <c r="D258" s="182" t="s">
        <v>361</v>
      </c>
      <c r="E258" s="183" t="s">
        <v>575</v>
      </c>
      <c r="F258" s="183">
        <f>387-14.63</f>
        <v>372.37</v>
      </c>
      <c r="G258" s="183"/>
      <c r="H258" s="183">
        <v>490</v>
      </c>
      <c r="I258" s="185">
        <v>490</v>
      </c>
      <c r="J258" s="155" t="s">
        <v>662</v>
      </c>
      <c r="K258" s="156">
        <f t="shared" si="61"/>
        <v>117.63</v>
      </c>
      <c r="L258" s="157">
        <f t="shared" si="62"/>
        <v>0.31589548030185027</v>
      </c>
      <c r="M258" s="152" t="s">
        <v>578</v>
      </c>
      <c r="N258" s="158">
        <v>43850</v>
      </c>
      <c r="O258" s="1"/>
      <c r="P258" s="1"/>
      <c r="Q258" s="223"/>
      <c r="R258" s="1"/>
      <c r="S258" s="6" t="s">
        <v>765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93">
        <v>142</v>
      </c>
      <c r="B259" s="194">
        <v>43578</v>
      </c>
      <c r="C259" s="194"/>
      <c r="D259" s="195" t="s">
        <v>787</v>
      </c>
      <c r="E259" s="196" t="s">
        <v>587</v>
      </c>
      <c r="F259" s="196">
        <v>220</v>
      </c>
      <c r="G259" s="196"/>
      <c r="H259" s="196">
        <v>127.5</v>
      </c>
      <c r="I259" s="197">
        <v>284</v>
      </c>
      <c r="J259" s="165" t="s">
        <v>788</v>
      </c>
      <c r="K259" s="166">
        <f t="shared" si="61"/>
        <v>-92.5</v>
      </c>
      <c r="L259" s="167">
        <f t="shared" si="62"/>
        <v>-0.42045454545454547</v>
      </c>
      <c r="M259" s="163" t="s">
        <v>588</v>
      </c>
      <c r="N259" s="160">
        <v>43896</v>
      </c>
      <c r="O259" s="1"/>
      <c r="P259" s="1"/>
      <c r="Q259" s="223"/>
      <c r="R259" s="1"/>
      <c r="S259" s="6" t="s">
        <v>765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0">
        <v>143</v>
      </c>
      <c r="B260" s="181">
        <v>43622</v>
      </c>
      <c r="C260" s="181"/>
      <c r="D260" s="182" t="s">
        <v>479</v>
      </c>
      <c r="E260" s="183" t="s">
        <v>587</v>
      </c>
      <c r="F260" s="183">
        <v>332.8</v>
      </c>
      <c r="G260" s="183"/>
      <c r="H260" s="183">
        <v>405</v>
      </c>
      <c r="I260" s="185">
        <v>419</v>
      </c>
      <c r="J260" s="155" t="s">
        <v>789</v>
      </c>
      <c r="K260" s="156">
        <f t="shared" si="61"/>
        <v>72.199999999999989</v>
      </c>
      <c r="L260" s="157">
        <f t="shared" si="62"/>
        <v>0.21694711538461534</v>
      </c>
      <c r="M260" s="152" t="s">
        <v>578</v>
      </c>
      <c r="N260" s="158">
        <v>43860</v>
      </c>
      <c r="O260" s="1"/>
      <c r="P260" s="1"/>
      <c r="Q260" s="223"/>
      <c r="R260" s="1"/>
      <c r="S260" s="6" t="s">
        <v>769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74">
        <v>144</v>
      </c>
      <c r="B261" s="173">
        <v>43641</v>
      </c>
      <c r="C261" s="173"/>
      <c r="D261" s="174" t="s">
        <v>170</v>
      </c>
      <c r="E261" s="175" t="s">
        <v>575</v>
      </c>
      <c r="F261" s="175">
        <v>386</v>
      </c>
      <c r="G261" s="176"/>
      <c r="H261" s="176">
        <v>395</v>
      </c>
      <c r="I261" s="176">
        <v>452</v>
      </c>
      <c r="J261" s="177" t="s">
        <v>790</v>
      </c>
      <c r="K261" s="178">
        <f t="shared" si="61"/>
        <v>9</v>
      </c>
      <c r="L261" s="179">
        <f t="shared" si="62"/>
        <v>2.3316062176165803E-2</v>
      </c>
      <c r="M261" s="175" t="s">
        <v>595</v>
      </c>
      <c r="N261" s="173">
        <v>43868</v>
      </c>
      <c r="O261" s="1"/>
      <c r="P261" s="1"/>
      <c r="Q261" s="223"/>
      <c r="R261" s="1"/>
      <c r="S261" s="6" t="s">
        <v>769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74">
        <v>145</v>
      </c>
      <c r="B262" s="173">
        <v>43707</v>
      </c>
      <c r="C262" s="173"/>
      <c r="D262" s="174" t="s">
        <v>144</v>
      </c>
      <c r="E262" s="175" t="s">
        <v>575</v>
      </c>
      <c r="F262" s="175">
        <v>137.5</v>
      </c>
      <c r="G262" s="176"/>
      <c r="H262" s="176">
        <v>138.5</v>
      </c>
      <c r="I262" s="176">
        <v>190</v>
      </c>
      <c r="J262" s="177" t="s">
        <v>791</v>
      </c>
      <c r="K262" s="178">
        <f t="shared" si="61"/>
        <v>1</v>
      </c>
      <c r="L262" s="179">
        <f t="shared" si="62"/>
        <v>7.2727272727272727E-3</v>
      </c>
      <c r="M262" s="175" t="s">
        <v>595</v>
      </c>
      <c r="N262" s="173">
        <v>44432</v>
      </c>
      <c r="O262" s="1"/>
      <c r="P262" s="1"/>
      <c r="Q262" s="223"/>
      <c r="R262" s="1"/>
      <c r="S262" s="6" t="s">
        <v>765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0">
        <v>146</v>
      </c>
      <c r="B263" s="181">
        <v>43731</v>
      </c>
      <c r="C263" s="181"/>
      <c r="D263" s="182" t="s">
        <v>428</v>
      </c>
      <c r="E263" s="183" t="s">
        <v>575</v>
      </c>
      <c r="F263" s="183">
        <v>235</v>
      </c>
      <c r="G263" s="183"/>
      <c r="H263" s="183">
        <v>295</v>
      </c>
      <c r="I263" s="185">
        <v>296</v>
      </c>
      <c r="J263" s="155" t="s">
        <v>792</v>
      </c>
      <c r="K263" s="156">
        <f t="shared" si="61"/>
        <v>60</v>
      </c>
      <c r="L263" s="157">
        <f t="shared" si="62"/>
        <v>0.25531914893617019</v>
      </c>
      <c r="M263" s="152" t="s">
        <v>578</v>
      </c>
      <c r="N263" s="158">
        <v>43844</v>
      </c>
      <c r="O263" s="1"/>
      <c r="P263" s="1"/>
      <c r="Q263" s="223"/>
      <c r="R263" s="1"/>
      <c r="S263" s="6" t="s">
        <v>769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0">
        <v>147</v>
      </c>
      <c r="B264" s="181">
        <v>43752</v>
      </c>
      <c r="C264" s="181"/>
      <c r="D264" s="182" t="s">
        <v>793</v>
      </c>
      <c r="E264" s="183" t="s">
        <v>575</v>
      </c>
      <c r="F264" s="183">
        <v>277.5</v>
      </c>
      <c r="G264" s="183"/>
      <c r="H264" s="183">
        <v>333</v>
      </c>
      <c r="I264" s="185">
        <v>333</v>
      </c>
      <c r="J264" s="155" t="s">
        <v>794</v>
      </c>
      <c r="K264" s="156">
        <f t="shared" si="61"/>
        <v>55.5</v>
      </c>
      <c r="L264" s="157">
        <f t="shared" si="62"/>
        <v>0.2</v>
      </c>
      <c r="M264" s="152" t="s">
        <v>578</v>
      </c>
      <c r="N264" s="158">
        <v>43846</v>
      </c>
      <c r="O264" s="1"/>
      <c r="P264" s="1"/>
      <c r="Q264" s="223"/>
      <c r="R264" s="1"/>
      <c r="S264" s="6" t="s">
        <v>765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0">
        <v>148</v>
      </c>
      <c r="B265" s="181">
        <v>43752</v>
      </c>
      <c r="C265" s="181"/>
      <c r="D265" s="182" t="s">
        <v>795</v>
      </c>
      <c r="E265" s="183" t="s">
        <v>575</v>
      </c>
      <c r="F265" s="183">
        <v>930</v>
      </c>
      <c r="G265" s="183"/>
      <c r="H265" s="183">
        <v>1165</v>
      </c>
      <c r="I265" s="185">
        <v>1200</v>
      </c>
      <c r="J265" s="155" t="s">
        <v>796</v>
      </c>
      <c r="K265" s="156">
        <f t="shared" si="61"/>
        <v>235</v>
      </c>
      <c r="L265" s="157">
        <f t="shared" si="62"/>
        <v>0.25268817204301075</v>
      </c>
      <c r="M265" s="152" t="s">
        <v>578</v>
      </c>
      <c r="N265" s="158">
        <v>43847</v>
      </c>
      <c r="O265" s="1"/>
      <c r="P265" s="1"/>
      <c r="Q265" s="223"/>
      <c r="R265" s="1"/>
      <c r="S265" s="6" t="s">
        <v>769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0">
        <v>149</v>
      </c>
      <c r="B266" s="181">
        <v>43753</v>
      </c>
      <c r="C266" s="181"/>
      <c r="D266" s="182" t="s">
        <v>797</v>
      </c>
      <c r="E266" s="183" t="s">
        <v>575</v>
      </c>
      <c r="F266" s="153">
        <v>111</v>
      </c>
      <c r="G266" s="183"/>
      <c r="H266" s="183">
        <v>141</v>
      </c>
      <c r="I266" s="185">
        <v>141</v>
      </c>
      <c r="J266" s="155" t="s">
        <v>798</v>
      </c>
      <c r="K266" s="156">
        <f t="shared" si="61"/>
        <v>30</v>
      </c>
      <c r="L266" s="157">
        <f t="shared" si="62"/>
        <v>0.27027027027027029</v>
      </c>
      <c r="M266" s="152" t="s">
        <v>578</v>
      </c>
      <c r="N266" s="158">
        <v>44328</v>
      </c>
      <c r="O266" s="1"/>
      <c r="P266" s="1"/>
      <c r="Q266" s="223"/>
      <c r="R266" s="1"/>
      <c r="S266" s="6" t="s">
        <v>769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0">
        <v>150</v>
      </c>
      <c r="B267" s="181">
        <v>43753</v>
      </c>
      <c r="C267" s="181"/>
      <c r="D267" s="182" t="s">
        <v>799</v>
      </c>
      <c r="E267" s="183" t="s">
        <v>575</v>
      </c>
      <c r="F267" s="153">
        <v>296</v>
      </c>
      <c r="G267" s="183"/>
      <c r="H267" s="183">
        <v>370</v>
      </c>
      <c r="I267" s="185">
        <v>370</v>
      </c>
      <c r="J267" s="155" t="s">
        <v>662</v>
      </c>
      <c r="K267" s="156">
        <f t="shared" ref="K267:K292" si="63">H267-F267</f>
        <v>74</v>
      </c>
      <c r="L267" s="157">
        <f t="shared" ref="L267:L292" si="64">K267/F267</f>
        <v>0.25</v>
      </c>
      <c r="M267" s="152" t="s">
        <v>578</v>
      </c>
      <c r="N267" s="158">
        <v>43853</v>
      </c>
      <c r="O267" s="1"/>
      <c r="P267" s="1"/>
      <c r="Q267" s="223"/>
      <c r="R267" s="1"/>
      <c r="S267" s="6" t="s">
        <v>769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0">
        <v>151</v>
      </c>
      <c r="B268" s="181">
        <v>43754</v>
      </c>
      <c r="C268" s="181"/>
      <c r="D268" s="182" t="s">
        <v>800</v>
      </c>
      <c r="E268" s="183" t="s">
        <v>575</v>
      </c>
      <c r="F268" s="153">
        <v>300</v>
      </c>
      <c r="G268" s="183"/>
      <c r="H268" s="183">
        <v>382.5</v>
      </c>
      <c r="I268" s="185">
        <v>344</v>
      </c>
      <c r="J268" s="155" t="s">
        <v>801</v>
      </c>
      <c r="K268" s="156">
        <f t="shared" si="63"/>
        <v>82.5</v>
      </c>
      <c r="L268" s="157">
        <f t="shared" si="64"/>
        <v>0.27500000000000002</v>
      </c>
      <c r="M268" s="152" t="s">
        <v>578</v>
      </c>
      <c r="N268" s="158">
        <v>44238</v>
      </c>
      <c r="O268" s="1"/>
      <c r="P268" s="1"/>
      <c r="Q268" s="223"/>
      <c r="R268" s="1"/>
      <c r="S268" s="6" t="s">
        <v>769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0">
        <v>152</v>
      </c>
      <c r="B269" s="181">
        <v>43832</v>
      </c>
      <c r="C269" s="181"/>
      <c r="D269" s="182" t="s">
        <v>802</v>
      </c>
      <c r="E269" s="183" t="s">
        <v>575</v>
      </c>
      <c r="F269" s="153">
        <v>495</v>
      </c>
      <c r="G269" s="183"/>
      <c r="H269" s="183">
        <v>595</v>
      </c>
      <c r="I269" s="185">
        <v>590</v>
      </c>
      <c r="J269" s="155" t="s">
        <v>598</v>
      </c>
      <c r="K269" s="156">
        <f t="shared" si="63"/>
        <v>100</v>
      </c>
      <c r="L269" s="157">
        <f t="shared" si="64"/>
        <v>0.20202020202020202</v>
      </c>
      <c r="M269" s="152" t="s">
        <v>578</v>
      </c>
      <c r="N269" s="158">
        <v>44589</v>
      </c>
      <c r="O269" s="1"/>
      <c r="P269" s="1"/>
      <c r="Q269" s="223"/>
      <c r="R269" s="1"/>
      <c r="S269" s="6" t="s">
        <v>769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0">
        <v>153</v>
      </c>
      <c r="B270" s="181">
        <v>43966</v>
      </c>
      <c r="C270" s="181"/>
      <c r="D270" s="182" t="s">
        <v>74</v>
      </c>
      <c r="E270" s="183" t="s">
        <v>575</v>
      </c>
      <c r="F270" s="153">
        <v>67.5</v>
      </c>
      <c r="G270" s="183"/>
      <c r="H270" s="183">
        <v>86</v>
      </c>
      <c r="I270" s="185">
        <v>86</v>
      </c>
      <c r="J270" s="155" t="s">
        <v>803</v>
      </c>
      <c r="K270" s="156">
        <f t="shared" si="63"/>
        <v>18.5</v>
      </c>
      <c r="L270" s="157">
        <f t="shared" si="64"/>
        <v>0.27407407407407408</v>
      </c>
      <c r="M270" s="152" t="s">
        <v>578</v>
      </c>
      <c r="N270" s="158">
        <v>44008</v>
      </c>
      <c r="O270" s="1"/>
      <c r="P270" s="1"/>
      <c r="Q270" s="223"/>
      <c r="R270" s="1"/>
      <c r="S270" s="6" t="s">
        <v>769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0">
        <v>154</v>
      </c>
      <c r="B271" s="181">
        <v>44035</v>
      </c>
      <c r="C271" s="181"/>
      <c r="D271" s="182" t="s">
        <v>478</v>
      </c>
      <c r="E271" s="183" t="s">
        <v>575</v>
      </c>
      <c r="F271" s="153">
        <v>231</v>
      </c>
      <c r="G271" s="183"/>
      <c r="H271" s="183">
        <v>281</v>
      </c>
      <c r="I271" s="185">
        <v>281</v>
      </c>
      <c r="J271" s="155" t="s">
        <v>662</v>
      </c>
      <c r="K271" s="156">
        <f t="shared" si="63"/>
        <v>50</v>
      </c>
      <c r="L271" s="157">
        <f t="shared" si="64"/>
        <v>0.21645021645021645</v>
      </c>
      <c r="M271" s="152" t="s">
        <v>578</v>
      </c>
      <c r="N271" s="158">
        <v>44358</v>
      </c>
      <c r="O271" s="1"/>
      <c r="P271" s="1"/>
      <c r="Q271" s="223"/>
      <c r="R271" s="1"/>
      <c r="S271" s="6" t="s">
        <v>769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0">
        <v>155</v>
      </c>
      <c r="B272" s="181">
        <v>44092</v>
      </c>
      <c r="C272" s="181"/>
      <c r="D272" s="182" t="s">
        <v>142</v>
      </c>
      <c r="E272" s="183" t="s">
        <v>575</v>
      </c>
      <c r="F272" s="183">
        <v>206</v>
      </c>
      <c r="G272" s="183"/>
      <c r="H272" s="183">
        <v>248</v>
      </c>
      <c r="I272" s="185">
        <v>248</v>
      </c>
      <c r="J272" s="155" t="s">
        <v>662</v>
      </c>
      <c r="K272" s="156">
        <f t="shared" si="63"/>
        <v>42</v>
      </c>
      <c r="L272" s="157">
        <f t="shared" si="64"/>
        <v>0.20388349514563106</v>
      </c>
      <c r="M272" s="152" t="s">
        <v>578</v>
      </c>
      <c r="N272" s="158">
        <v>44214</v>
      </c>
      <c r="O272" s="1"/>
      <c r="P272" s="1"/>
      <c r="Q272" s="223"/>
      <c r="R272" s="1"/>
      <c r="S272" s="6" t="s">
        <v>769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0">
        <v>156</v>
      </c>
      <c r="B273" s="181">
        <v>44140</v>
      </c>
      <c r="C273" s="181"/>
      <c r="D273" s="182" t="s">
        <v>142</v>
      </c>
      <c r="E273" s="183" t="s">
        <v>575</v>
      </c>
      <c r="F273" s="183">
        <v>182.5</v>
      </c>
      <c r="G273" s="183"/>
      <c r="H273" s="183">
        <v>248</v>
      </c>
      <c r="I273" s="185">
        <v>248</v>
      </c>
      <c r="J273" s="155" t="s">
        <v>662</v>
      </c>
      <c r="K273" s="156">
        <f t="shared" si="63"/>
        <v>65.5</v>
      </c>
      <c r="L273" s="157">
        <f t="shared" si="64"/>
        <v>0.35890410958904112</v>
      </c>
      <c r="M273" s="152" t="s">
        <v>578</v>
      </c>
      <c r="N273" s="158">
        <v>44214</v>
      </c>
      <c r="O273" s="1"/>
      <c r="P273" s="1"/>
      <c r="Q273" s="223"/>
      <c r="R273" s="1"/>
      <c r="S273" s="6" t="s">
        <v>769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0">
        <v>157</v>
      </c>
      <c r="B274" s="181">
        <v>44140</v>
      </c>
      <c r="C274" s="181"/>
      <c r="D274" s="182" t="s">
        <v>343</v>
      </c>
      <c r="E274" s="183" t="s">
        <v>575</v>
      </c>
      <c r="F274" s="183">
        <v>247.5</v>
      </c>
      <c r="G274" s="183"/>
      <c r="H274" s="183">
        <v>320</v>
      </c>
      <c r="I274" s="185">
        <v>320</v>
      </c>
      <c r="J274" s="155" t="s">
        <v>662</v>
      </c>
      <c r="K274" s="156">
        <f t="shared" si="63"/>
        <v>72.5</v>
      </c>
      <c r="L274" s="157">
        <f t="shared" si="64"/>
        <v>0.29292929292929293</v>
      </c>
      <c r="M274" s="152" t="s">
        <v>578</v>
      </c>
      <c r="N274" s="158">
        <v>44323</v>
      </c>
      <c r="O274" s="1"/>
      <c r="P274" s="1"/>
      <c r="Q274" s="223"/>
      <c r="R274" s="1"/>
      <c r="S274" s="6" t="s">
        <v>769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0">
        <v>158</v>
      </c>
      <c r="B275" s="181">
        <v>44140</v>
      </c>
      <c r="C275" s="181"/>
      <c r="D275" s="182" t="s">
        <v>201</v>
      </c>
      <c r="E275" s="183" t="s">
        <v>575</v>
      </c>
      <c r="F275" s="153">
        <v>925</v>
      </c>
      <c r="G275" s="183"/>
      <c r="H275" s="183">
        <v>1095</v>
      </c>
      <c r="I275" s="185">
        <v>1093</v>
      </c>
      <c r="J275" s="155" t="s">
        <v>804</v>
      </c>
      <c r="K275" s="156">
        <f t="shared" si="63"/>
        <v>170</v>
      </c>
      <c r="L275" s="157">
        <f t="shared" si="64"/>
        <v>0.18378378378378379</v>
      </c>
      <c r="M275" s="152" t="s">
        <v>578</v>
      </c>
      <c r="N275" s="158">
        <v>44201</v>
      </c>
      <c r="O275" s="1"/>
      <c r="P275" s="1"/>
      <c r="Q275" s="223"/>
      <c r="R275" s="1"/>
      <c r="S275" s="6" t="s">
        <v>769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0">
        <v>159</v>
      </c>
      <c r="B276" s="181">
        <v>44140</v>
      </c>
      <c r="C276" s="181"/>
      <c r="D276" s="182" t="s">
        <v>361</v>
      </c>
      <c r="E276" s="183" t="s">
        <v>575</v>
      </c>
      <c r="F276" s="153">
        <v>332.5</v>
      </c>
      <c r="G276" s="183"/>
      <c r="H276" s="183">
        <v>393</v>
      </c>
      <c r="I276" s="185">
        <v>406</v>
      </c>
      <c r="J276" s="155" t="s">
        <v>805</v>
      </c>
      <c r="K276" s="156">
        <f t="shared" si="63"/>
        <v>60.5</v>
      </c>
      <c r="L276" s="157">
        <f t="shared" si="64"/>
        <v>0.18195488721804512</v>
      </c>
      <c r="M276" s="152" t="s">
        <v>578</v>
      </c>
      <c r="N276" s="158">
        <v>44256</v>
      </c>
      <c r="O276" s="1"/>
      <c r="P276" s="1"/>
      <c r="Q276" s="223"/>
      <c r="R276" s="1"/>
      <c r="S276" s="6" t="s">
        <v>769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0">
        <v>160</v>
      </c>
      <c r="B277" s="181">
        <v>44141</v>
      </c>
      <c r="C277" s="181"/>
      <c r="D277" s="182" t="s">
        <v>478</v>
      </c>
      <c r="E277" s="183" t="s">
        <v>575</v>
      </c>
      <c r="F277" s="153">
        <v>231</v>
      </c>
      <c r="G277" s="183"/>
      <c r="H277" s="183">
        <v>281</v>
      </c>
      <c r="I277" s="185">
        <v>281</v>
      </c>
      <c r="J277" s="155" t="s">
        <v>662</v>
      </c>
      <c r="K277" s="156">
        <f t="shared" si="63"/>
        <v>50</v>
      </c>
      <c r="L277" s="157">
        <f t="shared" si="64"/>
        <v>0.21645021645021645</v>
      </c>
      <c r="M277" s="152" t="s">
        <v>578</v>
      </c>
      <c r="N277" s="158">
        <v>44358</v>
      </c>
      <c r="O277" s="1"/>
      <c r="P277" s="1"/>
      <c r="Q277" s="223"/>
      <c r="R277" s="1"/>
      <c r="S277" s="6" t="s">
        <v>769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0">
        <v>161</v>
      </c>
      <c r="B278" s="181">
        <v>44187</v>
      </c>
      <c r="C278" s="181"/>
      <c r="D278" s="182" t="s">
        <v>806</v>
      </c>
      <c r="E278" s="183" t="s">
        <v>575</v>
      </c>
      <c r="F278" s="153">
        <v>190</v>
      </c>
      <c r="G278" s="183"/>
      <c r="H278" s="183">
        <v>239</v>
      </c>
      <c r="I278" s="185">
        <v>239</v>
      </c>
      <c r="J278" s="155" t="s">
        <v>807</v>
      </c>
      <c r="K278" s="156">
        <f t="shared" si="63"/>
        <v>49</v>
      </c>
      <c r="L278" s="157">
        <f t="shared" si="64"/>
        <v>0.25789473684210529</v>
      </c>
      <c r="M278" s="152" t="s">
        <v>578</v>
      </c>
      <c r="N278" s="158">
        <v>44844</v>
      </c>
      <c r="O278" s="1"/>
      <c r="P278" s="1"/>
      <c r="Q278" s="223"/>
      <c r="R278" s="1"/>
      <c r="S278" s="6" t="s">
        <v>769</v>
      </c>
    </row>
    <row r="279" spans="1:27" ht="12.75" customHeight="1">
      <c r="A279" s="180">
        <v>162</v>
      </c>
      <c r="B279" s="181">
        <v>44258</v>
      </c>
      <c r="C279" s="181"/>
      <c r="D279" s="182" t="s">
        <v>802</v>
      </c>
      <c r="E279" s="183" t="s">
        <v>575</v>
      </c>
      <c r="F279" s="153">
        <v>495</v>
      </c>
      <c r="G279" s="183"/>
      <c r="H279" s="183">
        <v>595</v>
      </c>
      <c r="I279" s="185">
        <v>590</v>
      </c>
      <c r="J279" s="155" t="s">
        <v>598</v>
      </c>
      <c r="K279" s="156">
        <f t="shared" si="63"/>
        <v>100</v>
      </c>
      <c r="L279" s="157">
        <f t="shared" si="64"/>
        <v>0.20202020202020202</v>
      </c>
      <c r="M279" s="152" t="s">
        <v>578</v>
      </c>
      <c r="N279" s="158">
        <v>44589</v>
      </c>
      <c r="O279" s="1"/>
      <c r="P279" s="1"/>
      <c r="Q279" s="223"/>
      <c r="S279" s="6" t="s">
        <v>769</v>
      </c>
    </row>
    <row r="280" spans="1:27" ht="12.75" customHeight="1">
      <c r="A280" s="180">
        <v>163</v>
      </c>
      <c r="B280" s="181">
        <v>44274</v>
      </c>
      <c r="C280" s="181"/>
      <c r="D280" s="182" t="s">
        <v>361</v>
      </c>
      <c r="E280" s="183" t="s">
        <v>575</v>
      </c>
      <c r="F280" s="153">
        <v>355</v>
      </c>
      <c r="G280" s="183"/>
      <c r="H280" s="183">
        <v>422.5</v>
      </c>
      <c r="I280" s="185">
        <v>420</v>
      </c>
      <c r="J280" s="155" t="s">
        <v>808</v>
      </c>
      <c r="K280" s="156">
        <f t="shared" si="63"/>
        <v>67.5</v>
      </c>
      <c r="L280" s="157">
        <f t="shared" si="64"/>
        <v>0.19014084507042253</v>
      </c>
      <c r="M280" s="152" t="s">
        <v>578</v>
      </c>
      <c r="N280" s="158">
        <v>44361</v>
      </c>
      <c r="O280" s="1"/>
      <c r="S280" s="198" t="s">
        <v>769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0">
        <v>164</v>
      </c>
      <c r="B281" s="181">
        <v>44295</v>
      </c>
      <c r="C281" s="181"/>
      <c r="D281" s="182" t="s">
        <v>324</v>
      </c>
      <c r="E281" s="183" t="s">
        <v>575</v>
      </c>
      <c r="F281" s="153">
        <v>555</v>
      </c>
      <c r="G281" s="183"/>
      <c r="H281" s="183">
        <v>663</v>
      </c>
      <c r="I281" s="185">
        <v>663</v>
      </c>
      <c r="J281" s="155" t="s">
        <v>809</v>
      </c>
      <c r="K281" s="156">
        <f t="shared" si="63"/>
        <v>108</v>
      </c>
      <c r="L281" s="157">
        <f t="shared" si="64"/>
        <v>0.19459459459459461</v>
      </c>
      <c r="M281" s="152" t="s">
        <v>578</v>
      </c>
      <c r="N281" s="158">
        <v>44321</v>
      </c>
      <c r="O281" s="1"/>
      <c r="P281" s="1"/>
      <c r="Q281" s="223"/>
      <c r="R281" s="1"/>
      <c r="S281" s="198" t="s">
        <v>769</v>
      </c>
    </row>
    <row r="282" spans="1:27" ht="12.75" customHeight="1">
      <c r="A282" s="180">
        <v>165</v>
      </c>
      <c r="B282" s="181">
        <v>44308</v>
      </c>
      <c r="C282" s="181"/>
      <c r="D282" s="182" t="s">
        <v>773</v>
      </c>
      <c r="E282" s="183" t="s">
        <v>575</v>
      </c>
      <c r="F282" s="153">
        <v>126.5</v>
      </c>
      <c r="G282" s="183"/>
      <c r="H282" s="183">
        <v>155</v>
      </c>
      <c r="I282" s="185">
        <v>155</v>
      </c>
      <c r="J282" s="155" t="s">
        <v>662</v>
      </c>
      <c r="K282" s="156">
        <f t="shared" si="63"/>
        <v>28.5</v>
      </c>
      <c r="L282" s="157">
        <f t="shared" si="64"/>
        <v>0.22529644268774704</v>
      </c>
      <c r="M282" s="152" t="s">
        <v>578</v>
      </c>
      <c r="N282" s="158">
        <v>44362</v>
      </c>
      <c r="O282" s="1"/>
      <c r="S282" s="198" t="s">
        <v>769</v>
      </c>
    </row>
    <row r="283" spans="1:27" ht="12.75" customHeight="1">
      <c r="A283" s="159">
        <v>166</v>
      </c>
      <c r="B283" s="190">
        <v>44368</v>
      </c>
      <c r="C283" s="190"/>
      <c r="D283" s="161" t="s">
        <v>810</v>
      </c>
      <c r="E283" s="163" t="s">
        <v>575</v>
      </c>
      <c r="F283" s="191">
        <v>287.5</v>
      </c>
      <c r="G283" s="163"/>
      <c r="H283" s="163">
        <v>245</v>
      </c>
      <c r="I283" s="164">
        <v>344</v>
      </c>
      <c r="J283" s="165" t="s">
        <v>811</v>
      </c>
      <c r="K283" s="166">
        <f t="shared" si="63"/>
        <v>-42.5</v>
      </c>
      <c r="L283" s="167">
        <f t="shared" si="64"/>
        <v>-0.14782608695652175</v>
      </c>
      <c r="M283" s="163" t="s">
        <v>588</v>
      </c>
      <c r="N283" s="160">
        <v>44508</v>
      </c>
      <c r="O283" s="1"/>
      <c r="S283" s="198" t="s">
        <v>769</v>
      </c>
    </row>
    <row r="284" spans="1:27" ht="12.75" customHeight="1">
      <c r="A284" s="180">
        <v>167</v>
      </c>
      <c r="B284" s="181">
        <v>44368</v>
      </c>
      <c r="C284" s="181"/>
      <c r="D284" s="182" t="s">
        <v>478</v>
      </c>
      <c r="E284" s="183" t="s">
        <v>575</v>
      </c>
      <c r="F284" s="153">
        <v>241</v>
      </c>
      <c r="G284" s="183"/>
      <c r="H284" s="183">
        <v>298</v>
      </c>
      <c r="I284" s="185">
        <v>320</v>
      </c>
      <c r="J284" s="155" t="s">
        <v>662</v>
      </c>
      <c r="K284" s="156">
        <f t="shared" si="63"/>
        <v>57</v>
      </c>
      <c r="L284" s="157">
        <f t="shared" si="64"/>
        <v>0.23651452282157676</v>
      </c>
      <c r="M284" s="152" t="s">
        <v>578</v>
      </c>
      <c r="N284" s="158">
        <v>44802</v>
      </c>
      <c r="O284" s="37"/>
      <c r="S284" s="198" t="s">
        <v>769</v>
      </c>
    </row>
    <row r="285" spans="1:27" ht="12.75" customHeight="1">
      <c r="A285" s="180">
        <v>168</v>
      </c>
      <c r="B285" s="181">
        <v>44406</v>
      </c>
      <c r="C285" s="181"/>
      <c r="D285" s="182" t="s">
        <v>773</v>
      </c>
      <c r="E285" s="183" t="s">
        <v>575</v>
      </c>
      <c r="F285" s="153">
        <v>162.5</v>
      </c>
      <c r="G285" s="183"/>
      <c r="H285" s="183">
        <v>200</v>
      </c>
      <c r="I285" s="185">
        <v>200</v>
      </c>
      <c r="J285" s="155" t="s">
        <v>662</v>
      </c>
      <c r="K285" s="156">
        <f t="shared" si="63"/>
        <v>37.5</v>
      </c>
      <c r="L285" s="157">
        <f t="shared" si="64"/>
        <v>0.23076923076923078</v>
      </c>
      <c r="M285" s="152" t="s">
        <v>578</v>
      </c>
      <c r="N285" s="158">
        <v>44802</v>
      </c>
      <c r="O285" s="1"/>
      <c r="S285" s="198" t="s">
        <v>769</v>
      </c>
    </row>
    <row r="286" spans="1:27" ht="12.75" customHeight="1">
      <c r="A286" s="180">
        <v>169</v>
      </c>
      <c r="B286" s="181">
        <v>44462</v>
      </c>
      <c r="C286" s="181"/>
      <c r="D286" s="182" t="s">
        <v>436</v>
      </c>
      <c r="E286" s="183" t="s">
        <v>575</v>
      </c>
      <c r="F286" s="153">
        <v>1235</v>
      </c>
      <c r="G286" s="183"/>
      <c r="H286" s="183">
        <v>1505</v>
      </c>
      <c r="I286" s="185">
        <v>1500</v>
      </c>
      <c r="J286" s="155" t="s">
        <v>662</v>
      </c>
      <c r="K286" s="156">
        <f t="shared" si="63"/>
        <v>270</v>
      </c>
      <c r="L286" s="157">
        <f t="shared" si="64"/>
        <v>0.21862348178137653</v>
      </c>
      <c r="M286" s="152" t="s">
        <v>578</v>
      </c>
      <c r="N286" s="158">
        <v>44564</v>
      </c>
      <c r="O286" s="1"/>
      <c r="S286" s="198" t="s">
        <v>769</v>
      </c>
    </row>
    <row r="287" spans="1:27" ht="12.75" customHeight="1">
      <c r="A287" s="180">
        <v>170</v>
      </c>
      <c r="B287" s="181">
        <v>44480</v>
      </c>
      <c r="C287" s="181"/>
      <c r="D287" s="182" t="s">
        <v>812</v>
      </c>
      <c r="E287" s="183" t="s">
        <v>575</v>
      </c>
      <c r="F287" s="153">
        <v>58.75</v>
      </c>
      <c r="G287" s="183"/>
      <c r="H287" s="183">
        <v>64.25</v>
      </c>
      <c r="I287" s="185"/>
      <c r="J287" s="155" t="s">
        <v>662</v>
      </c>
      <c r="K287" s="156">
        <f t="shared" si="63"/>
        <v>5.5</v>
      </c>
      <c r="L287" s="157">
        <f t="shared" si="64"/>
        <v>9.3617021276595741E-2</v>
      </c>
      <c r="M287" s="152" t="s">
        <v>578</v>
      </c>
      <c r="N287" s="158">
        <v>45322</v>
      </c>
      <c r="O287" s="37"/>
      <c r="S287" s="198" t="s">
        <v>769</v>
      </c>
    </row>
    <row r="288" spans="1:27" ht="12.75" customHeight="1">
      <c r="A288" s="149">
        <v>171</v>
      </c>
      <c r="B288" s="150">
        <v>44481</v>
      </c>
      <c r="C288" s="150"/>
      <c r="D288" s="151" t="s">
        <v>276</v>
      </c>
      <c r="E288" s="152" t="s">
        <v>575</v>
      </c>
      <c r="F288" s="153">
        <v>315</v>
      </c>
      <c r="G288" s="152"/>
      <c r="H288" s="152">
        <v>335</v>
      </c>
      <c r="I288" s="154">
        <v>380</v>
      </c>
      <c r="J288" s="155" t="s">
        <v>861</v>
      </c>
      <c r="K288" s="156">
        <f t="shared" si="63"/>
        <v>20</v>
      </c>
      <c r="L288" s="157">
        <f t="shared" si="64"/>
        <v>6.3492063492063489E-2</v>
      </c>
      <c r="M288" s="152" t="s">
        <v>578</v>
      </c>
      <c r="N288" s="158">
        <v>45297</v>
      </c>
      <c r="O288" s="37"/>
      <c r="S288" s="198" t="s">
        <v>769</v>
      </c>
    </row>
    <row r="289" spans="1:39" ht="12.75" customHeight="1">
      <c r="A289" s="149">
        <v>172</v>
      </c>
      <c r="B289" s="150">
        <v>44481</v>
      </c>
      <c r="C289" s="150"/>
      <c r="D289" s="151" t="s">
        <v>813</v>
      </c>
      <c r="E289" s="152" t="s">
        <v>575</v>
      </c>
      <c r="F289" s="153">
        <v>45.5</v>
      </c>
      <c r="G289" s="152"/>
      <c r="H289" s="152">
        <v>56.5</v>
      </c>
      <c r="I289" s="154">
        <v>56</v>
      </c>
      <c r="J289" s="155" t="s">
        <v>662</v>
      </c>
      <c r="K289" s="156">
        <f t="shared" si="63"/>
        <v>11</v>
      </c>
      <c r="L289" s="157">
        <f t="shared" si="64"/>
        <v>0.24175824175824176</v>
      </c>
      <c r="M289" s="152" t="s">
        <v>578</v>
      </c>
      <c r="N289" s="158">
        <v>44881</v>
      </c>
      <c r="O289" s="37"/>
      <c r="S289" s="198"/>
    </row>
    <row r="290" spans="1:39" ht="12.75" customHeight="1">
      <c r="A290" s="149">
        <v>173</v>
      </c>
      <c r="B290" s="150">
        <v>44551</v>
      </c>
      <c r="C290" s="150"/>
      <c r="D290" s="151" t="s">
        <v>129</v>
      </c>
      <c r="E290" s="152" t="s">
        <v>575</v>
      </c>
      <c r="F290" s="153">
        <v>2300</v>
      </c>
      <c r="G290" s="152"/>
      <c r="H290" s="152">
        <f>(2820+2200)/2</f>
        <v>2510</v>
      </c>
      <c r="I290" s="154">
        <v>3000</v>
      </c>
      <c r="J290" s="155" t="s">
        <v>814</v>
      </c>
      <c r="K290" s="156">
        <f t="shared" si="63"/>
        <v>210</v>
      </c>
      <c r="L290" s="157">
        <f t="shared" si="64"/>
        <v>9.1304347826086957E-2</v>
      </c>
      <c r="M290" s="152" t="s">
        <v>578</v>
      </c>
      <c r="N290" s="158">
        <v>44649</v>
      </c>
      <c r="O290" s="1"/>
      <c r="S290" s="198"/>
    </row>
    <row r="291" spans="1:39" ht="12.75" customHeight="1">
      <c r="A291" s="149">
        <v>174</v>
      </c>
      <c r="B291" s="150">
        <v>44606</v>
      </c>
      <c r="C291" s="150"/>
      <c r="D291" s="151" t="s">
        <v>426</v>
      </c>
      <c r="E291" s="152" t="s">
        <v>575</v>
      </c>
      <c r="F291" s="153">
        <v>635</v>
      </c>
      <c r="G291" s="152"/>
      <c r="H291" s="152">
        <v>700</v>
      </c>
      <c r="I291" s="154">
        <v>764</v>
      </c>
      <c r="J291" s="155" t="s">
        <v>843</v>
      </c>
      <c r="K291" s="156">
        <f t="shared" si="63"/>
        <v>65</v>
      </c>
      <c r="L291" s="157">
        <f t="shared" si="64"/>
        <v>0.10236220472440945</v>
      </c>
      <c r="M291" s="152" t="s">
        <v>578</v>
      </c>
      <c r="N291" s="158">
        <v>45159</v>
      </c>
      <c r="O291" s="37"/>
      <c r="S291" s="198"/>
    </row>
    <row r="292" spans="1:39" ht="12.75" customHeight="1">
      <c r="A292" s="149">
        <v>175</v>
      </c>
      <c r="B292" s="150">
        <v>44613</v>
      </c>
      <c r="C292" s="150"/>
      <c r="D292" s="151" t="s">
        <v>436</v>
      </c>
      <c r="E292" s="152" t="s">
        <v>575</v>
      </c>
      <c r="F292" s="153">
        <v>1255</v>
      </c>
      <c r="G292" s="152"/>
      <c r="H292" s="152">
        <v>1515</v>
      </c>
      <c r="I292" s="154">
        <v>1510</v>
      </c>
      <c r="J292" s="155" t="s">
        <v>662</v>
      </c>
      <c r="K292" s="156">
        <f t="shared" si="63"/>
        <v>260</v>
      </c>
      <c r="L292" s="157">
        <f t="shared" si="64"/>
        <v>0.20717131474103587</v>
      </c>
      <c r="M292" s="152" t="s">
        <v>578</v>
      </c>
      <c r="N292" s="158">
        <v>44834</v>
      </c>
      <c r="O292" s="37"/>
      <c r="S292" s="198"/>
    </row>
    <row r="293" spans="1:39" ht="12.75" customHeight="1">
      <c r="A293">
        <v>176</v>
      </c>
      <c r="B293" s="200">
        <v>44670</v>
      </c>
      <c r="C293" s="200"/>
      <c r="D293" s="53" t="s">
        <v>538</v>
      </c>
      <c r="E293" s="201" t="s">
        <v>575</v>
      </c>
      <c r="F293" s="51" t="s">
        <v>815</v>
      </c>
      <c r="G293" s="51"/>
      <c r="H293" s="51"/>
      <c r="I293" s="51">
        <v>553</v>
      </c>
      <c r="J293" s="51" t="s">
        <v>576</v>
      </c>
      <c r="K293" s="51"/>
      <c r="L293" s="51"/>
      <c r="M293" s="51"/>
      <c r="N293" s="51"/>
      <c r="O293" s="37"/>
      <c r="S293" s="198"/>
    </row>
    <row r="294" spans="1:39" ht="12.75" customHeight="1">
      <c r="A294" s="180">
        <v>177</v>
      </c>
      <c r="B294" s="181">
        <v>44746</v>
      </c>
      <c r="C294" s="181"/>
      <c r="D294" s="182" t="s">
        <v>816</v>
      </c>
      <c r="E294" s="183" t="s">
        <v>575</v>
      </c>
      <c r="F294" s="183">
        <v>207.5</v>
      </c>
      <c r="G294" s="183"/>
      <c r="H294" s="183">
        <v>254</v>
      </c>
      <c r="I294" s="185">
        <v>254</v>
      </c>
      <c r="J294" s="155" t="s">
        <v>662</v>
      </c>
      <c r="K294" s="156">
        <f t="shared" ref="K294:K304" si="65">H294-F294</f>
        <v>46.5</v>
      </c>
      <c r="L294" s="157">
        <f t="shared" ref="L294:L304" si="66">K294/F294</f>
        <v>0.22409638554216868</v>
      </c>
      <c r="M294" s="152" t="s">
        <v>578</v>
      </c>
      <c r="N294" s="158">
        <v>44792</v>
      </c>
      <c r="O294" s="1"/>
      <c r="S294" s="198"/>
    </row>
    <row r="295" spans="1:39" ht="12.75" customHeight="1">
      <c r="A295" s="180">
        <v>178</v>
      </c>
      <c r="B295" s="181">
        <v>44775</v>
      </c>
      <c r="C295" s="181"/>
      <c r="D295" s="182" t="s">
        <v>480</v>
      </c>
      <c r="E295" s="183" t="s">
        <v>575</v>
      </c>
      <c r="F295" s="183">
        <v>31.25</v>
      </c>
      <c r="G295" s="183"/>
      <c r="H295" s="183">
        <v>38.75</v>
      </c>
      <c r="I295" s="185">
        <v>38</v>
      </c>
      <c r="J295" s="155" t="s">
        <v>662</v>
      </c>
      <c r="K295" s="156">
        <f t="shared" si="65"/>
        <v>7.5</v>
      </c>
      <c r="L295" s="157">
        <f t="shared" si="66"/>
        <v>0.24</v>
      </c>
      <c r="M295" s="152" t="s">
        <v>578</v>
      </c>
      <c r="N295" s="158">
        <v>44844</v>
      </c>
      <c r="O295" s="37"/>
      <c r="S295" s="54"/>
    </row>
    <row r="296" spans="1:39" ht="12.75" customHeight="1">
      <c r="A296" s="180">
        <v>179</v>
      </c>
      <c r="B296" s="181">
        <v>44841</v>
      </c>
      <c r="C296" s="181"/>
      <c r="D296" s="182" t="s">
        <v>817</v>
      </c>
      <c r="E296" s="183" t="s">
        <v>575</v>
      </c>
      <c r="F296" s="153">
        <v>665</v>
      </c>
      <c r="G296" s="183"/>
      <c r="H296" s="183">
        <v>807.5</v>
      </c>
      <c r="I296" s="185">
        <v>840</v>
      </c>
      <c r="J296" s="155" t="s">
        <v>814</v>
      </c>
      <c r="K296" s="156">
        <f t="shared" si="65"/>
        <v>142.5</v>
      </c>
      <c r="L296" s="157">
        <f t="shared" si="66"/>
        <v>0.21428571428571427</v>
      </c>
      <c r="M296" s="152" t="s">
        <v>578</v>
      </c>
      <c r="N296" s="158">
        <v>45097</v>
      </c>
      <c r="O296" s="37"/>
      <c r="S296" s="54"/>
    </row>
    <row r="297" spans="1:39" ht="12.75" customHeight="1">
      <c r="A297" s="180">
        <v>180</v>
      </c>
      <c r="B297" s="181">
        <v>44844</v>
      </c>
      <c r="C297" s="181"/>
      <c r="D297" s="182" t="s">
        <v>428</v>
      </c>
      <c r="E297" s="183" t="s">
        <v>575</v>
      </c>
      <c r="F297" s="153">
        <v>227.5</v>
      </c>
      <c r="G297" s="183"/>
      <c r="H297" s="183">
        <v>270</v>
      </c>
      <c r="I297" s="185">
        <v>291</v>
      </c>
      <c r="J297" s="155" t="s">
        <v>845</v>
      </c>
      <c r="K297" s="156">
        <f t="shared" si="65"/>
        <v>42.5</v>
      </c>
      <c r="L297" s="157">
        <f t="shared" si="66"/>
        <v>0.18681318681318682</v>
      </c>
      <c r="M297" s="152" t="s">
        <v>578</v>
      </c>
      <c r="N297" s="158">
        <v>45160</v>
      </c>
      <c r="O297" s="37"/>
      <c r="R297" s="37"/>
      <c r="S297" s="54"/>
    </row>
    <row r="298" spans="1:39" ht="12.75" customHeight="1">
      <c r="A298" s="180">
        <v>181</v>
      </c>
      <c r="B298" s="181">
        <v>44845</v>
      </c>
      <c r="C298" s="181"/>
      <c r="D298" s="182" t="s">
        <v>426</v>
      </c>
      <c r="E298" s="183" t="s">
        <v>575</v>
      </c>
      <c r="F298" s="153">
        <v>555</v>
      </c>
      <c r="G298" s="183"/>
      <c r="H298" s="183">
        <v>700</v>
      </c>
      <c r="I298" s="185">
        <v>765</v>
      </c>
      <c r="J298" s="155" t="s">
        <v>844</v>
      </c>
      <c r="K298" s="156">
        <f t="shared" si="65"/>
        <v>145</v>
      </c>
      <c r="L298" s="157">
        <f t="shared" si="66"/>
        <v>0.26126126126126126</v>
      </c>
      <c r="M298" s="152" t="s">
        <v>578</v>
      </c>
      <c r="N298" s="158">
        <v>45159</v>
      </c>
      <c r="O298" s="37"/>
      <c r="R298" s="37"/>
      <c r="S298" s="54"/>
    </row>
    <row r="299" spans="1:39" ht="12.75" customHeight="1">
      <c r="A299" s="180">
        <v>182</v>
      </c>
      <c r="B299" s="181">
        <v>44981</v>
      </c>
      <c r="C299" s="181"/>
      <c r="D299" s="182" t="s">
        <v>443</v>
      </c>
      <c r="E299" s="183" t="s">
        <v>575</v>
      </c>
      <c r="F299" s="153">
        <v>1675</v>
      </c>
      <c r="G299" s="183"/>
      <c r="H299" s="183">
        <v>2080</v>
      </c>
      <c r="I299" s="185">
        <v>2080</v>
      </c>
      <c r="J299" s="155" t="s">
        <v>662</v>
      </c>
      <c r="K299" s="156">
        <f t="shared" si="65"/>
        <v>405</v>
      </c>
      <c r="L299" s="157">
        <f t="shared" si="66"/>
        <v>0.2417910447761194</v>
      </c>
      <c r="M299" s="152" t="s">
        <v>578</v>
      </c>
      <c r="N299" s="158">
        <v>45119</v>
      </c>
      <c r="O299" s="37"/>
      <c r="S299" s="54" t="s">
        <v>841</v>
      </c>
    </row>
    <row r="300" spans="1:39" ht="12.75" customHeight="1">
      <c r="A300" s="180">
        <v>183</v>
      </c>
      <c r="B300" s="181">
        <v>44986</v>
      </c>
      <c r="C300" s="181"/>
      <c r="D300" s="182" t="s">
        <v>480</v>
      </c>
      <c r="E300" s="183" t="s">
        <v>575</v>
      </c>
      <c r="F300" s="153">
        <v>57.5</v>
      </c>
      <c r="G300" s="183"/>
      <c r="H300" s="183">
        <v>120</v>
      </c>
      <c r="I300" s="185">
        <v>120</v>
      </c>
      <c r="J300" s="155" t="s">
        <v>662</v>
      </c>
      <c r="K300" s="156">
        <f t="shared" si="65"/>
        <v>62.5</v>
      </c>
      <c r="L300" s="157">
        <f t="shared" si="66"/>
        <v>1.0869565217391304</v>
      </c>
      <c r="M300" s="152" t="s">
        <v>578</v>
      </c>
      <c r="N300" s="158">
        <v>45049</v>
      </c>
      <c r="O300" s="37"/>
      <c r="S300" s="54" t="s">
        <v>841</v>
      </c>
    </row>
    <row r="301" spans="1:39" ht="12.75" customHeight="1">
      <c r="A301" s="180">
        <v>184</v>
      </c>
      <c r="B301" s="181">
        <v>45008</v>
      </c>
      <c r="C301" s="181"/>
      <c r="D301" s="182" t="s">
        <v>497</v>
      </c>
      <c r="E301" s="183" t="s">
        <v>575</v>
      </c>
      <c r="F301" s="153">
        <v>2765</v>
      </c>
      <c r="G301" s="183"/>
      <c r="H301" s="183">
        <v>3547.5</v>
      </c>
      <c r="I301" s="185">
        <v>3523</v>
      </c>
      <c r="J301" s="155" t="s">
        <v>662</v>
      </c>
      <c r="K301" s="156">
        <f t="shared" si="65"/>
        <v>782.5</v>
      </c>
      <c r="L301" s="157">
        <f t="shared" si="66"/>
        <v>0.28300180831826399</v>
      </c>
      <c r="M301" s="152" t="s">
        <v>578</v>
      </c>
      <c r="N301" s="158">
        <v>45177</v>
      </c>
      <c r="O301" s="37"/>
      <c r="S301" s="54" t="s">
        <v>841</v>
      </c>
    </row>
    <row r="302" spans="1:39" ht="12.75" customHeight="1">
      <c r="A302" s="180">
        <v>185</v>
      </c>
      <c r="B302" s="181">
        <v>45027</v>
      </c>
      <c r="C302" s="181"/>
      <c r="D302" s="182" t="s">
        <v>818</v>
      </c>
      <c r="E302" s="183" t="s">
        <v>575</v>
      </c>
      <c r="F302" s="183">
        <v>460</v>
      </c>
      <c r="G302" s="183"/>
      <c r="H302" s="183">
        <v>825</v>
      </c>
      <c r="I302" s="185">
        <v>810</v>
      </c>
      <c r="J302" s="155" t="s">
        <v>662</v>
      </c>
      <c r="K302" s="156">
        <f t="shared" si="65"/>
        <v>365</v>
      </c>
      <c r="L302" s="157">
        <f t="shared" si="66"/>
        <v>0.79347826086956519</v>
      </c>
      <c r="M302" s="152" t="s">
        <v>578</v>
      </c>
      <c r="N302" s="158">
        <v>45155</v>
      </c>
      <c r="O302" s="37"/>
      <c r="S302" s="54" t="s">
        <v>841</v>
      </c>
    </row>
    <row r="303" spans="1:39" ht="12.75" customHeight="1">
      <c r="A303" s="180">
        <v>186</v>
      </c>
      <c r="B303" s="181">
        <v>45050</v>
      </c>
      <c r="C303" s="181"/>
      <c r="D303" s="182" t="s">
        <v>41</v>
      </c>
      <c r="E303" s="183" t="s">
        <v>575</v>
      </c>
      <c r="F303" s="183">
        <v>3630</v>
      </c>
      <c r="G303" s="183"/>
      <c r="H303" s="183">
        <v>5150</v>
      </c>
      <c r="I303" s="185">
        <v>5040</v>
      </c>
      <c r="J303" s="155" t="s">
        <v>662</v>
      </c>
      <c r="K303" s="156">
        <f t="shared" si="65"/>
        <v>1520</v>
      </c>
      <c r="L303" s="157">
        <f t="shared" si="66"/>
        <v>0.41873278236914602</v>
      </c>
      <c r="M303" s="152" t="s">
        <v>578</v>
      </c>
      <c r="N303" s="158">
        <v>45344</v>
      </c>
      <c r="O303" s="37"/>
      <c r="S303" s="54" t="s">
        <v>841</v>
      </c>
    </row>
    <row r="304" spans="1:39" ht="12.75" customHeight="1">
      <c r="A304" s="180">
        <v>187</v>
      </c>
      <c r="B304" s="181">
        <v>45075</v>
      </c>
      <c r="C304" s="181"/>
      <c r="D304" s="182" t="s">
        <v>819</v>
      </c>
      <c r="E304" s="183" t="s">
        <v>575</v>
      </c>
      <c r="F304" s="153">
        <v>585</v>
      </c>
      <c r="G304" s="183"/>
      <c r="H304" s="183">
        <v>732</v>
      </c>
      <c r="I304" s="185">
        <v>732</v>
      </c>
      <c r="J304" s="155" t="s">
        <v>662</v>
      </c>
      <c r="K304" s="156">
        <f t="shared" si="65"/>
        <v>147</v>
      </c>
      <c r="L304" s="157">
        <f t="shared" si="66"/>
        <v>0.25128205128205128</v>
      </c>
      <c r="M304" s="152" t="s">
        <v>578</v>
      </c>
      <c r="N304" s="158">
        <v>45152</v>
      </c>
      <c r="O304" s="37"/>
      <c r="R304" s="37"/>
      <c r="S304" s="54" t="s">
        <v>841</v>
      </c>
      <c r="U304" s="37"/>
      <c r="W304" s="37"/>
      <c r="X304" s="54"/>
      <c r="Z304" s="37"/>
      <c r="AB304" s="37"/>
      <c r="AC304" s="54"/>
      <c r="AE304" s="37"/>
      <c r="AG304" s="37"/>
      <c r="AH304" s="54"/>
      <c r="AJ304" s="37"/>
      <c r="AL304" s="37"/>
      <c r="AM304" s="54"/>
    </row>
    <row r="305" spans="1:39" ht="12.75" customHeight="1">
      <c r="A305" s="199">
        <v>188</v>
      </c>
      <c r="B305" s="200">
        <v>45078</v>
      </c>
      <c r="C305" s="53"/>
      <c r="D305" s="53" t="s">
        <v>527</v>
      </c>
      <c r="E305" s="201" t="s">
        <v>575</v>
      </c>
      <c r="F305" s="51" t="s">
        <v>820</v>
      </c>
      <c r="G305" s="51"/>
      <c r="H305" s="51"/>
      <c r="I305" s="51">
        <v>4300</v>
      </c>
      <c r="J305" s="51" t="s">
        <v>576</v>
      </c>
      <c r="K305" s="51"/>
      <c r="L305" s="51"/>
      <c r="M305" s="51"/>
      <c r="N305" s="51"/>
      <c r="O305" s="37"/>
      <c r="R305" s="37"/>
      <c r="S305" s="54" t="s">
        <v>841</v>
      </c>
      <c r="U305" s="37"/>
      <c r="W305" s="37"/>
      <c r="X305" s="54"/>
      <c r="Z305" s="37"/>
      <c r="AB305" s="37"/>
      <c r="AC305" s="54"/>
      <c r="AE305" s="37"/>
      <c r="AG305" s="37"/>
      <c r="AH305" s="54"/>
      <c r="AJ305" s="37"/>
      <c r="AL305" s="37"/>
      <c r="AM305" s="54"/>
    </row>
    <row r="306" spans="1:39" ht="12.75" customHeight="1">
      <c r="A306" s="180">
        <v>189</v>
      </c>
      <c r="B306" s="181">
        <v>45103</v>
      </c>
      <c r="C306" s="181"/>
      <c r="D306" s="182" t="s">
        <v>839</v>
      </c>
      <c r="E306" s="183" t="s">
        <v>575</v>
      </c>
      <c r="F306" s="153">
        <v>282.5</v>
      </c>
      <c r="G306" s="183"/>
      <c r="H306" s="183">
        <v>383</v>
      </c>
      <c r="I306" s="185">
        <v>383</v>
      </c>
      <c r="J306" s="155" t="s">
        <v>662</v>
      </c>
      <c r="K306" s="156">
        <f>H306-F306</f>
        <v>100.5</v>
      </c>
      <c r="L306" s="157">
        <f>K306/F306</f>
        <v>0.35575221238938054</v>
      </c>
      <c r="M306" s="152" t="s">
        <v>578</v>
      </c>
      <c r="N306" s="158">
        <v>45265</v>
      </c>
      <c r="O306" s="37"/>
      <c r="R306" s="37"/>
      <c r="S306" s="54" t="s">
        <v>841</v>
      </c>
      <c r="U306" s="37"/>
      <c r="W306" s="37"/>
      <c r="X306" s="54"/>
      <c r="Z306" s="37"/>
      <c r="AB306" s="37"/>
      <c r="AC306" s="54"/>
      <c r="AE306" s="37"/>
      <c r="AG306" s="37"/>
      <c r="AH306" s="54"/>
      <c r="AJ306" s="37"/>
      <c r="AL306" s="37"/>
      <c r="AM306" s="54"/>
    </row>
    <row r="307" spans="1:39" ht="12.75" customHeight="1">
      <c r="A307" s="180">
        <v>190</v>
      </c>
      <c r="B307" s="181">
        <v>45120</v>
      </c>
      <c r="C307" s="181"/>
      <c r="D307" s="182" t="s">
        <v>526</v>
      </c>
      <c r="E307" s="183" t="s">
        <v>575</v>
      </c>
      <c r="F307" s="153">
        <v>2312.5</v>
      </c>
      <c r="G307" s="183"/>
      <c r="H307" s="183">
        <v>2935</v>
      </c>
      <c r="I307" s="185">
        <v>2935</v>
      </c>
      <c r="J307" s="155" t="s">
        <v>662</v>
      </c>
      <c r="K307" s="156">
        <f>H307-F307</f>
        <v>622.5</v>
      </c>
      <c r="L307" s="157">
        <f>K307/F307</f>
        <v>0.26918918918918922</v>
      </c>
      <c r="M307" s="152" t="s">
        <v>578</v>
      </c>
      <c r="N307" s="158">
        <v>45177</v>
      </c>
      <c r="O307" s="37"/>
      <c r="R307" s="37"/>
      <c r="S307" s="54" t="s">
        <v>841</v>
      </c>
      <c r="U307" s="37"/>
      <c r="W307" s="37"/>
      <c r="X307" s="54"/>
      <c r="Z307" s="37"/>
      <c r="AB307" s="37"/>
      <c r="AC307" s="54"/>
      <c r="AE307" s="37"/>
      <c r="AG307" s="37"/>
      <c r="AH307" s="54"/>
      <c r="AJ307" s="37"/>
      <c r="AL307" s="37"/>
      <c r="AM307" s="54"/>
    </row>
    <row r="308" spans="1:39" ht="12.75" customHeight="1">
      <c r="A308" s="180">
        <v>191</v>
      </c>
      <c r="B308" s="181">
        <v>45125</v>
      </c>
      <c r="C308" s="181"/>
      <c r="D308" s="182" t="s">
        <v>201</v>
      </c>
      <c r="E308" s="183" t="s">
        <v>575</v>
      </c>
      <c r="F308" s="153">
        <v>3980</v>
      </c>
      <c r="G308" s="183"/>
      <c r="H308" s="183">
        <v>4895</v>
      </c>
      <c r="I308" s="185">
        <v>4895</v>
      </c>
      <c r="J308" s="155" t="s">
        <v>662</v>
      </c>
      <c r="K308" s="156">
        <f>H308-F308</f>
        <v>915</v>
      </c>
      <c r="L308" s="157">
        <f>K308/F308</f>
        <v>0.22989949748743718</v>
      </c>
      <c r="M308" s="152" t="s">
        <v>578</v>
      </c>
      <c r="N308" s="158">
        <v>45155</v>
      </c>
      <c r="O308" s="37"/>
      <c r="S308" s="54" t="s">
        <v>841</v>
      </c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A309" s="180">
        <v>192</v>
      </c>
      <c r="B309" s="181">
        <v>45145</v>
      </c>
      <c r="C309" s="181"/>
      <c r="D309" s="182" t="s">
        <v>842</v>
      </c>
      <c r="E309" s="183" t="s">
        <v>575</v>
      </c>
      <c r="F309" s="153">
        <v>565</v>
      </c>
      <c r="G309" s="183"/>
      <c r="H309" s="183">
        <v>725</v>
      </c>
      <c r="I309" s="185">
        <v>725</v>
      </c>
      <c r="J309" s="155" t="s">
        <v>662</v>
      </c>
      <c r="K309" s="156">
        <f>H309-F309</f>
        <v>160</v>
      </c>
      <c r="L309" s="157">
        <f>K309/F309</f>
        <v>0.2831858407079646</v>
      </c>
      <c r="M309" s="152" t="s">
        <v>578</v>
      </c>
      <c r="N309" s="158">
        <v>45169</v>
      </c>
      <c r="O309" s="37"/>
      <c r="S309" s="54" t="s">
        <v>841</v>
      </c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60">
        <v>193</v>
      </c>
      <c r="B310" s="261">
        <v>45167</v>
      </c>
      <c r="C310" s="261"/>
      <c r="D310" s="262" t="s">
        <v>846</v>
      </c>
      <c r="E310" s="263" t="s">
        <v>575</v>
      </c>
      <c r="F310" s="153">
        <v>700</v>
      </c>
      <c r="G310" s="263"/>
      <c r="H310" s="263">
        <v>950</v>
      </c>
      <c r="I310" s="264">
        <v>950</v>
      </c>
      <c r="J310" s="265" t="s">
        <v>662</v>
      </c>
      <c r="K310" s="156">
        <f>H310-F310</f>
        <v>250</v>
      </c>
      <c r="L310" s="157">
        <f>K310/F310</f>
        <v>0.35714285714285715</v>
      </c>
      <c r="M310" s="152" t="s">
        <v>578</v>
      </c>
      <c r="N310" s="158">
        <v>45261</v>
      </c>
      <c r="O310" s="37"/>
      <c r="S310" s="54" t="s">
        <v>841</v>
      </c>
      <c r="U310" s="37"/>
      <c r="X310" s="54"/>
      <c r="Z310" s="37"/>
      <c r="AC310" s="54"/>
      <c r="AE310" s="37"/>
      <c r="AH310" s="54"/>
      <c r="AJ310" s="37"/>
      <c r="AM310" s="54"/>
    </row>
    <row r="311" spans="1:39" ht="12.75" customHeight="1">
      <c r="A311" s="199">
        <v>194</v>
      </c>
      <c r="B311" s="200">
        <v>45184</v>
      </c>
      <c r="C311" s="53"/>
      <c r="D311" s="53" t="s">
        <v>529</v>
      </c>
      <c r="E311" s="201" t="s">
        <v>575</v>
      </c>
      <c r="F311" s="51" t="s">
        <v>848</v>
      </c>
      <c r="G311" s="51"/>
      <c r="H311" s="51"/>
      <c r="I311" s="51">
        <v>480</v>
      </c>
      <c r="J311" s="51" t="s">
        <v>576</v>
      </c>
      <c r="K311" s="51"/>
      <c r="L311" s="51"/>
      <c r="M311" s="51"/>
      <c r="N311" s="51"/>
      <c r="O311" s="37"/>
      <c r="S311" s="54" t="s">
        <v>841</v>
      </c>
      <c r="U311" s="37"/>
      <c r="X311" s="54"/>
      <c r="Z311" s="37"/>
      <c r="AC311" s="54"/>
      <c r="AE311" s="37"/>
      <c r="AH311" s="54"/>
      <c r="AJ311" s="37"/>
      <c r="AM311" s="54"/>
    </row>
    <row r="312" spans="1:39" ht="12.75" customHeight="1">
      <c r="A312" s="260">
        <v>195</v>
      </c>
      <c r="B312" s="261">
        <v>45203</v>
      </c>
      <c r="C312" s="261"/>
      <c r="D312" s="262" t="s">
        <v>174</v>
      </c>
      <c r="E312" s="263" t="s">
        <v>575</v>
      </c>
      <c r="F312" s="153">
        <v>992.5</v>
      </c>
      <c r="G312" s="263"/>
      <c r="H312" s="263">
        <v>1198</v>
      </c>
      <c r="I312" s="264">
        <v>1198</v>
      </c>
      <c r="J312" s="265" t="s">
        <v>662</v>
      </c>
      <c r="K312" s="156">
        <f>H312-F312</f>
        <v>205.5</v>
      </c>
      <c r="L312" s="157">
        <f>K312/F312</f>
        <v>0.2070528967254408</v>
      </c>
      <c r="M312" s="152" t="s">
        <v>578</v>
      </c>
      <c r="N312" s="158">
        <v>45392</v>
      </c>
      <c r="O312" s="37"/>
      <c r="S312" s="54" t="s">
        <v>852</v>
      </c>
      <c r="U312" s="37"/>
      <c r="X312" s="54"/>
      <c r="Z312" s="37"/>
      <c r="AC312" s="54"/>
      <c r="AE312" s="37"/>
      <c r="AH312" s="54"/>
      <c r="AJ312" s="37"/>
      <c r="AM312" s="54"/>
    </row>
    <row r="313" spans="1:39" ht="12.75" customHeight="1">
      <c r="A313" s="260">
        <v>196</v>
      </c>
      <c r="B313" s="261">
        <v>45216</v>
      </c>
      <c r="C313" s="261"/>
      <c r="D313" s="262" t="s">
        <v>105</v>
      </c>
      <c r="E313" s="263" t="s">
        <v>575</v>
      </c>
      <c r="F313" s="153">
        <v>5425</v>
      </c>
      <c r="G313" s="263"/>
      <c r="H313" s="263">
        <v>6880</v>
      </c>
      <c r="I313" s="264">
        <v>6870</v>
      </c>
      <c r="J313" s="265" t="s">
        <v>662</v>
      </c>
      <c r="K313" s="156">
        <f>H313-F313</f>
        <v>1455</v>
      </c>
      <c r="L313" s="157">
        <f>K313/F313</f>
        <v>0.26820276497695855</v>
      </c>
      <c r="M313" s="152" t="s">
        <v>578</v>
      </c>
      <c r="N313" s="158">
        <v>45342</v>
      </c>
      <c r="O313" s="37"/>
      <c r="S313" s="54" t="s">
        <v>852</v>
      </c>
      <c r="U313" s="37"/>
      <c r="X313" s="54"/>
      <c r="Z313" s="37"/>
      <c r="AC313" s="54"/>
      <c r="AE313" s="37"/>
      <c r="AH313" s="54"/>
      <c r="AJ313" s="37"/>
      <c r="AM313" s="54"/>
    </row>
    <row r="314" spans="1:39" ht="12.75" customHeight="1">
      <c r="A314" s="260">
        <v>197</v>
      </c>
      <c r="B314" s="261">
        <v>45216</v>
      </c>
      <c r="C314" s="261"/>
      <c r="D314" s="262" t="s">
        <v>849</v>
      </c>
      <c r="E314" s="263" t="s">
        <v>575</v>
      </c>
      <c r="F314" s="153">
        <v>1090</v>
      </c>
      <c r="G314" s="263"/>
      <c r="H314" s="263">
        <v>1415</v>
      </c>
      <c r="I314" s="264">
        <v>1415</v>
      </c>
      <c r="J314" s="265" t="s">
        <v>662</v>
      </c>
      <c r="K314" s="156">
        <f>H314-F314</f>
        <v>325</v>
      </c>
      <c r="L314" s="157">
        <f>K314/F314</f>
        <v>0.29816513761467889</v>
      </c>
      <c r="M314" s="152" t="s">
        <v>578</v>
      </c>
      <c r="N314" s="158">
        <v>45282</v>
      </c>
      <c r="O314" s="37"/>
      <c r="S314" s="54" t="s">
        <v>841</v>
      </c>
      <c r="U314" s="37"/>
      <c r="X314" s="54"/>
      <c r="Z314" s="37"/>
      <c r="AC314" s="54"/>
      <c r="AE314" s="37"/>
      <c r="AH314" s="54"/>
      <c r="AJ314" s="37"/>
      <c r="AM314" s="54"/>
    </row>
    <row r="315" spans="1:39" ht="12.75" customHeight="1">
      <c r="A315" s="260">
        <v>198</v>
      </c>
      <c r="B315" s="261">
        <v>45236</v>
      </c>
      <c r="C315" s="261"/>
      <c r="D315" s="262" t="s">
        <v>853</v>
      </c>
      <c r="E315" s="263" t="s">
        <v>575</v>
      </c>
      <c r="F315" s="153">
        <v>1270</v>
      </c>
      <c r="G315" s="263"/>
      <c r="H315" s="263">
        <v>1613</v>
      </c>
      <c r="I315" s="264">
        <v>1613</v>
      </c>
      <c r="J315" s="265" t="s">
        <v>662</v>
      </c>
      <c r="K315" s="156">
        <f>H315-F315</f>
        <v>343</v>
      </c>
      <c r="L315" s="157">
        <f>K315/F315</f>
        <v>0.27007874015748029</v>
      </c>
      <c r="M315" s="152" t="s">
        <v>578</v>
      </c>
      <c r="N315" s="158">
        <v>45246</v>
      </c>
      <c r="O315" s="37"/>
      <c r="S315" s="54" t="s">
        <v>852</v>
      </c>
      <c r="U315" s="37"/>
      <c r="X315" s="54"/>
      <c r="Z315" s="37"/>
      <c r="AC315" s="54"/>
      <c r="AE315" s="37"/>
      <c r="AH315" s="54"/>
      <c r="AJ315" s="37"/>
      <c r="AM315" s="54"/>
    </row>
    <row r="316" spans="1:39" ht="12.75" customHeight="1">
      <c r="A316" s="199">
        <v>199</v>
      </c>
      <c r="B316" s="200">
        <v>45251</v>
      </c>
      <c r="C316" s="53"/>
      <c r="D316" s="53" t="s">
        <v>854</v>
      </c>
      <c r="E316" s="201" t="s">
        <v>575</v>
      </c>
      <c r="F316" s="51" t="s">
        <v>855</v>
      </c>
      <c r="G316" s="51"/>
      <c r="H316" s="51"/>
      <c r="I316" s="51">
        <v>1490</v>
      </c>
      <c r="J316" s="51" t="s">
        <v>576</v>
      </c>
      <c r="K316" s="51"/>
      <c r="L316" s="51"/>
      <c r="M316" s="51"/>
      <c r="N316" s="51"/>
      <c r="O316" s="37"/>
      <c r="S316" s="54" t="s">
        <v>841</v>
      </c>
      <c r="U316" s="37"/>
      <c r="X316" s="54"/>
      <c r="Z316" s="37"/>
      <c r="AC316" s="54"/>
      <c r="AE316" s="37"/>
      <c r="AH316" s="54"/>
      <c r="AJ316" s="37"/>
      <c r="AM316" s="54"/>
    </row>
    <row r="317" spans="1:39" ht="12.75" customHeight="1">
      <c r="A317" s="199">
        <v>200</v>
      </c>
      <c r="B317" s="200">
        <v>45254</v>
      </c>
      <c r="C317" s="53"/>
      <c r="D317" s="53" t="s">
        <v>853</v>
      </c>
      <c r="E317" s="201" t="s">
        <v>575</v>
      </c>
      <c r="F317" s="51" t="s">
        <v>856</v>
      </c>
      <c r="G317" s="51"/>
      <c r="H317" s="51"/>
      <c r="I317" s="51">
        <v>1806</v>
      </c>
      <c r="J317" s="51" t="s">
        <v>576</v>
      </c>
      <c r="K317" s="51"/>
      <c r="L317" s="51"/>
      <c r="M317" s="51"/>
      <c r="N317" s="51"/>
      <c r="O317" s="37"/>
      <c r="S317" s="54" t="s">
        <v>852</v>
      </c>
      <c r="U317" s="37"/>
      <c r="X317" s="54"/>
      <c r="Z317" s="37"/>
      <c r="AC317" s="54"/>
      <c r="AE317" s="37"/>
      <c r="AH317" s="54"/>
      <c r="AJ317" s="37"/>
      <c r="AM317" s="54"/>
    </row>
    <row r="318" spans="1:39" ht="12.75" customHeight="1">
      <c r="A318" s="260">
        <v>201</v>
      </c>
      <c r="B318" s="261">
        <v>45265</v>
      </c>
      <c r="C318" s="261"/>
      <c r="D318" s="262" t="s">
        <v>530</v>
      </c>
      <c r="E318" s="263" t="s">
        <v>575</v>
      </c>
      <c r="F318" s="153">
        <v>435</v>
      </c>
      <c r="G318" s="263"/>
      <c r="H318" s="263">
        <v>558</v>
      </c>
      <c r="I318" s="264">
        <v>558</v>
      </c>
      <c r="J318" s="265" t="s">
        <v>662</v>
      </c>
      <c r="K318" s="156">
        <f>H318-F318</f>
        <v>123</v>
      </c>
      <c r="L318" s="157">
        <f>K318/F318</f>
        <v>0.28275862068965518</v>
      </c>
      <c r="M318" s="152" t="s">
        <v>578</v>
      </c>
      <c r="N318" s="158">
        <v>45378</v>
      </c>
      <c r="O318" s="37"/>
      <c r="S318" s="54" t="s">
        <v>841</v>
      </c>
      <c r="U318" s="37"/>
      <c r="X318" s="54"/>
      <c r="Z318" s="37"/>
      <c r="AC318" s="54"/>
      <c r="AE318" s="37"/>
      <c r="AH318" s="54"/>
      <c r="AJ318" s="37"/>
      <c r="AM318" s="54"/>
    </row>
    <row r="319" spans="1:39" ht="12.75" customHeight="1">
      <c r="A319" s="260">
        <v>202</v>
      </c>
      <c r="B319" s="261">
        <v>45272</v>
      </c>
      <c r="C319" s="261"/>
      <c r="D319" s="262" t="s">
        <v>858</v>
      </c>
      <c r="E319" s="263" t="s">
        <v>575</v>
      </c>
      <c r="F319" s="153">
        <v>4225</v>
      </c>
      <c r="G319" s="263"/>
      <c r="H319" s="263">
        <v>5512</v>
      </c>
      <c r="I319" s="264">
        <v>5512</v>
      </c>
      <c r="J319" s="265" t="s">
        <v>662</v>
      </c>
      <c r="K319" s="156">
        <f>H319-F319</f>
        <v>1287</v>
      </c>
      <c r="L319" s="157">
        <f>K319/F319</f>
        <v>0.30461538461538462</v>
      </c>
      <c r="M319" s="152" t="s">
        <v>578</v>
      </c>
      <c r="N319" s="158">
        <v>45329</v>
      </c>
      <c r="O319" s="37"/>
      <c r="S319" s="54" t="s">
        <v>852</v>
      </c>
      <c r="U319" s="37"/>
      <c r="X319" s="54"/>
      <c r="Z319" s="37"/>
      <c r="AC319" s="54"/>
      <c r="AE319" s="37"/>
      <c r="AH319" s="54"/>
      <c r="AJ319" s="37"/>
      <c r="AM319" s="54"/>
    </row>
    <row r="320" spans="1:39" ht="12.75" customHeight="1">
      <c r="A320" s="199">
        <v>203</v>
      </c>
      <c r="B320" s="200">
        <v>45292</v>
      </c>
      <c r="C320" s="53"/>
      <c r="D320" s="53" t="s">
        <v>312</v>
      </c>
      <c r="E320" s="201" t="s">
        <v>575</v>
      </c>
      <c r="F320" s="51" t="s">
        <v>859</v>
      </c>
      <c r="G320" s="51"/>
      <c r="H320" s="51"/>
      <c r="I320" s="51">
        <v>4909</v>
      </c>
      <c r="J320" s="51" t="s">
        <v>576</v>
      </c>
      <c r="K320" s="51"/>
      <c r="L320" s="51"/>
      <c r="M320" s="51"/>
      <c r="N320" s="51"/>
      <c r="O320" s="37"/>
      <c r="S320" s="54" t="s">
        <v>852</v>
      </c>
      <c r="U320" s="37"/>
      <c r="X320" s="54"/>
      <c r="Z320" s="37"/>
      <c r="AC320" s="54"/>
      <c r="AE320" s="37"/>
      <c r="AH320" s="54"/>
      <c r="AJ320" s="37"/>
      <c r="AM320" s="54"/>
    </row>
    <row r="321" spans="1:39" ht="12.75" customHeight="1">
      <c r="A321" s="199">
        <v>204</v>
      </c>
      <c r="B321" s="200">
        <v>45294</v>
      </c>
      <c r="C321" s="53"/>
      <c r="D321" s="53" t="s">
        <v>528</v>
      </c>
      <c r="E321" s="201" t="s">
        <v>575</v>
      </c>
      <c r="F321" s="51" t="s">
        <v>860</v>
      </c>
      <c r="G321" s="51"/>
      <c r="H321" s="51"/>
      <c r="I321" s="51">
        <v>1080</v>
      </c>
      <c r="J321" s="51" t="s">
        <v>576</v>
      </c>
      <c r="K321" s="51"/>
      <c r="L321" s="51"/>
      <c r="M321" s="51"/>
      <c r="N321" s="51"/>
      <c r="O321" s="37"/>
      <c r="S321" s="54" t="s">
        <v>841</v>
      </c>
      <c r="U321" s="37"/>
      <c r="X321" s="54"/>
      <c r="Z321" s="37"/>
      <c r="AC321" s="54"/>
      <c r="AE321" s="37"/>
      <c r="AH321" s="54"/>
      <c r="AJ321" s="37"/>
      <c r="AM321" s="54"/>
    </row>
    <row r="322" spans="1:39" ht="12.75" customHeight="1">
      <c r="A322" s="199">
        <v>205</v>
      </c>
      <c r="B322" s="200">
        <v>45315</v>
      </c>
      <c r="C322" s="53"/>
      <c r="D322" s="53" t="s">
        <v>313</v>
      </c>
      <c r="E322" s="201" t="s">
        <v>575</v>
      </c>
      <c r="F322" s="51" t="s">
        <v>862</v>
      </c>
      <c r="G322" s="51"/>
      <c r="H322" s="51"/>
      <c r="I322" s="51">
        <v>2077</v>
      </c>
      <c r="J322" s="51" t="s">
        <v>576</v>
      </c>
      <c r="K322" s="51"/>
      <c r="L322" s="51"/>
      <c r="M322" s="51"/>
      <c r="N322" s="51"/>
      <c r="O322" s="37"/>
      <c r="S322" s="54" t="s">
        <v>852</v>
      </c>
      <c r="U322" s="37"/>
      <c r="X322" s="54"/>
      <c r="Z322" s="37"/>
      <c r="AC322" s="54"/>
      <c r="AE322" s="37"/>
      <c r="AH322" s="54"/>
      <c r="AJ322" s="37"/>
      <c r="AM322" s="54"/>
    </row>
    <row r="323" spans="1:39" ht="12.75" customHeight="1">
      <c r="A323" s="199">
        <v>206</v>
      </c>
      <c r="B323" s="200">
        <v>45320</v>
      </c>
      <c r="C323" s="53"/>
      <c r="D323" s="53" t="s">
        <v>863</v>
      </c>
      <c r="E323" s="201" t="s">
        <v>575</v>
      </c>
      <c r="F323" s="51" t="s">
        <v>864</v>
      </c>
      <c r="G323" s="51"/>
      <c r="H323" s="51"/>
      <c r="I323" s="51">
        <v>2906</v>
      </c>
      <c r="J323" s="51" t="s">
        <v>576</v>
      </c>
      <c r="K323" s="51"/>
      <c r="L323" s="51"/>
      <c r="M323" s="51"/>
      <c r="N323" s="51"/>
      <c r="O323" s="37"/>
      <c r="S323" s="54" t="s">
        <v>841</v>
      </c>
      <c r="U323" s="37"/>
      <c r="X323" s="54"/>
      <c r="Z323" s="37"/>
      <c r="AC323" s="54"/>
      <c r="AE323" s="37"/>
      <c r="AH323" s="54"/>
      <c r="AJ323" s="37"/>
      <c r="AM323" s="54"/>
    </row>
    <row r="324" spans="1:39" ht="12.75" customHeight="1">
      <c r="A324" s="260">
        <v>207</v>
      </c>
      <c r="B324" s="261">
        <v>45331</v>
      </c>
      <c r="C324" s="261"/>
      <c r="D324" s="262" t="s">
        <v>526</v>
      </c>
      <c r="E324" s="263" t="s">
        <v>575</v>
      </c>
      <c r="F324" s="153">
        <v>3270</v>
      </c>
      <c r="G324" s="263"/>
      <c r="H324" s="263">
        <v>4096</v>
      </c>
      <c r="I324" s="264">
        <v>4096</v>
      </c>
      <c r="J324" s="265" t="s">
        <v>662</v>
      </c>
      <c r="K324" s="156">
        <f>H324-F324</f>
        <v>826</v>
      </c>
      <c r="L324" s="157">
        <f>K324/F324</f>
        <v>0.25259938837920487</v>
      </c>
      <c r="M324" s="152" t="s">
        <v>578</v>
      </c>
      <c r="N324" s="158">
        <v>45377</v>
      </c>
      <c r="O324" s="37"/>
      <c r="S324" s="54" t="s">
        <v>841</v>
      </c>
      <c r="U324" s="37"/>
      <c r="X324" s="54"/>
      <c r="Z324" s="37"/>
      <c r="AC324" s="54"/>
      <c r="AE324" s="37"/>
      <c r="AH324" s="54"/>
      <c r="AJ324" s="37"/>
      <c r="AM324" s="54"/>
    </row>
    <row r="325" spans="1:39" ht="12.75" customHeight="1">
      <c r="A325" s="199">
        <v>208</v>
      </c>
      <c r="B325" s="200">
        <v>45345</v>
      </c>
      <c r="C325" s="53"/>
      <c r="D325" s="53" t="s">
        <v>59</v>
      </c>
      <c r="E325" s="201" t="s">
        <v>575</v>
      </c>
      <c r="F325" s="51" t="s">
        <v>883</v>
      </c>
      <c r="G325" s="51"/>
      <c r="H325" s="51"/>
      <c r="I325" s="51">
        <v>2627</v>
      </c>
      <c r="J325" s="51" t="s">
        <v>576</v>
      </c>
      <c r="K325" s="51"/>
      <c r="L325" s="51"/>
      <c r="M325" s="51"/>
      <c r="N325" s="53"/>
      <c r="O325" s="37"/>
      <c r="S325" s="54" t="s">
        <v>852</v>
      </c>
      <c r="U325" s="37"/>
      <c r="X325" s="54"/>
      <c r="Z325" s="37"/>
      <c r="AC325" s="54"/>
      <c r="AE325" s="37"/>
      <c r="AH325" s="54"/>
      <c r="AJ325" s="37"/>
      <c r="AM325" s="54"/>
    </row>
    <row r="326" spans="1:39" ht="12.75" customHeight="1">
      <c r="A326" s="199">
        <v>209</v>
      </c>
      <c r="B326" s="200">
        <v>45356</v>
      </c>
      <c r="C326" s="53"/>
      <c r="D326" s="53" t="s">
        <v>846</v>
      </c>
      <c r="E326" s="201" t="s">
        <v>575</v>
      </c>
      <c r="F326" s="51" t="s">
        <v>886</v>
      </c>
      <c r="G326" s="51"/>
      <c r="H326" s="51"/>
      <c r="I326" s="51">
        <v>1170</v>
      </c>
      <c r="J326" s="51" t="s">
        <v>576</v>
      </c>
      <c r="K326" s="51"/>
      <c r="L326" s="51"/>
      <c r="M326" s="51"/>
      <c r="N326" s="53"/>
      <c r="O326" s="37"/>
      <c r="S326" s="54" t="s">
        <v>888</v>
      </c>
      <c r="U326" s="37"/>
      <c r="X326" s="54"/>
      <c r="Z326" s="37"/>
      <c r="AC326" s="54"/>
      <c r="AE326" s="37"/>
      <c r="AH326" s="54"/>
      <c r="AJ326" s="37"/>
      <c r="AM326" s="54"/>
    </row>
    <row r="327" spans="1:39" ht="12.75" customHeight="1">
      <c r="A327" s="199">
        <v>210</v>
      </c>
      <c r="B327" s="200">
        <v>45372</v>
      </c>
      <c r="C327" s="53"/>
      <c r="D327" s="53" t="s">
        <v>497</v>
      </c>
      <c r="E327" s="201" t="s">
        <v>575</v>
      </c>
      <c r="F327" s="51" t="s">
        <v>894</v>
      </c>
      <c r="G327" s="51"/>
      <c r="H327" s="51"/>
      <c r="I327" s="51">
        <v>3696</v>
      </c>
      <c r="J327" s="51" t="s">
        <v>576</v>
      </c>
      <c r="K327" s="51"/>
      <c r="L327" s="51"/>
      <c r="M327" s="51"/>
      <c r="N327" s="53"/>
      <c r="O327" s="37"/>
      <c r="S327" s="54" t="s">
        <v>888</v>
      </c>
      <c r="U327" s="37"/>
      <c r="X327" s="54"/>
      <c r="Z327" s="37"/>
      <c r="AC327" s="54"/>
      <c r="AE327" s="37"/>
      <c r="AH327" s="54"/>
      <c r="AJ327" s="37"/>
      <c r="AM327" s="54"/>
    </row>
    <row r="328" spans="1:39" ht="12.75" customHeight="1">
      <c r="A328" s="199">
        <v>211</v>
      </c>
      <c r="B328" s="200">
        <v>45387</v>
      </c>
      <c r="C328" s="53"/>
      <c r="D328" s="53" t="s">
        <v>532</v>
      </c>
      <c r="E328" s="201" t="s">
        <v>575</v>
      </c>
      <c r="F328" s="51" t="s">
        <v>985</v>
      </c>
      <c r="G328" s="51"/>
      <c r="H328" s="51"/>
      <c r="I328" s="51">
        <v>938</v>
      </c>
      <c r="J328" s="51" t="s">
        <v>576</v>
      </c>
      <c r="K328" s="51"/>
      <c r="L328" s="51"/>
      <c r="M328" s="51"/>
      <c r="N328" s="53"/>
      <c r="O328" s="37"/>
      <c r="S328" s="54"/>
      <c r="U328" s="37"/>
      <c r="X328" s="54"/>
      <c r="Z328" s="37"/>
      <c r="AC328" s="54"/>
      <c r="AE328" s="37"/>
      <c r="AH328" s="54"/>
      <c r="AJ328" s="37"/>
      <c r="AM328" s="54"/>
    </row>
    <row r="329" spans="1:39" ht="15" customHeight="1">
      <c r="A329" s="199"/>
      <c r="B329" s="200"/>
      <c r="C329" s="53"/>
      <c r="D329" s="53"/>
      <c r="E329" s="201"/>
      <c r="F329" s="51"/>
      <c r="G329" s="51"/>
      <c r="H329" s="51"/>
      <c r="I329" s="51"/>
      <c r="J329" s="51"/>
      <c r="K329" s="51"/>
      <c r="L329" s="51"/>
      <c r="M329" s="51"/>
      <c r="N329" s="53"/>
    </row>
    <row r="330" spans="1:39" ht="12.75" customHeight="1">
      <c r="B330" s="202" t="s">
        <v>821</v>
      </c>
      <c r="F330" s="54"/>
      <c r="G330" s="54"/>
      <c r="H330" s="54"/>
      <c r="I330" s="54"/>
      <c r="J330" s="37"/>
      <c r="K330" s="54"/>
      <c r="L330" s="54"/>
      <c r="M330" s="54"/>
      <c r="O330" s="37"/>
      <c r="S330" s="54"/>
      <c r="U330" s="37"/>
      <c r="X330" s="54"/>
      <c r="Z330" s="37"/>
      <c r="AC330" s="54"/>
      <c r="AE330" s="37"/>
      <c r="AH330" s="54"/>
      <c r="AJ330" s="37"/>
      <c r="AM330" s="54"/>
    </row>
    <row r="331" spans="1:39" ht="12.75" customHeight="1">
      <c r="A331" s="203"/>
      <c r="F331" s="54"/>
      <c r="G331" s="54"/>
      <c r="H331" s="54"/>
      <c r="I331" s="54"/>
      <c r="J331" s="37"/>
      <c r="K331" s="54"/>
      <c r="L331" s="54"/>
      <c r="M331" s="54"/>
      <c r="O331" s="37"/>
      <c r="S331" s="54"/>
      <c r="U331" s="37"/>
      <c r="X331" s="54"/>
      <c r="Z331" s="37"/>
      <c r="AC331" s="54"/>
      <c r="AE331" s="37"/>
      <c r="AH331" s="54"/>
      <c r="AJ331" s="37"/>
      <c r="AM331" s="54"/>
    </row>
    <row r="332" spans="1:39" ht="12.75" customHeight="1">
      <c r="A332" s="203"/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1:39" ht="12.75" customHeight="1">
      <c r="A333" s="51"/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1:3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1:3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1:3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2.7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  <row r="499" spans="6:19" ht="12.75" customHeight="1">
      <c r="F499" s="54"/>
      <c r="G499" s="54"/>
      <c r="H499" s="54"/>
      <c r="I499" s="54"/>
      <c r="J499" s="37"/>
      <c r="K499" s="54"/>
      <c r="L499" s="54"/>
      <c r="M499" s="54"/>
      <c r="O499" s="37"/>
      <c r="S499" s="54"/>
    </row>
    <row r="500" spans="6:19" ht="12.75" customHeight="1">
      <c r="F500" s="54"/>
      <c r="G500" s="54"/>
      <c r="H500" s="54"/>
      <c r="I500" s="54"/>
      <c r="J500" s="37"/>
      <c r="K500" s="54"/>
      <c r="L500" s="54"/>
      <c r="M500" s="54"/>
      <c r="O500" s="37"/>
      <c r="S500" s="54"/>
    </row>
    <row r="501" spans="6:19" ht="12.75" customHeight="1">
      <c r="F501" s="54"/>
      <c r="G501" s="54"/>
      <c r="H501" s="54"/>
      <c r="I501" s="54"/>
      <c r="J501" s="37"/>
      <c r="K501" s="54"/>
      <c r="L501" s="54"/>
      <c r="M501" s="54"/>
      <c r="O501" s="37"/>
      <c r="S501" s="54"/>
    </row>
    <row r="502" spans="6:19" ht="12.75" customHeight="1">
      <c r="F502" s="54"/>
      <c r="G502" s="54"/>
      <c r="H502" s="54"/>
      <c r="I502" s="54"/>
      <c r="J502" s="37"/>
      <c r="K502" s="54"/>
      <c r="L502" s="54"/>
      <c r="M502" s="54"/>
      <c r="O502" s="37"/>
      <c r="S502" s="54"/>
    </row>
    <row r="503" spans="6:19" ht="12.75" customHeight="1">
      <c r="F503" s="54"/>
      <c r="G503" s="54"/>
      <c r="H503" s="54"/>
      <c r="I503" s="54"/>
      <c r="J503" s="37"/>
      <c r="K503" s="54"/>
      <c r="L503" s="54"/>
      <c r="M503" s="54"/>
      <c r="O503" s="37"/>
      <c r="S503" s="54"/>
    </row>
    <row r="504" spans="6:19" ht="12.75" customHeight="1">
      <c r="F504" s="54"/>
      <c r="G504" s="54"/>
      <c r="H504" s="54"/>
      <c r="I504" s="54"/>
      <c r="J504" s="37"/>
      <c r="K504" s="54"/>
      <c r="L504" s="54"/>
      <c r="M504" s="54"/>
      <c r="O504" s="37"/>
      <c r="S504" s="54"/>
    </row>
    <row r="505" spans="6:19" ht="12.75" customHeight="1">
      <c r="F505" s="54"/>
      <c r="G505" s="54"/>
      <c r="H505" s="54"/>
      <c r="I505" s="54"/>
      <c r="J505" s="37"/>
      <c r="K505" s="54"/>
      <c r="L505" s="54"/>
      <c r="M505" s="54"/>
      <c r="O505" s="37"/>
      <c r="S505" s="54"/>
    </row>
    <row r="506" spans="6:19" ht="15" customHeight="1">
      <c r="F506" s="54"/>
      <c r="G506" s="54"/>
      <c r="H506" s="54"/>
      <c r="I506" s="54"/>
      <c r="J506" s="37"/>
      <c r="K506" s="54"/>
      <c r="L506" s="54"/>
      <c r="M506" s="54"/>
      <c r="O506" s="37"/>
      <c r="S506" s="54"/>
    </row>
  </sheetData>
  <mergeCells count="69">
    <mergeCell ref="A93:A94"/>
    <mergeCell ref="B93:B94"/>
    <mergeCell ref="J93:J94"/>
    <mergeCell ref="P93:P94"/>
    <mergeCell ref="J88:J89"/>
    <mergeCell ref="A88:A89"/>
    <mergeCell ref="B88:B89"/>
    <mergeCell ref="J90:J91"/>
    <mergeCell ref="A90:A91"/>
    <mergeCell ref="B90:B91"/>
    <mergeCell ref="M88:M89"/>
    <mergeCell ref="O88:O89"/>
    <mergeCell ref="P88:P89"/>
    <mergeCell ref="M93:M94"/>
    <mergeCell ref="O93:O94"/>
    <mergeCell ref="O84:O85"/>
    <mergeCell ref="P84:P85"/>
    <mergeCell ref="M84:M85"/>
    <mergeCell ref="P80:P81"/>
    <mergeCell ref="M78:M79"/>
    <mergeCell ref="O78:O79"/>
    <mergeCell ref="O80:O81"/>
    <mergeCell ref="M80:M81"/>
    <mergeCell ref="P74:P75"/>
    <mergeCell ref="O74:O75"/>
    <mergeCell ref="M74:M75"/>
    <mergeCell ref="A78:A79"/>
    <mergeCell ref="B78:B79"/>
    <mergeCell ref="J78:J79"/>
    <mergeCell ref="P78:P79"/>
    <mergeCell ref="A63:A64"/>
    <mergeCell ref="B63:B64"/>
    <mergeCell ref="P63:P64"/>
    <mergeCell ref="J63:J64"/>
    <mergeCell ref="M67:M68"/>
    <mergeCell ref="O67:O68"/>
    <mergeCell ref="M65:M66"/>
    <mergeCell ref="O65:O66"/>
    <mergeCell ref="O63:O64"/>
    <mergeCell ref="M63:M64"/>
    <mergeCell ref="J65:J66"/>
    <mergeCell ref="P65:P66"/>
    <mergeCell ref="A65:A66"/>
    <mergeCell ref="B65:B66"/>
    <mergeCell ref="J67:J68"/>
    <mergeCell ref="P67:P68"/>
    <mergeCell ref="J84:J85"/>
    <mergeCell ref="A84:A85"/>
    <mergeCell ref="B84:B85"/>
    <mergeCell ref="A74:A75"/>
    <mergeCell ref="B74:B75"/>
    <mergeCell ref="J74:J75"/>
    <mergeCell ref="A80:A81"/>
    <mergeCell ref="B80:B81"/>
    <mergeCell ref="J80:J81"/>
    <mergeCell ref="A67:A68"/>
    <mergeCell ref="B67:B68"/>
    <mergeCell ref="P71:P72"/>
    <mergeCell ref="A71:A72"/>
    <mergeCell ref="B71:B72"/>
    <mergeCell ref="J71:J72"/>
    <mergeCell ref="M71:M72"/>
    <mergeCell ref="O71:O72"/>
    <mergeCell ref="B95:B96"/>
    <mergeCell ref="B97:B98"/>
    <mergeCell ref="A95:A96"/>
    <mergeCell ref="A97:A98"/>
    <mergeCell ref="J95:J96"/>
    <mergeCell ref="J97:J98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4:K65 K72 K75 K79:K82" formula="1"/>
    <ignoredError sqref="F7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2024-04-13T08:17:08Z</dcterms:modified>
</cp:coreProperties>
</file>