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4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F&amp;O)'!$S$1:$S$316</definedName>
  </definedNames>
  <calcPr calcId="181029"/>
</workbook>
</file>

<file path=xl/calcChain.xml><?xml version="1.0" encoding="utf-8"?>
<calcChain xmlns="http://schemas.openxmlformats.org/spreadsheetml/2006/main">
  <c r="K86" i="6" l="1"/>
  <c r="K85" i="6"/>
  <c r="L61" i="6"/>
  <c r="K61" i="6"/>
  <c r="K88" i="6"/>
  <c r="M88" i="6" s="1"/>
  <c r="K87" i="6"/>
  <c r="M87" i="6" s="1"/>
  <c r="L52" i="6"/>
  <c r="K52" i="6"/>
  <c r="M52" i="6" s="1"/>
  <c r="M61" i="6" l="1"/>
  <c r="K84" i="6"/>
  <c r="M84" i="6" s="1"/>
  <c r="L27" i="6"/>
  <c r="K27" i="6"/>
  <c r="L59" i="6"/>
  <c r="M59" i="6" s="1"/>
  <c r="K59" i="6"/>
  <c r="P28" i="6"/>
  <c r="L58" i="6"/>
  <c r="K58" i="6"/>
  <c r="L15" i="6"/>
  <c r="K15" i="6"/>
  <c r="L14" i="6"/>
  <c r="M14" i="6" s="1"/>
  <c r="K14" i="6"/>
  <c r="L13" i="6"/>
  <c r="K13" i="6"/>
  <c r="M21" i="6"/>
  <c r="L21" i="6"/>
  <c r="K21" i="6"/>
  <c r="L16" i="6"/>
  <c r="K16" i="6"/>
  <c r="M16" i="6" l="1"/>
  <c r="M58" i="6"/>
  <c r="M15" i="6"/>
  <c r="M27" i="6"/>
  <c r="M13" i="6"/>
  <c r="L50" i="6"/>
  <c r="K50" i="6"/>
  <c r="K80" i="6"/>
  <c r="K79" i="6"/>
  <c r="K76" i="6"/>
  <c r="K75" i="6"/>
  <c r="K83" i="6"/>
  <c r="M83" i="6" s="1"/>
  <c r="K82" i="6"/>
  <c r="M82" i="6" s="1"/>
  <c r="K81" i="6"/>
  <c r="M81" i="6" s="1"/>
  <c r="M50" i="6" l="1"/>
  <c r="L57" i="6"/>
  <c r="K57" i="6"/>
  <c r="P26" i="6"/>
  <c r="L56" i="6"/>
  <c r="K56" i="6"/>
  <c r="K78" i="6"/>
  <c r="M78" i="6" s="1"/>
  <c r="P25" i="6"/>
  <c r="L22" i="6"/>
  <c r="K22" i="6"/>
  <c r="M57" i="6" l="1"/>
  <c r="M56" i="6"/>
  <c r="M22" i="6"/>
  <c r="L54" i="6"/>
  <c r="K54" i="6"/>
  <c r="L55" i="6"/>
  <c r="K55" i="6"/>
  <c r="K77" i="6"/>
  <c r="M77" i="6" s="1"/>
  <c r="L53" i="6"/>
  <c r="K53" i="6"/>
  <c r="M55" i="6" l="1"/>
  <c r="M53" i="6"/>
  <c r="M54" i="6"/>
  <c r="K49" i="6"/>
  <c r="L51" i="6" l="1"/>
  <c r="K51" i="6"/>
  <c r="L47" i="6"/>
  <c r="K47" i="6"/>
  <c r="K48" i="6"/>
  <c r="K45" i="6"/>
  <c r="M47" i="6" l="1"/>
  <c r="M51" i="6"/>
  <c r="P24" i="6"/>
  <c r="P23" i="6"/>
  <c r="L49" i="6"/>
  <c r="M49" i="6" l="1"/>
  <c r="K74" i="6"/>
  <c r="M74" i="6" s="1"/>
  <c r="K73" i="6"/>
  <c r="M73" i="6" s="1"/>
  <c r="K72" i="6"/>
  <c r="M72" i="6" s="1"/>
  <c r="K71" i="6"/>
  <c r="K70" i="6"/>
  <c r="P20" i="6" l="1"/>
  <c r="L10" i="6"/>
  <c r="K10" i="6"/>
  <c r="L48" i="6"/>
  <c r="M48" i="6" s="1"/>
  <c r="L45" i="6"/>
  <c r="L19" i="6"/>
  <c r="K19" i="6"/>
  <c r="L94" i="6"/>
  <c r="K94" i="6"/>
  <c r="L46" i="6"/>
  <c r="K46" i="6"/>
  <c r="M46" i="6" l="1"/>
  <c r="M94" i="6"/>
  <c r="M10" i="6"/>
  <c r="M45" i="6"/>
  <c r="M19" i="6"/>
  <c r="P18" i="6"/>
  <c r="K44" i="6"/>
  <c r="L44" i="6"/>
  <c r="K69" i="6"/>
  <c r="M44" i="6" l="1"/>
  <c r="M69" i="6"/>
  <c r="L17" i="6" l="1"/>
  <c r="K17" i="6"/>
  <c r="M17" i="6" l="1"/>
  <c r="L43" i="6"/>
  <c r="K43" i="6"/>
  <c r="L42" i="6"/>
  <c r="K42" i="6"/>
  <c r="K41" i="6"/>
  <c r="L41" i="6"/>
  <c r="M43" i="6" l="1"/>
  <c r="M42" i="6"/>
  <c r="M41" i="6"/>
  <c r="K294" i="6" l="1"/>
  <c r="L294" i="6" s="1"/>
  <c r="K304" i="6" l="1"/>
  <c r="L304" i="6" s="1"/>
  <c r="P12" i="6" l="1"/>
  <c r="K310" i="6" l="1"/>
  <c r="L310" i="6" s="1"/>
  <c r="P11" i="6" l="1"/>
  <c r="K278" i="6" l="1"/>
  <c r="L278" i="6" s="1"/>
  <c r="K279" i="6" l="1"/>
  <c r="L279" i="6" s="1"/>
  <c r="K305" i="6" l="1"/>
  <c r="L305" i="6" s="1"/>
  <c r="K297" i="6" l="1"/>
  <c r="L297" i="6" s="1"/>
  <c r="K301" i="6" l="1"/>
  <c r="L301" i="6" s="1"/>
  <c r="K306" i="6" l="1"/>
  <c r="L306" i="6" s="1"/>
  <c r="K298" i="6" l="1"/>
  <c r="L298" i="6" s="1"/>
  <c r="K292" i="6"/>
  <c r="L292" i="6" s="1"/>
  <c r="K300" i="6" l="1"/>
  <c r="L300" i="6" s="1"/>
  <c r="K288" i="6" l="1"/>
  <c r="L288" i="6" s="1"/>
  <c r="K289" i="6" l="1"/>
  <c r="L289" i="6" s="1"/>
  <c r="K282" i="6"/>
  <c r="L282" i="6" s="1"/>
  <c r="K299" i="6" l="1"/>
  <c r="L299" i="6" s="1"/>
  <c r="K293" i="6"/>
  <c r="L293" i="6" s="1"/>
  <c r="K295" i="6" l="1"/>
  <c r="L295" i="6" s="1"/>
  <c r="L6" i="2" l="1"/>
  <c r="K6" i="3"/>
  <c r="D7" i="5" l="1"/>
  <c r="M7" i="6"/>
  <c r="K290" i="6" l="1"/>
  <c r="L290" i="6" s="1"/>
  <c r="K287" i="6" l="1"/>
  <c r="L287" i="6" s="1"/>
  <c r="K291" i="6" l="1"/>
  <c r="L291" i="6" s="1"/>
  <c r="K286" i="6"/>
  <c r="L286" i="6" s="1"/>
  <c r="K285" i="6"/>
  <c r="L285" i="6" s="1"/>
  <c r="K283" i="6"/>
  <c r="L283" i="6" s="1"/>
  <c r="H281" i="6"/>
  <c r="K281" i="6" s="1"/>
  <c r="L281" i="6" s="1"/>
  <c r="K280" i="6"/>
  <c r="L280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F249" i="6"/>
  <c r="K249" i="6" s="1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F243" i="6"/>
  <c r="K243" i="6" s="1"/>
  <c r="L243" i="6" s="1"/>
  <c r="F242" i="6"/>
  <c r="K242" i="6" s="1"/>
  <c r="L242" i="6" s="1"/>
  <c r="K241" i="6"/>
  <c r="L241" i="6" s="1"/>
  <c r="F240" i="6"/>
  <c r="K240" i="6" s="1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4" i="6"/>
  <c r="L224" i="6" s="1"/>
  <c r="K222" i="6"/>
  <c r="L222" i="6" s="1"/>
  <c r="K221" i="6"/>
  <c r="L221" i="6" s="1"/>
  <c r="F220" i="6"/>
  <c r="K220" i="6" s="1"/>
  <c r="L220" i="6" s="1"/>
  <c r="K219" i="6"/>
  <c r="L219" i="6" s="1"/>
  <c r="K216" i="6"/>
  <c r="L216" i="6" s="1"/>
  <c r="K215" i="6"/>
  <c r="L215" i="6" s="1"/>
  <c r="K214" i="6"/>
  <c r="L214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4" i="6"/>
  <c r="L194" i="6" s="1"/>
  <c r="K192" i="6"/>
  <c r="L192" i="6" s="1"/>
  <c r="K190" i="6"/>
  <c r="L190" i="6" s="1"/>
  <c r="K188" i="6"/>
  <c r="L188" i="6" s="1"/>
  <c r="K187" i="6"/>
  <c r="L187" i="6" s="1"/>
  <c r="K186" i="6"/>
  <c r="L186" i="6" s="1"/>
  <c r="K184" i="6"/>
  <c r="L184" i="6" s="1"/>
  <c r="K183" i="6"/>
  <c r="L183" i="6" s="1"/>
  <c r="K182" i="6"/>
  <c r="L182" i="6" s="1"/>
  <c r="K181" i="6"/>
  <c r="K180" i="6"/>
  <c r="L180" i="6" s="1"/>
  <c r="K179" i="6"/>
  <c r="L179" i="6" s="1"/>
  <c r="K177" i="6"/>
  <c r="L177" i="6" s="1"/>
  <c r="K176" i="6"/>
  <c r="L176" i="6" s="1"/>
  <c r="K175" i="6"/>
  <c r="L175" i="6" s="1"/>
  <c r="K174" i="6"/>
  <c r="L174" i="6" s="1"/>
  <c r="K173" i="6"/>
  <c r="L173" i="6" s="1"/>
  <c r="F172" i="6"/>
  <c r="K172" i="6" s="1"/>
  <c r="L172" i="6" s="1"/>
  <c r="H171" i="6"/>
  <c r="K171" i="6" s="1"/>
  <c r="L171" i="6" s="1"/>
  <c r="K168" i="6"/>
  <c r="L168" i="6" s="1"/>
  <c r="K167" i="6"/>
  <c r="L167" i="6" s="1"/>
  <c r="K166" i="6"/>
  <c r="L166" i="6" s="1"/>
  <c r="K165" i="6"/>
  <c r="L165" i="6" s="1"/>
  <c r="K164" i="6"/>
  <c r="L164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H137" i="6"/>
  <c r="K137" i="6" s="1"/>
  <c r="L137" i="6" s="1"/>
  <c r="F136" i="6"/>
  <c r="K136" i="6" s="1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6" i="4"/>
</calcChain>
</file>

<file path=xl/sharedStrings.xml><?xml version="1.0" encoding="utf-8"?>
<sst xmlns="http://schemas.openxmlformats.org/spreadsheetml/2006/main" count="3205" uniqueCount="1232">
  <si>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</si>
  <si>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</si>
  <si>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</si>
  <si>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</si>
  <si>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</si>
  <si>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</si>
  <si>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</si>
  <si>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</si>
  <si>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</si>
  <si>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</si>
  <si>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</si>
  <si>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</si>
  <si>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</si>
  <si>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</si>
  <si>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</si>
  <si>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</si>
  <si>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</si>
  <si>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</si>
  <si>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</si>
  <si>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</si>
  <si>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</si>
  <si>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</si>
  <si>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</si>
  <si>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</si>
  <si>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</si>
  <si>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</si>
  <si>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</si>
  <si>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</si>
  <si>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</si>
  <si>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</si>
  <si>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</si>
  <si>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</si>
  <si>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</si>
  <si>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</si>
  <si>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</si>
  <si>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</si>
  <si>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</si>
  <si>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</si>
  <si>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</si>
  <si>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</si>
  <si>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</si>
  <si>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</si>
  <si>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</si>
  <si>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</si>
  <si>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</si>
  <si>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</si>
  <si>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</si>
  <si>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</si>
  <si>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</si>
  <si>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</si>
  <si>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</si>
  <si>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</si>
  <si>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</si>
  <si>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</si>
  <si>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</si>
  <si>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</si>
  <si>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</si>
  <si>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</si>
  <si>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</si>
  <si>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</si>
  <si>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</si>
  <si>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</si>
  <si>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</si>
  <si>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</si>
  <si>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</si>
  <si>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</si>
  <si>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</si>
  <si>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</si>
  <si>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</si>
  <si>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</si>
  <si>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</si>
  <si>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</si>
  <si>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</si>
  <si>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</si>
  <si>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</si>
  <si>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</si>
  <si>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</si>
  <si>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</si>
  <si>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</si>
  <si>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</si>
  <si>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</si>
  <si>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</si>
  <si>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</si>
  <si>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</si>
  <si>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</si>
  <si>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</si>
  <si>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</si>
  <si>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</si>
  <si>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</si>
  <si>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</si>
  <si>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</si>
  <si>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</si>
  <si>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</si>
  <si>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</si>
  <si>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</si>
  <si>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</si>
  <si>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</si>
  <si>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</si>
  <si>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</si>
  <si>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</si>
  <si>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</si>
  <si>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</si>
  <si>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</si>
  <si>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</si>
  <si>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</si>
  <si>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</si>
  <si>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</si>
  <si>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</si>
  <si>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</si>
  <si>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</si>
  <si>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</si>
  <si>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</si>
  <si>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</si>
  <si>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</si>
  <si>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</si>
  <si>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</si>
  <si>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</si>
  <si>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</si>
  <si>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</si>
  <si>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</si>
  <si>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</si>
  <si>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</si>
  <si>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</si>
  <si>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</si>
  <si>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</si>
  <si>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</si>
  <si>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</si>
  <si>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</si>
  <si>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</si>
  <si>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</si>
  <si>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</si>
  <si>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</si>
  <si>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</si>
  <si>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</si>
  <si>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</si>
  <si>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</si>
  <si>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</si>
  <si>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</si>
  <si>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</si>
  <si>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</si>
  <si>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</si>
  <si>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</si>
  <si>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</si>
  <si>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</si>
  <si>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</si>
  <si>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</si>
  <si>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</si>
  <si>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</si>
  <si>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</si>
  <si>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</si>
  <si>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</si>
  <si>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</si>
  <si>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</si>
  <si>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</si>
  <si>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</si>
  <si>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</si>
  <si>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</si>
  <si>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</si>
  <si>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</si>
  <si>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</si>
  <si>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</si>
  <si>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</si>
  <si>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</si>
  <si>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</si>
  <si>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</si>
  <si>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</si>
  <si>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</si>
  <si>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</si>
  <si>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</si>
  <si>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</si>
  <si>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</si>
  <si>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</si>
  <si>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</si>
  <si>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</si>
  <si>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</si>
  <si>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</si>
  <si>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</si>
  <si>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</si>
  <si>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</si>
  <si>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</si>
  <si>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</si>
  <si>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</si>
  <si>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</si>
  <si>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</si>
  <si>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</si>
  <si>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</si>
  <si>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</si>
  <si>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</si>
  <si>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</si>
  <si>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</si>
  <si>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</si>
  <si>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</si>
  <si>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</si>
  <si>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</si>
  <si>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</si>
  <si>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</si>
  <si>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</si>
  <si>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</si>
  <si>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</si>
  <si>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</si>
  <si>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</si>
  <si>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</si>
  <si>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</si>
  <si>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</si>
  <si>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</si>
  <si>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</si>
  <si>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</si>
  <si>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</si>
  <si>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</si>
  <si>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</si>
  <si>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</si>
  <si>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</si>
  <si>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</si>
  <si>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</si>
  <si>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</si>
  <si>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</si>
  <si>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</si>
  <si>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</si>
  <si>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</si>
  <si>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</si>
  <si>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</si>
  <si>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</si>
  <si>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</si>
  <si>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</si>
  <si>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</si>
  <si>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</si>
  <si>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</si>
  <si>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</si>
  <si>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</si>
  <si>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</si>
  <si>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</si>
  <si>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</si>
  <si>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</si>
  <si>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</si>
  <si>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</si>
  <si>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</si>
  <si>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</si>
  <si>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</si>
  <si>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</si>
  <si>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</si>
  <si>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</si>
  <si>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</si>
  <si>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</si>
  <si>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</si>
  <si>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</si>
  <si>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</si>
  <si>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</si>
  <si>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</si>
  <si>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</si>
  <si>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</si>
  <si>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</si>
  <si>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</si>
  <si>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</si>
  <si>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</si>
  <si>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</si>
  <si>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</si>
  <si>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</si>
  <si>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</si>
  <si>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</si>
  <si>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</si>
  <si>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</si>
  <si>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</si>
  <si>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</si>
  <si>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</si>
  <si>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</si>
  <si>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</si>
  <si>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</si>
  <si>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</si>
  <si>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</si>
  <si>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</si>
  <si>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</si>
  <si>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</si>
  <si>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</si>
  <si>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</si>
  <si>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</si>
  <si>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</si>
  <si>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</si>
  <si>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</si>
  <si>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</si>
  <si>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</si>
  <si>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</si>
  <si>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</si>
  <si>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</si>
  <si>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</si>
  <si>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</si>
  <si>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</si>
  <si>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</si>
  <si>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</si>
  <si>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</si>
  <si>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</si>
  <si>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</si>
  <si>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</si>
  <si>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</si>
  <si>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</si>
  <si>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</si>
  <si>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</si>
  <si>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</si>
  <si>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</si>
  <si>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</si>
  <si>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</si>
  <si>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</si>
  <si>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</si>
  <si>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</si>
  <si>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</si>
  <si>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</si>
  <si>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</si>
  <si>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</si>
  <si>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</si>
  <si>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</si>
  <si>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</si>
  <si>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</si>
  <si>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</si>
  <si>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</si>
  <si>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</si>
  <si>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</si>
  <si>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</si>
  <si>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</si>
  <si>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</si>
  <si>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</si>
  <si>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</si>
  <si>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</si>
  <si>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</si>
  <si>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</si>
  <si>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</si>
  <si>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</si>
  <si>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</si>
  <si>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</si>
  <si>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</si>
  <si>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</si>
  <si>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</si>
  <si>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</si>
  <si>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</si>
  <si>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</si>
  <si>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</si>
  <si>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</si>
  <si>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</si>
  <si>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</si>
  <si>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</si>
  <si>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</si>
  <si>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</si>
  <si>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</si>
  <si>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</si>
  <si>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</si>
  <si>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</si>
  <si>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</si>
  <si>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</si>
  <si>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</si>
  <si>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</si>
  <si>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</si>
  <si>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</si>
  <si>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</si>
  <si>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</si>
  <si>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</si>
  <si>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</si>
  <si>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</si>
  <si>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</si>
  <si>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</si>
  <si>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</si>
  <si>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</si>
  <si>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</si>
  <si>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</si>
  <si>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</si>
  <si>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</si>
  <si>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</si>
  <si>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</si>
  <si>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</si>
  <si>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</si>
  <si>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</si>
  <si>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</si>
  <si>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</si>
  <si>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</si>
  <si>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</si>
  <si>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</si>
  <si>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</si>
  <si>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</si>
  <si>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</si>
  <si>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</si>
  <si>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</si>
  <si>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</si>
  <si>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</si>
  <si>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</si>
  <si>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</si>
  <si>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</si>
  <si>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</si>
  <si>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</si>
  <si>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</si>
  <si>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</si>
  <si>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</si>
  <si>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</si>
  <si>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</si>
  <si>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</si>
  <si>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</si>
  <si>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</si>
  <si>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</si>
  <si>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</si>
  <si>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</si>
  <si>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</si>
  <si>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</si>
  <si>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</si>
  <si>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</si>
  <si>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</si>
  <si>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</si>
  <si>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</si>
  <si>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</si>
  <si>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</si>
  <si>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</si>
  <si>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</si>
  <si>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</si>
  <si>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</si>
  <si>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</si>
  <si>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</si>
  <si>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</si>
  <si>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</si>
  <si>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</si>
  <si>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</si>
  <si>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</si>
  <si>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</si>
  <si>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</si>
  <si>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</si>
  <si>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</si>
  <si>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</si>
  <si>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</si>
  <si>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</si>
  <si>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</si>
  <si>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</si>
  <si>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</si>
  <si>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</si>
  <si>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</si>
  <si>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</si>
  <si>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</si>
  <si>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</si>
  <si>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</si>
  <si>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</si>
  <si>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</si>
  <si>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</si>
  <si>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</si>
  <si>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</si>
  <si>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</si>
  <si>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</si>
  <si>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</si>
  <si>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</si>
  <si>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</si>
  <si>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</si>
  <si>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</si>
  <si>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</si>
  <si>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</si>
  <si>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</si>
  <si>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</si>
  <si>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</si>
  <si>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</si>
  <si>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</si>
  <si>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</si>
  <si>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</si>
  <si>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</si>
  <si>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</si>
  <si>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</si>
  <si>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</si>
  <si>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</si>
  <si>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</si>
  <si>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</si>
  <si>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</si>
  <si>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</si>
  <si>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</si>
  <si>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</si>
  <si>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</si>
  <si>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</si>
  <si>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</si>
  <si>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</si>
  <si>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</si>
  <si>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</si>
  <si>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</si>
  <si>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</si>
  <si>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</si>
  <si>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</si>
  <si>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</si>
  <si>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</si>
  <si>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</si>
  <si>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</si>
  <si>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</si>
  <si>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</si>
  <si>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</si>
  <si>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</si>
  <si>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</si>
  <si>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</si>
  <si>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</si>
  <si>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</si>
  <si>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</si>
  <si>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</si>
  <si>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</si>
  <si>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</si>
  <si>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</si>
  <si>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</si>
  <si>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</si>
  <si>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</si>
  <si>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</si>
  <si>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</si>
  <si>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</si>
  <si>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</si>
  <si>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</si>
  <si>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</si>
  <si>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</si>
  <si>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</si>
  <si>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</si>
  <si>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</si>
  <si>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</si>
  <si>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</si>
  <si>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</si>
  <si>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</si>
  <si>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</si>
  <si>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</si>
  <si>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</si>
  <si>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</si>
  <si>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</si>
  <si>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</si>
  <si>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</si>
  <si>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</si>
  <si>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</si>
  <si>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</si>
  <si>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</si>
  <si>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</si>
  <si>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</si>
  <si>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</si>
  <si>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</si>
  <si>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</si>
  <si>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</si>
  <si>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</si>
  <si>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</si>
  <si>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</si>
  <si>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</si>
  <si>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</si>
  <si>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</si>
  <si>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</si>
  <si>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</si>
  <si>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</si>
  <si>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</si>
  <si>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</si>
  <si>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</si>
  <si>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</si>
  <si>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</si>
  <si>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</si>
  <si>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</si>
  <si>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</si>
  <si>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</si>
  <si>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</si>
  <si>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</si>
  <si>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</si>
  <si>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</si>
  <si>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</si>
  <si>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</si>
  <si>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</si>
  <si>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</si>
  <si>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</si>
  <si>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</si>
  <si>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</si>
  <si>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</si>
  <si>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</si>
  <si>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</si>
  <si>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</si>
  <si>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</si>
  <si>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</si>
  <si>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</si>
  <si>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</si>
  <si>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</si>
  <si>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</si>
  <si>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</si>
  <si>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</si>
  <si>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</si>
  <si>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</si>
  <si>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</si>
  <si>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</si>
  <si>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</si>
  <si>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</si>
  <si>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</si>
  <si>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</si>
  <si>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</si>
  <si>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</si>
  <si>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</si>
  <si>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</si>
  <si>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</si>
  <si>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</si>
  <si>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</si>
  <si>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</si>
  <si>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</si>
  <si>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</si>
  <si>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</si>
  <si>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</si>
  <si>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</si>
  <si>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</si>
  <si>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</si>
  <si>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</si>
  <si>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</si>
  <si>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</si>
  <si>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</si>
  <si>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</si>
  <si>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</si>
  <si>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</si>
  <si>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</si>
  <si>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</si>
  <si>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</si>
  <si>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</si>
  <si>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</si>
  <si>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</si>
  <si>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</si>
  <si>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</si>
  <si>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</si>
  <si>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</si>
  <si>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</si>
  <si>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</si>
  <si>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</si>
  <si>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</si>
  <si>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</si>
  <si>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</si>
  <si>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</si>
  <si>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</si>
  <si>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</si>
  <si>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</si>
  <si>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</si>
  <si>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</si>
  <si>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</si>
  <si>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</si>
  <si>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</si>
  <si>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</si>
  <si>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</si>
  <si>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</si>
  <si>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</si>
  <si>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</si>
  <si>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</si>
  <si>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</si>
  <si>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</si>
  <si>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</si>
  <si>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</si>
  <si>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</si>
  <si>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</si>
  <si>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</si>
  <si>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</si>
  <si>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</si>
  <si>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</si>
  <si>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</si>
  <si>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</si>
  <si>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</si>
  <si>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</si>
  <si>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</si>
  <si>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</si>
  <si>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</si>
  <si>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</si>
  <si>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</si>
  <si>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</si>
  <si>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</si>
  <si>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</si>
  <si>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</si>
  <si>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</si>
  <si>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</si>
  <si>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</si>
  <si>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</si>
  <si>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</si>
  <si>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</si>
  <si>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</si>
  <si>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</si>
  <si>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</si>
  <si>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</si>
  <si>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</si>
  <si>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</si>
  <si>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</si>
  <si>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</si>
  <si>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</si>
  <si>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</si>
  <si>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</si>
  <si>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</si>
  <si>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</si>
  <si>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</si>
  <si>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</si>
  <si>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</si>
  <si>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</si>
  <si>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</si>
  <si>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</si>
  <si>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</si>
  <si>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</si>
  <si>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</si>
  <si>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</si>
  <si>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</si>
  <si>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</si>
  <si>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</si>
  <si>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</si>
  <si>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</si>
  <si>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</si>
  <si>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</si>
  <si>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</si>
  <si>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</si>
  <si>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</si>
  <si>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</si>
  <si>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</si>
  <si>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</si>
  <si>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</si>
  <si>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</si>
  <si>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</si>
  <si>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</si>
  <si>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</si>
  <si>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</si>
  <si>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</si>
  <si>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</si>
  <si>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</si>
  <si>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</si>
  <si>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</si>
  <si>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</si>
  <si>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</si>
  <si>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</si>
  <si>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</si>
  <si>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</si>
  <si>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</si>
  <si>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</si>
  <si>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</si>
  <si>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</si>
  <si>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</si>
  <si>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</si>
  <si>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</si>
  <si>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</si>
  <si>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</si>
  <si>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</si>
  <si>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</si>
  <si>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</si>
  <si>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</si>
  <si>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</si>
  <si>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</si>
  <si>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</si>
  <si>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</si>
  <si>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</si>
  <si>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</si>
  <si>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</si>
  <si>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</si>
  <si>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</si>
  <si>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</si>
  <si>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</si>
  <si>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</si>
  <si>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</si>
  <si>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</si>
  <si>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</si>
  <si>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</si>
  <si>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</si>
  <si>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</si>
  <si>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</si>
  <si>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</si>
  <si>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</si>
  <si>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</si>
  <si>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</si>
  <si>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</si>
  <si>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</si>
  <si>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</si>
  <si>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</si>
  <si>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</si>
  <si>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</si>
  <si>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</si>
  <si>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</si>
  <si>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</si>
  <si>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</si>
  <si>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</si>
  <si>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</si>
  <si>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</si>
  <si>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</si>
  <si>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</si>
  <si>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</si>
  <si>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</si>
  <si>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</si>
  <si>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</si>
  <si>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</si>
  <si>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</si>
  <si>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</si>
  <si>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</si>
  <si>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</si>
  <si>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</si>
  <si>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</si>
  <si>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</si>
  <si>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</si>
  <si>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</si>
  <si>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</si>
  <si>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</si>
  <si>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</si>
  <si>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</si>
  <si>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</si>
  <si>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</si>
  <si>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</si>
  <si>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</si>
  <si>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</si>
  <si>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</si>
  <si>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</si>
  <si>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</si>
  <si>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</si>
  <si>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</si>
  <si>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</si>
  <si>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</si>
  <si>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</si>
  <si>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</si>
  <si>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</si>
  <si>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</si>
  <si>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</si>
  <si>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</si>
  <si>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</si>
  <si>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</si>
  <si>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</si>
  <si>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</si>
  <si>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</si>
  <si>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</si>
  <si>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</si>
  <si>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</si>
  <si>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</si>
  <si>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</si>
  <si>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</si>
  <si>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</si>
  <si>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</si>
  <si>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</si>
  <si>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</si>
  <si>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</si>
  <si>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</si>
  <si>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</si>
  <si>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</si>
  <si>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</si>
  <si>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</si>
  <si>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</si>
  <si>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</si>
  <si>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</si>
  <si>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</si>
  <si>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</si>
  <si>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</si>
  <si>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</si>
  <si>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</si>
  <si>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</si>
  <si>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</si>
  <si>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</si>
  <si>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</si>
  <si>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</si>
  <si>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</si>
  <si>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</si>
  <si>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</si>
  <si>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</si>
  <si>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</si>
  <si>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</si>
  <si>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</si>
  <si>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</si>
  <si>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</si>
  <si>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</si>
  <si>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</si>
  <si>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</si>
  <si>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</si>
  <si>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</si>
  <si>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</si>
  <si>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</si>
  <si>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</si>
  <si>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</si>
  <si>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</si>
  <si>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</si>
  <si>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</si>
  <si>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</si>
  <si>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</si>
  <si>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</si>
  <si>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</si>
  <si>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</si>
  <si>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</si>
  <si>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</si>
  <si>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</si>
  <si>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</si>
  <si>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</si>
  <si>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</si>
  <si>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430-440</t>
  </si>
  <si>
    <t>POWERMECH</t>
  </si>
  <si>
    <t>3650-3690</t>
  </si>
  <si>
    <t>825-835</t>
  </si>
  <si>
    <t>Profiit of Rs.20/-</t>
  </si>
  <si>
    <t>300-330</t>
  </si>
  <si>
    <t>1495-1505</t>
  </si>
  <si>
    <t>AUTOAXLES</t>
  </si>
  <si>
    <t>2120-2130</t>
  </si>
  <si>
    <t>3100-3200</t>
  </si>
  <si>
    <t>1065-1105</t>
  </si>
  <si>
    <t>1200-1280</t>
  </si>
  <si>
    <t>5200-5400</t>
  </si>
  <si>
    <t>5750-6050</t>
  </si>
  <si>
    <t>CAPACITE</t>
  </si>
  <si>
    <t>1500-1600</t>
  </si>
  <si>
    <t>3260-3280</t>
  </si>
  <si>
    <t>N</t>
  </si>
  <si>
    <t>905-975</t>
  </si>
  <si>
    <t>1100-1180</t>
  </si>
  <si>
    <t>SANSERA</t>
  </si>
  <si>
    <t>150-180</t>
  </si>
  <si>
    <t>920-960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</si>
  <si>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</si>
  <si>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</si>
  <si>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</si>
  <si>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</si>
  <si>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</si>
  <si>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</si>
  <si>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</si>
  <si>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</si>
  <si>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</si>
  <si>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</si>
  <si>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</si>
  <si>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</si>
  <si>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</si>
  <si>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</si>
  <si>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</si>
  <si>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</si>
  <si>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</si>
  <si>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Profit of Rs.6/-</t>
  </si>
  <si>
    <t>215-230</t>
  </si>
  <si>
    <t>Loss of Rs.110/-</t>
  </si>
  <si>
    <t>280-320</t>
  </si>
  <si>
    <t>2080-2100</t>
  </si>
  <si>
    <t>JSWSTEEL MAR FUT</t>
  </si>
  <si>
    <t>831-847</t>
  </si>
  <si>
    <t>NIFTY MAR FUT</t>
  </si>
  <si>
    <t>153-155</t>
  </si>
  <si>
    <t>FEDERALBNK MAR FUT</t>
  </si>
  <si>
    <t>RELIANCE MAR FUT</t>
  </si>
  <si>
    <t>2976-3018</t>
  </si>
  <si>
    <t>NIFTY 22000 PE 07 MAR</t>
  </si>
  <si>
    <t>Profit of Rs.13.5/-</t>
  </si>
  <si>
    <t>22150-22000</t>
  </si>
  <si>
    <t>Profit of Rs.1.8/-</t>
  </si>
  <si>
    <t>Loss of Rs.33/-</t>
  </si>
  <si>
    <t>497.5-517.5</t>
  </si>
  <si>
    <t>560-600</t>
  </si>
  <si>
    <t>PIIND MAR FUT</t>
  </si>
  <si>
    <t>BANKNIFTY MAR FUT</t>
  </si>
  <si>
    <t>TITAN MAR FUT</t>
  </si>
  <si>
    <t>3750-3792</t>
  </si>
  <si>
    <t>47850-48200</t>
  </si>
  <si>
    <t>3835-3895</t>
  </si>
  <si>
    <t>Retail Research Technical Calls &amp; Fundamental Performance Report for the month of March-2024</t>
  </si>
  <si>
    <t>PIDILITIND MAR FUT</t>
  </si>
  <si>
    <t>2800-2842</t>
  </si>
  <si>
    <t>145-152</t>
  </si>
  <si>
    <t>144.5-151.5</t>
  </si>
  <si>
    <t>164-175</t>
  </si>
  <si>
    <t>Profit of Rs.165/-</t>
  </si>
  <si>
    <t>850-865</t>
  </si>
  <si>
    <t>Profit of Rs.26/-</t>
  </si>
  <si>
    <t>3800-4000</t>
  </si>
  <si>
    <t>Loss of Rs.39.5/-</t>
  </si>
  <si>
    <t>Profit of Rs.29.5/-</t>
  </si>
  <si>
    <t>Profit of Rs.154/-</t>
  </si>
  <si>
    <t>Profit of Rs.7.35/-</t>
  </si>
  <si>
    <t>FINNIFTY 21050 CE 05 MAR</t>
  </si>
  <si>
    <t>FINNIFTY 20850 PE 05 MAR</t>
  </si>
  <si>
    <t>MULTIPLIER SHARE &amp; STOCK ADVISORS PRIVATE LIMITED</t>
  </si>
  <si>
    <t>THINKINK</t>
  </si>
  <si>
    <t>GRAVITON RESEARCH CAPITAL LLP</t>
  </si>
  <si>
    <t>HRTI PRIVATE LIMITED</t>
  </si>
  <si>
    <t>NSE</t>
  </si>
  <si>
    <t>Profit of Rs.5/-</t>
  </si>
  <si>
    <t>48-52</t>
  </si>
  <si>
    <t>920-930</t>
  </si>
  <si>
    <t>BANKNIFTY 47300 CE 06 MAR</t>
  </si>
  <si>
    <t>380-500</t>
  </si>
  <si>
    <t>FINNIFTY 20850 CE 05 MAR</t>
  </si>
  <si>
    <t>60-90</t>
  </si>
  <si>
    <t>NIFTY 22500 CE 28 MAR</t>
  </si>
  <si>
    <t>200-150</t>
  </si>
  <si>
    <t>Loss of Rs.47.5/-</t>
  </si>
  <si>
    <t>Profit of Rs.15/-</t>
  </si>
  <si>
    <t>168-180</t>
  </si>
  <si>
    <t>HDFCBANK MAR FUT</t>
  </si>
  <si>
    <t>1463-1482</t>
  </si>
  <si>
    <t>37.3-41.30</t>
  </si>
  <si>
    <t>Loss of Rs.18/-</t>
  </si>
  <si>
    <t>2815-2945</t>
  </si>
  <si>
    <t>3150-3350</t>
  </si>
  <si>
    <t>241.5-251.5</t>
  </si>
  <si>
    <t>275-300</t>
  </si>
  <si>
    <t>TCS MAR FUT</t>
  </si>
  <si>
    <t>4085-4145</t>
  </si>
  <si>
    <t>INFY MAR FUT</t>
  </si>
  <si>
    <t>1644-1671</t>
  </si>
  <si>
    <t>ITC MAR FUT</t>
  </si>
  <si>
    <t>417-424</t>
  </si>
  <si>
    <t>22700-22800</t>
  </si>
  <si>
    <t>Profit of Rs.48/-</t>
  </si>
  <si>
    <t>ABCGAS</t>
  </si>
  <si>
    <t>INFY 1610 CE MAR</t>
  </si>
  <si>
    <t>INFY 1650 CE MAR</t>
  </si>
  <si>
    <t>No profit no loss</t>
  </si>
  <si>
    <t>BRITANNIA MAR FUT</t>
  </si>
  <si>
    <t>4918-4970</t>
  </si>
  <si>
    <t>SIEMENS MAR FUT</t>
  </si>
  <si>
    <t>4810-4882</t>
  </si>
  <si>
    <t>NIFTY 22500 CE 07 MAR</t>
  </si>
  <si>
    <t>35-55</t>
  </si>
  <si>
    <t>Profit of Rs.53/-</t>
  </si>
  <si>
    <t>Loss of Rs.45/-</t>
  </si>
  <si>
    <t>D</t>
  </si>
  <si>
    <t>ROHITH SATISH SHOREWALA</t>
  </si>
  <si>
    <t>TOPGAIN FINANCE PRIVATE LIMITED</t>
  </si>
  <si>
    <t>Infibeam Avenues Limited</t>
  </si>
  <si>
    <t>RICOAUTO</t>
  </si>
  <si>
    <t>Rico Auto Industries Ltd</t>
  </si>
  <si>
    <t>Profit of Rs.9.25/-</t>
  </si>
  <si>
    <t>2485-2585</t>
  </si>
  <si>
    <t>2800-3000</t>
  </si>
  <si>
    <t>BANKNIFTY 47700 CE 13 MAR</t>
  </si>
  <si>
    <t>400-500</t>
  </si>
  <si>
    <t>Loss of Rs.105/-</t>
  </si>
  <si>
    <t>22700-22900</t>
  </si>
  <si>
    <t>Profit of Rs.73/-</t>
  </si>
  <si>
    <t>697.5-732.5</t>
  </si>
  <si>
    <t>800-850</t>
  </si>
  <si>
    <t>FINNIFTY 20800 PE 12 MAR</t>
  </si>
  <si>
    <t>FINNIFTY 20800 CE 12 MAR</t>
  </si>
  <si>
    <t>INDXTRA</t>
  </si>
  <si>
    <t>MEAPL</t>
  </si>
  <si>
    <t>CMMIPL</t>
  </si>
  <si>
    <t>CMM Infraprojects Limited</t>
  </si>
  <si>
    <t>IPL</t>
  </si>
  <si>
    <t>India Pesticides Limited</t>
  </si>
  <si>
    <t>SAMTA MUNDRA</t>
  </si>
  <si>
    <t>Profit of Rs.12.5/-</t>
  </si>
  <si>
    <t>FINNIFTY 20950 CE 12 MAR</t>
  </si>
  <si>
    <t>70-90</t>
  </si>
  <si>
    <t>165-175</t>
  </si>
  <si>
    <t>155-157</t>
  </si>
  <si>
    <t>NIFTY 22500 CE 14 MAR</t>
  </si>
  <si>
    <t>30-5</t>
  </si>
  <si>
    <t>BANKNIFTY 47000 PE 13 MAR</t>
  </si>
  <si>
    <t>GODREJCP MAR FUT</t>
  </si>
  <si>
    <t>1248-1269</t>
  </si>
  <si>
    <t>Profit of Rs.20/-</t>
  </si>
  <si>
    <t>Loss of Rs.35/-</t>
  </si>
  <si>
    <t>Profit of Rs.4/-</t>
  </si>
  <si>
    <t>Profit of Rs.17/-</t>
  </si>
  <si>
    <t>GOLKONDA</t>
  </si>
  <si>
    <t>ROMIT CHAMPAKLAL SHAH</t>
  </si>
  <si>
    <t>SETU SECURITIES PVT LTD</t>
  </si>
  <si>
    <t>VR</t>
  </si>
  <si>
    <t>V R Infraspace Limited</t>
  </si>
  <si>
    <t>FINNIFTY 21000 CE 19 MAR</t>
  </si>
  <si>
    <t>170-200</t>
  </si>
  <si>
    <t>Loss of Rs.30/-</t>
  </si>
  <si>
    <t>Loss of Rs.20.75/-</t>
  </si>
  <si>
    <t>Loss of Rs.195/-</t>
  </si>
  <si>
    <t>Loss of Rs.48/-</t>
  </si>
  <si>
    <t>Loss of Rs.12/-</t>
  </si>
  <si>
    <t>Loss of Rs.2.15/-</t>
  </si>
  <si>
    <t>436.5-452.5</t>
  </si>
  <si>
    <t>490-530</t>
  </si>
  <si>
    <t>BANKNIFTY 47200 CE 13 MAR</t>
  </si>
  <si>
    <t>Loss of Rs.28.5/-</t>
  </si>
  <si>
    <t>Loss of Rs.7.5/-</t>
  </si>
  <si>
    <t>RDS CORPORATE SERVICES PRIVATE LIMITED</t>
  </si>
  <si>
    <t>KALPANABEN CHAMPAKLAL SHAH</t>
  </si>
  <si>
    <t>RONIT CHAMPAKLAL SHAH</t>
  </si>
  <si>
    <t>NVENTURES</t>
  </si>
  <si>
    <t>ROYALIND</t>
  </si>
  <si>
    <t>KALAWATI PRITHVIRAJ KOTHARI</t>
  </si>
  <si>
    <t>PIYUSH SECURITIES PVT LTD</t>
  </si>
  <si>
    <t>DISHTV</t>
  </si>
  <si>
    <t>Dish TV India Limited</t>
  </si>
  <si>
    <t>IBREALEST</t>
  </si>
  <si>
    <t>Indiabulls Real Estate Li</t>
  </si>
  <si>
    <t>RUCHINFRA</t>
  </si>
  <si>
    <t>Ruchi Infrastructure Ltd.</t>
  </si>
  <si>
    <t>SHANTIRAM KUTUMBKAM FOOD SERVICES PRIVATE LIMITED</t>
  </si>
  <si>
    <t>TFCILTD</t>
  </si>
  <si>
    <t>Tourism Finance Corp</t>
  </si>
  <si>
    <t>MANSI SHARE AND STOCK ADVISORS PVT LTD</t>
  </si>
  <si>
    <t>PATANJALI FOODS LIMITED</t>
  </si>
  <si>
    <t>Profit of Rs.8.5/-</t>
  </si>
  <si>
    <t>NIFTY 21900 PE 14 MAR</t>
  </si>
  <si>
    <t>70-100</t>
  </si>
  <si>
    <t>FINNIFTY 20800 CE 19 MAR</t>
  </si>
  <si>
    <t>160-200</t>
  </si>
  <si>
    <t>Loss of Rs.29.5/-</t>
  </si>
  <si>
    <t>Profit of Rs.43.5/-</t>
  </si>
  <si>
    <t>MARUTI MAR FUT</t>
  </si>
  <si>
    <t>11430-11440</t>
  </si>
  <si>
    <t>11670-11900</t>
  </si>
  <si>
    <t>4243-4303</t>
  </si>
  <si>
    <t>3630-3635</t>
  </si>
  <si>
    <t>3693-3753</t>
  </si>
  <si>
    <t>ARROWHEAD</t>
  </si>
  <si>
    <t>ARYAMAN BROKING LIMITED</t>
  </si>
  <si>
    <t>COMCL</t>
  </si>
  <si>
    <t>COMFORT INTECH LIMITED</t>
  </si>
  <si>
    <t>CRESSAN</t>
  </si>
  <si>
    <t>GEETANJALI GUNAJI MEDHEKAR</t>
  </si>
  <si>
    <t>DATASOFT</t>
  </si>
  <si>
    <t>GREEN PEAKS ENTERPRISES LLP</t>
  </si>
  <si>
    <t>P GANDHI RAJU</t>
  </si>
  <si>
    <t>DPL</t>
  </si>
  <si>
    <t>ANIL KUMAR</t>
  </si>
  <si>
    <t>CHANDAN CHAURASIYA</t>
  </si>
  <si>
    <t>NIKHIL RAJESH SINGH</t>
  </si>
  <si>
    <t>GARWAMAR</t>
  </si>
  <si>
    <t>POSHATTIWAR SANDEEP VASANTRAO HUF</t>
  </si>
  <si>
    <t>GIANLIFE</t>
  </si>
  <si>
    <t>RACHIT SANJAY TIBDIWAL</t>
  </si>
  <si>
    <t>JYOTI SANJAY TIBDIWAL</t>
  </si>
  <si>
    <t>F-365 AGRO PRIVATE LIMITED</t>
  </si>
  <si>
    <t>UTPAL AGRAWAL</t>
  </si>
  <si>
    <t>PMC FINCORP LIMITED</t>
  </si>
  <si>
    <t>GPSL</t>
  </si>
  <si>
    <t>SHRENI SHARES LTD</t>
  </si>
  <si>
    <t>RUPA NILESH MEHTA</t>
  </si>
  <si>
    <t>BIREN PRAVIN GANDHI</t>
  </si>
  <si>
    <t>INDINFO</t>
  </si>
  <si>
    <t>ANKITA VISHAL SHAH</t>
  </si>
  <si>
    <t>KISAN</t>
  </si>
  <si>
    <t>VINOD KUMAR</t>
  </si>
  <si>
    <t>CAMELLIA TRADEX PRIVATE LIMITED</t>
  </si>
  <si>
    <t>KOURA</t>
  </si>
  <si>
    <t>GIRIRAJ STOCK BROKING PRIVATE LIMITED</t>
  </si>
  <si>
    <t>ASHISH KUMAR</t>
  </si>
  <si>
    <t>EPITOME TRADING AND INVESTMENTS</t>
  </si>
  <si>
    <t>MANSI SHARE &amp; STOCK ADVISORS PRIVATE LIMITED</t>
  </si>
  <si>
    <t>LKPFIN</t>
  </si>
  <si>
    <t>SMITA IMPEX LLP</t>
  </si>
  <si>
    <t>LEKHRAJ PARASMALJI KANUNGO</t>
  </si>
  <si>
    <t>MAHACORP</t>
  </si>
  <si>
    <t>BHAVYA DHIMAN</t>
  </si>
  <si>
    <t>SHAILY HIRAL JOBALIA</t>
  </si>
  <si>
    <t>NAGTECH</t>
  </si>
  <si>
    <t>REGENT COMMODITIES BROKING PRIVATE LIMITED</t>
  </si>
  <si>
    <t>SHAIK MUJEEB</t>
  </si>
  <si>
    <t>NCLRESE</t>
  </si>
  <si>
    <t>VIBRANT SECURITIES PRIVATE LIMITED</t>
  </si>
  <si>
    <t>ASHABEN DHARAMSHIBHAI VALA</t>
  </si>
  <si>
    <t>ODYCORP</t>
  </si>
  <si>
    <t>ANOOP JAIN (HUF)</t>
  </si>
  <si>
    <t>PACE</t>
  </si>
  <si>
    <t>SHAIVAL D GANDHI</t>
  </si>
  <si>
    <t>QUASAR</t>
  </si>
  <si>
    <t>EVERGREEN NATURAL PRODUCTS PRIVATE LIMITED</t>
  </si>
  <si>
    <t>SS CORPORATE SECURITIES LIMITED</t>
  </si>
  <si>
    <t>KETAN B KOTHARI</t>
  </si>
  <si>
    <t>RUDRAGAS</t>
  </si>
  <si>
    <t>JABIR MOHD SILAWAT</t>
  </si>
  <si>
    <t>SGFRL</t>
  </si>
  <si>
    <t>SHIVSHANKAR LATURE</t>
  </si>
  <si>
    <t>SHANTIDENM</t>
  </si>
  <si>
    <t>CHANDRAPRAKASH KHANDELWAL</t>
  </si>
  <si>
    <t>JINENDRA KUMAR JAIN</t>
  </si>
  <si>
    <t>SHREESEC</t>
  </si>
  <si>
    <t>FABER TREXIM PRIVATE LIMITED</t>
  </si>
  <si>
    <t>SOMAPPR</t>
  </si>
  <si>
    <t>PRACHI JAIN</t>
  </si>
  <si>
    <t>UNIT TRUST OF INDIA</t>
  </si>
  <si>
    <t>AMAYSHA TEXTILES PRIVATE LIMITED</t>
  </si>
  <si>
    <t>PIYUSH TRADES &amp; CREDITS PRIVATE LIMITED</t>
  </si>
  <si>
    <t>TITANIN</t>
  </si>
  <si>
    <t>SATINDERSINGH MANMOHANSINGH OBEROI</t>
  </si>
  <si>
    <t>AHLEAST</t>
  </si>
  <si>
    <t>Asian Hotels (East) Ltd</t>
  </si>
  <si>
    <t>ENNDEE STOCKS PRIVATE LIMITED</t>
  </si>
  <si>
    <t>ANDHRAPAP</t>
  </si>
  <si>
    <t>ANDHRA PAPER LIMITED</t>
  </si>
  <si>
    <t>RAVIRAJ DEVELOPERS LTD</t>
  </si>
  <si>
    <t>FOODSIN</t>
  </si>
  <si>
    <t>Foods &amp; Inns Limited</t>
  </si>
  <si>
    <t>CRONY VYAPAR PVT LTD</t>
  </si>
  <si>
    <t>GOPAL</t>
  </si>
  <si>
    <t>Gopal Snacks Limited</t>
  </si>
  <si>
    <t>QUANT SMALL CAP FUND</t>
  </si>
  <si>
    <t>QUANT MUTUAL FUND ACTIVE FUND</t>
  </si>
  <si>
    <t>GSTL</t>
  </si>
  <si>
    <t>Globesecure Techno Ltd</t>
  </si>
  <si>
    <t>CHANDNI AJAYKUMAR SANGANI</t>
  </si>
  <si>
    <t>Indian Hume Pipe Co. Ltd</t>
  </si>
  <si>
    <t>INDSWFTLAB</t>
  </si>
  <si>
    <t>Ind-Swift Labs Ltd.</t>
  </si>
  <si>
    <t>WILSON HOLDINGS PRIVATE LIMITED</t>
  </si>
  <si>
    <t>L7 HITECH PRIVATE LIMITED</t>
  </si>
  <si>
    <t>NGIL</t>
  </si>
  <si>
    <t>Nakoda Group of Ind. Ltd</t>
  </si>
  <si>
    <t>MITTAL PUNEET</t>
  </si>
  <si>
    <t>MITTAL RIMPY</t>
  </si>
  <si>
    <t>ONELIFECAP</t>
  </si>
  <si>
    <t>Onelife Cap Advisors Ltd</t>
  </si>
  <si>
    <t>ABHA RADHESHYAMJI PANPALIYA</t>
  </si>
  <si>
    <t>AAKRAYA RESEARCH LLP</t>
  </si>
  <si>
    <t>RKSWAMY</t>
  </si>
  <si>
    <t>R K Swamy Limited</t>
  </si>
  <si>
    <t>TEJAS B. TRIVEDI</t>
  </si>
  <si>
    <t>SABAR</t>
  </si>
  <si>
    <t>Sabar Flex India Limited</t>
  </si>
  <si>
    <t>SOMANI VENTURES AND INNOVATIONS LIMITED</t>
  </si>
  <si>
    <t>SADBHAV</t>
  </si>
  <si>
    <t>Sadbhav Engineering Limit</t>
  </si>
  <si>
    <t>MC JAIN INFOSERVICES PRIVATE LIMITED</t>
  </si>
  <si>
    <t>SAHAJ</t>
  </si>
  <si>
    <t>Sahaj Fashions Limited</t>
  </si>
  <si>
    <t>AMITA LADHA</t>
  </si>
  <si>
    <t>SHREEKARNI</t>
  </si>
  <si>
    <t>Shree Karni Fabcom Ltd</t>
  </si>
  <si>
    <t>ROHIL JAIN HUF</t>
  </si>
  <si>
    <t>SUNCLAY</t>
  </si>
  <si>
    <t>Sundaram Clayton Limited</t>
  </si>
  <si>
    <t>SBI MUTUAL FUND</t>
  </si>
  <si>
    <t>GOVINDLAL MANSUKHLAL PARIKH</t>
  </si>
  <si>
    <t>VASA</t>
  </si>
  <si>
    <t>Vasa Retail &amp; Oversea Ltd</t>
  </si>
  <si>
    <t>PRABHAT VISHNU SOMANI SOMANI</t>
  </si>
  <si>
    <t>VLEGOV</t>
  </si>
  <si>
    <t>VL E Gov and IT Sol Ltd</t>
  </si>
  <si>
    <t>SAURABH RAMESHBHAI LIMBANI</t>
  </si>
  <si>
    <t>SACHDEVA SECURITIES.PROP(PARAMJIT SACHDEVA)</t>
  </si>
  <si>
    <t>SACHDEVA STOCKS PVT LTD</t>
  </si>
  <si>
    <t>AMEYA</t>
  </si>
  <si>
    <t>Ameya Precision Eng Ltd</t>
  </si>
  <si>
    <t>PRATEEK  PARASHAR</t>
  </si>
  <si>
    <t>CD EQUIFINANCE PRIVATE LIMITED</t>
  </si>
  <si>
    <t>Asian Granito India Limit</t>
  </si>
  <si>
    <t>SALSET VINIMAY PVT.LTD.</t>
  </si>
  <si>
    <t>DEEM</t>
  </si>
  <si>
    <t>Deem Roll Tech Limited</t>
  </si>
  <si>
    <t>EARC TRUST SC 208</t>
  </si>
  <si>
    <t>EARC TRUST SC 228</t>
  </si>
  <si>
    <t>EARC TRUST SC 131  .</t>
  </si>
  <si>
    <t>MAITREYA</t>
  </si>
  <si>
    <t>Maitreya Medicare Limited</t>
  </si>
  <si>
    <t>SWYOM INDIA ALPHA FUND</t>
  </si>
  <si>
    <t>Mold-Tek Packaging Ltd</t>
  </si>
  <si>
    <t>GOLDMAN SACHS FUNDS - GOLDMAN SACHS INDIA EQUITY PORTFOLIO</t>
  </si>
  <si>
    <t>RADHESHYAM CHAMPALALJI PANPALIA</t>
  </si>
  <si>
    <t>THAKOR NAYANA CHANDUBHAI</t>
  </si>
  <si>
    <t>RAJTARU ENTERPRISES</t>
  </si>
  <si>
    <t>SUNIL LADHA</t>
  </si>
  <si>
    <t>SAROJA</t>
  </si>
  <si>
    <t>Saroja Pharma Indus Ind L</t>
  </si>
  <si>
    <t>KAMLESH NATWARLAL SHAH</t>
  </si>
  <si>
    <t>SECURCRED</t>
  </si>
  <si>
    <t>SecUR Credentials Limited</t>
  </si>
  <si>
    <t>MEHRA VIKAS</t>
  </si>
  <si>
    <t>SJLOGISTIC</t>
  </si>
  <si>
    <t>S J Logistics (India) Ltd</t>
  </si>
  <si>
    <t>INDIA MAX INVESTMENT FUND LTD</t>
  </si>
  <si>
    <t>VENU SRINIVASAN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</si>
</sst>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5" borderId="33" applyNumberFormat="0" applyAlignment="0" applyProtection="0"/>
    <xf numFmtId="0" fontId="47" fillId="16" borderId="34" applyNumberFormat="0" applyAlignment="0" applyProtection="0"/>
    <xf numFmtId="0" fontId="48" fillId="16" borderId="33" applyNumberFormat="0" applyAlignment="0" applyProtection="0"/>
    <xf numFmtId="0" fontId="49" fillId="0" borderId="35" applyNumberFormat="0" applyFill="0" applyAlignment="0" applyProtection="0"/>
    <xf numFmtId="0" fontId="50" fillId="17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0" fontId="2" fillId="21" borderId="22" applyNumberFormat="0" applyBorder="0" applyAlignment="0" applyProtection="0"/>
    <xf numFmtId="0" fontId="2" fillId="25" borderId="22" applyNumberFormat="0" applyBorder="0" applyAlignment="0" applyProtection="0"/>
    <xf numFmtId="0" fontId="2" fillId="29" borderId="22" applyNumberFormat="0" applyBorder="0" applyAlignment="0" applyProtection="0"/>
    <xf numFmtId="0" fontId="2" fillId="33" borderId="22" applyNumberFormat="0" applyBorder="0" applyAlignment="0" applyProtection="0"/>
    <xf numFmtId="0" fontId="2" fillId="37" borderId="22" applyNumberFormat="0" applyBorder="0" applyAlignment="0" applyProtection="0"/>
    <xf numFmtId="0" fontId="2" fillId="41" borderId="22" applyNumberFormat="0" applyBorder="0" applyAlignment="0" applyProtection="0"/>
    <xf numFmtId="0" fontId="54" fillId="22" borderId="22" applyNumberFormat="0" applyBorder="0" applyAlignment="0" applyProtection="0"/>
    <xf numFmtId="0" fontId="54" fillId="26" borderId="22" applyNumberFormat="0" applyBorder="0" applyAlignment="0" applyProtection="0"/>
    <xf numFmtId="0" fontId="54" fillId="30" borderId="22" applyNumberFormat="0" applyBorder="0" applyAlignment="0" applyProtection="0"/>
    <xf numFmtId="0" fontId="54" fillId="34" borderId="22" applyNumberFormat="0" applyBorder="0" applyAlignment="0" applyProtection="0"/>
    <xf numFmtId="0" fontId="54" fillId="38" borderId="22" applyNumberFormat="0" applyBorder="0" applyAlignment="0" applyProtection="0"/>
    <xf numFmtId="0" fontId="54" fillId="42" borderId="22" applyNumberFormat="0" applyBorder="0" applyAlignment="0" applyProtection="0"/>
    <xf numFmtId="0" fontId="54" fillId="19" borderId="22" applyNumberFormat="0" applyBorder="0" applyAlignment="0" applyProtection="0"/>
    <xf numFmtId="0" fontId="54" fillId="23" borderId="22" applyNumberFormat="0" applyBorder="0" applyAlignment="0" applyProtection="0"/>
    <xf numFmtId="0" fontId="54" fillId="27" borderId="22" applyNumberFormat="0" applyBorder="0" applyAlignment="0" applyProtection="0"/>
    <xf numFmtId="0" fontId="54" fillId="31" borderId="22" applyNumberFormat="0" applyBorder="0" applyAlignment="0" applyProtection="0"/>
    <xf numFmtId="0" fontId="54" fillId="35" borderId="22" applyNumberFormat="0" applyBorder="0" applyAlignment="0" applyProtection="0"/>
    <xf numFmtId="0" fontId="54" fillId="39" borderId="22" applyNumberFormat="0" applyBorder="0" applyAlignment="0" applyProtection="0"/>
    <xf numFmtId="0" fontId="44" fillId="13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2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4" borderId="22" applyNumberFormat="0" applyBorder="0" applyAlignment="0" applyProtection="0"/>
    <xf numFmtId="0" fontId="3" fillId="0" borderId="22"/>
    <xf numFmtId="0" fontId="3" fillId="0" borderId="22"/>
    <xf numFmtId="0" fontId="2" fillId="18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8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4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42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80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29" xfId="0" applyFont="1" applyFill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36" fillId="11" borderId="29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" fillId="11" borderId="29" xfId="0" applyFont="1" applyFill="1" applyBorder="1" applyAlignment="1">
      <alignment horizontal="center" vertical="center"/>
    </xf>
    <xf numFmtId="165" fontId="36" fillId="11" borderId="29" xfId="0" applyNumberFormat="1" applyFont="1" applyFill="1" applyBorder="1" applyAlignment="1">
      <alignment horizontal="center" vertical="center"/>
    </xf>
    <xf numFmtId="15" fontId="3" fillId="11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left"/>
    </xf>
    <xf numFmtId="43" fontId="36" fillId="11" borderId="29" xfId="0" applyNumberFormat="1" applyFont="1" applyFill="1" applyBorder="1" applyAlignment="1">
      <alignment horizontal="center" vertical="top"/>
    </xf>
    <xf numFmtId="0" fontId="36" fillId="6" borderId="29" xfId="0" applyFont="1" applyFill="1" applyBorder="1" applyAlignment="1">
      <alignment horizontal="center" vertical="center"/>
    </xf>
    <xf numFmtId="2" fontId="36" fillId="6" borderId="29" xfId="0" applyNumberFormat="1" applyFont="1" applyFill="1" applyBorder="1" applyAlignment="1">
      <alignment horizontal="center" vertical="center"/>
    </xf>
    <xf numFmtId="10" fontId="36" fillId="6" borderId="29" xfId="0" applyNumberFormat="1" applyFont="1" applyFill="1" applyBorder="1" applyAlignment="1">
      <alignment horizontal="center" vertical="center" wrapText="1"/>
    </xf>
    <xf numFmtId="16" fontId="36" fillId="6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2" fontId="37" fillId="11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7" fillId="45" borderId="29" xfId="0" applyFont="1" applyFill="1" applyBorder="1" applyAlignment="1">
      <alignment horizontal="center" vertical="center"/>
    </xf>
    <xf numFmtId="16" fontId="36" fillId="45" borderId="22" xfId="0" applyNumberFormat="1" applyFont="1" applyFill="1" applyBorder="1" applyAlignment="1">
      <alignment horizontal="center" vertical="center"/>
    </xf>
    <xf numFmtId="0" fontId="36" fillId="45" borderId="0" xfId="0" applyFont="1" applyFill="1"/>
    <xf numFmtId="0" fontId="3" fillId="45" borderId="0" xfId="0" applyFont="1" applyFill="1" applyAlignment="1">
      <alignment horizontal="center"/>
    </xf>
    <xf numFmtId="0" fontId="3" fillId="45" borderId="0" xfId="0" applyFont="1" applyFill="1"/>
    <xf numFmtId="0" fontId="36" fillId="45" borderId="0" xfId="0" applyFont="1" applyFill="1" applyAlignment="1">
      <alignment horizontal="center" vertical="center"/>
    </xf>
    <xf numFmtId="165" fontId="36" fillId="45" borderId="0" xfId="0" applyNumberFormat="1" applyFont="1" applyFill="1" applyAlignment="1">
      <alignment horizontal="center" vertical="center"/>
    </xf>
    <xf numFmtId="0" fontId="0" fillId="45" borderId="0" xfId="0" applyFill="1"/>
    <xf numFmtId="166" fontId="36" fillId="45" borderId="29" xfId="0" applyNumberFormat="1" applyFont="1" applyFill="1" applyBorder="1" applyAlignment="1">
      <alignment horizontal="center" vertical="center"/>
    </xf>
    <xf numFmtId="2" fontId="36" fillId="45" borderId="29" xfId="0" applyNumberFormat="1" applyFont="1" applyFill="1" applyBorder="1" applyAlignment="1">
      <alignment horizontal="center" vertical="center"/>
    </xf>
    <xf numFmtId="0" fontId="36" fillId="11" borderId="29" xfId="0" applyFont="1" applyFill="1" applyBorder="1" applyAlignment="1">
      <alignment horizontal="center" vertical="center"/>
    </xf>
    <xf numFmtId="16" fontId="36" fillId="11" borderId="29" xfId="0" applyNumberFormat="1" applyFont="1" applyFill="1" applyBorder="1" applyAlignment="1">
      <alignment horizontal="center" vertical="center"/>
    </xf>
    <xf numFmtId="0" fontId="37" fillId="6" borderId="25" xfId="0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6" fontId="36" fillId="44" borderId="29" xfId="0" applyNumberFormat="1" applyFont="1" applyFill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165" fontId="36" fillId="0" borderId="7" xfId="0" applyNumberFormat="1" applyFont="1" applyBorder="1" applyAlignment="1">
      <alignment horizontal="center" vertical="center"/>
    </xf>
    <xf numFmtId="0" fontId="36" fillId="0" borderId="7" xfId="0" applyFont="1" applyBorder="1"/>
    <xf numFmtId="0" fontId="37" fillId="0" borderId="7" xfId="0" applyFont="1" applyBorder="1" applyAlignment="1">
      <alignment horizontal="center" vertical="center"/>
    </xf>
    <xf numFmtId="2" fontId="37" fillId="0" borderId="23" xfId="0" applyNumberFormat="1" applyFont="1" applyBorder="1" applyAlignment="1">
      <alignment horizontal="center" vertical="center"/>
    </xf>
    <xf numFmtId="10" fontId="37" fillId="0" borderId="39" xfId="0" applyNumberFormat="1" applyFont="1" applyBorder="1" applyAlignment="1">
      <alignment horizontal="center" vertical="center" wrapText="1"/>
    </xf>
    <xf numFmtId="0" fontId="37" fillId="0" borderId="39" xfId="0" applyFont="1" applyBorder="1" applyAlignment="1">
      <alignment horizontal="center" vertical="center"/>
    </xf>
    <xf numFmtId="16" fontId="37" fillId="0" borderId="39" xfId="0" applyNumberFormat="1" applyFont="1" applyBorder="1" applyAlignment="1">
      <alignment horizontal="center" vertical="center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0" fontId="37" fillId="6" borderId="29" xfId="0" applyFont="1" applyFill="1" applyBorder="1" applyAlignment="1">
      <alignment horizontal="center" vertical="center"/>
    </xf>
    <xf numFmtId="2" fontId="37" fillId="6" borderId="29" xfId="0" applyNumberFormat="1" applyFont="1" applyFill="1" applyBorder="1" applyAlignment="1">
      <alignment horizontal="center" vertical="center"/>
    </xf>
    <xf numFmtId="166" fontId="36" fillId="6" borderId="29" xfId="0" applyNumberFormat="1" applyFont="1" applyFill="1" applyBorder="1" applyAlignment="1">
      <alignment horizontal="center" vertical="center"/>
    </xf>
    <xf numFmtId="16" fontId="36" fillId="46" borderId="29" xfId="0" applyNumberFormat="1" applyFont="1" applyFill="1" applyBorder="1" applyAlignment="1">
      <alignment horizontal="center" vertical="center"/>
    </xf>
    <xf numFmtId="0" fontId="37" fillId="47" borderId="25" xfId="0" applyFont="1" applyFill="1" applyBorder="1" applyAlignment="1">
      <alignment horizontal="center" vertical="center"/>
    </xf>
    <xf numFmtId="0" fontId="36" fillId="47" borderId="2" xfId="0" applyFont="1" applyFill="1" applyBorder="1" applyAlignment="1">
      <alignment horizontal="center" vertical="center"/>
    </xf>
    <xf numFmtId="2" fontId="37" fillId="47" borderId="2" xfId="0" applyNumberFormat="1" applyFont="1" applyFill="1" applyBorder="1" applyAlignment="1">
      <alignment horizontal="center" vertical="center"/>
    </xf>
    <xf numFmtId="166" fontId="36" fillId="47" borderId="2" xfId="0" applyNumberFormat="1" applyFont="1" applyFill="1" applyBorder="1" applyAlignment="1">
      <alignment horizontal="center" vertical="center"/>
    </xf>
    <xf numFmtId="0" fontId="37" fillId="47" borderId="2" xfId="0" applyFont="1" applyFill="1" applyBorder="1" applyAlignment="1">
      <alignment horizontal="center" vertical="center"/>
    </xf>
    <xf numFmtId="16" fontId="36" fillId="46" borderId="2" xfId="0" applyNumberFormat="1" applyFont="1" applyFill="1" applyBorder="1" applyAlignment="1">
      <alignment horizontal="center" vertical="center"/>
    </xf>
    <xf numFmtId="166" fontId="36" fillId="0" borderId="29" xfId="0" applyNumberFormat="1" applyFont="1" applyBorder="1" applyAlignment="1">
      <alignment horizontal="center" vertical="center"/>
    </xf>
    <xf numFmtId="49" fontId="37" fillId="11" borderId="29" xfId="0" applyNumberFormat="1" applyFont="1" applyFill="1" applyBorder="1" applyAlignment="1">
      <alignment horizontal="center" vertical="center"/>
    </xf>
    <xf numFmtId="0" fontId="3" fillId="43" borderId="29" xfId="0" applyFont="1" applyFill="1" applyBorder="1" applyAlignment="1">
      <alignment horizontal="center" vertical="center"/>
    </xf>
    <xf numFmtId="165" fontId="36" fillId="43" borderId="29" xfId="0" applyNumberFormat="1" applyFont="1" applyFill="1" applyBorder="1" applyAlignment="1">
      <alignment horizontal="center" vertical="center"/>
    </xf>
    <xf numFmtId="15" fontId="3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 applyAlignment="1">
      <alignment horizontal="left"/>
    </xf>
    <xf numFmtId="43" fontId="36" fillId="43" borderId="29" xfId="0" applyNumberFormat="1" applyFont="1" applyFill="1" applyBorder="1" applyAlignment="1">
      <alignment horizontal="center" vertical="top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2" fontId="37" fillId="43" borderId="29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47" borderId="39" xfId="0" applyFont="1" applyFill="1" applyBorder="1" applyAlignment="1">
      <alignment horizontal="center" vertical="center"/>
    </xf>
    <xf numFmtId="0" fontId="37" fillId="47" borderId="40" xfId="0" applyFont="1" applyFill="1" applyBorder="1" applyAlignment="1">
      <alignment horizontal="center" vertical="center"/>
    </xf>
    <xf numFmtId="16" fontId="36" fillId="46" borderId="39" xfId="0" applyNumberFormat="1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0" fontId="36" fillId="46" borderId="39" xfId="0" applyFont="1" applyFill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166" fontId="36" fillId="47" borderId="39" xfId="0" applyNumberFormat="1" applyFont="1" applyFill="1" applyBorder="1" applyAlignment="1">
      <alignment horizontal="center" vertical="center"/>
    </xf>
    <xf numFmtId="166" fontId="36" fillId="47" borderId="40" xfId="0" applyNumberFormat="1" applyFont="1" applyFill="1" applyBorder="1" applyAlignment="1">
      <alignment horizontal="center" vertical="center"/>
    </xf>
    <xf numFmtId="166" fontId="36" fillId="6" borderId="39" xfId="0" applyNumberFormat="1" applyFont="1" applyFill="1" applyBorder="1" applyAlignment="1">
      <alignment horizontal="center" vertical="center"/>
    </xf>
    <xf numFmtId="166" fontId="36" fillId="6" borderId="40" xfId="0" applyNumberFormat="1" applyFont="1" applyFill="1" applyBorder="1" applyAlignment="1">
      <alignment horizontal="center" vertical="center"/>
    </xf>
    <xf numFmtId="0" fontId="37" fillId="6" borderId="39" xfId="0" applyFont="1" applyFill="1" applyBorder="1" applyAlignment="1">
      <alignment horizontal="center" vertical="center"/>
    </xf>
    <xf numFmtId="0" fontId="37" fillId="6" borderId="40" xfId="0" applyFont="1" applyFill="1" applyBorder="1" applyAlignment="1">
      <alignment horizontal="center" vertical="center"/>
    </xf>
    <xf numFmtId="16" fontId="36" fillId="11" borderId="39" xfId="0" applyNumberFormat="1" applyFont="1" applyFill="1" applyBorder="1" applyAlignment="1">
      <alignment horizontal="center" vertical="center"/>
    </xf>
    <xf numFmtId="16" fontId="36" fillId="11" borderId="40" xfId="0" applyNumberFormat="1" applyFont="1" applyFill="1" applyBorder="1" applyAlignment="1">
      <alignment horizontal="center" vertical="center"/>
    </xf>
    <xf numFmtId="0" fontId="36" fillId="11" borderId="39" xfId="0" applyFont="1" applyFill="1" applyBorder="1" applyAlignment="1">
      <alignment horizontal="center" vertical="center"/>
    </xf>
    <xf numFmtId="0" fontId="36" fillId="11" borderId="40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45366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45366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55" t="s">
        <v>16</v>
      </c>
      <c r="B9" s="357" t="s">
        <v>17</v>
      </c>
      <c r="C9" s="357" t="s">
        <v>18</v>
      </c>
      <c r="D9" s="357" t="s">
        <v>19</v>
      </c>
      <c r="E9" s="26" t="s">
        <v>20</v>
      </c>
      <c r="F9" s="26" t="s">
        <v>21</v>
      </c>
      <c r="G9" s="352" t="s">
        <v>22</v>
      </c>
      <c r="H9" s="353"/>
      <c r="I9" s="354"/>
      <c r="J9" s="352" t="s">
        <v>23</v>
      </c>
      <c r="K9" s="353"/>
      <c r="L9" s="354"/>
      <c r="M9" s="26"/>
      <c r="N9" s="27"/>
      <c r="O9" s="27"/>
      <c r="P9" s="27"/>
    </row>
    <row r="10" spans="1:16" ht="38.25">
      <c r="A10" s="356"/>
      <c r="B10" s="358"/>
      <c r="C10" s="358"/>
      <c r="D10" s="358"/>
      <c r="E10" s="28" t="s">
        <v>24</v>
      </c>
      <c r="F10" s="28" t="s">
        <v>24</v>
      </c>
      <c r="G10" s="238" t="s">
        <v>25</v>
      </c>
      <c r="H10" s="238" t="s">
        <v>26</v>
      </c>
      <c r="I10" s="238" t="s">
        <v>27</v>
      </c>
      <c r="J10" s="238" t="s">
        <v>28</v>
      </c>
      <c r="K10" s="238" t="s">
        <v>29</v>
      </c>
      <c r="L10" s="238" t="s">
        <v>30</v>
      </c>
      <c r="M10" s="238" t="s">
        <v>31</v>
      </c>
      <c r="N10" s="29" t="s">
        <v>32</v>
      </c>
      <c r="O10" s="29" t="s">
        <v>33</v>
      </c>
      <c r="P10" s="30" t="s">
        <v>840</v>
      </c>
    </row>
    <row r="11" spans="1:16" ht="12.75" customHeight="1">
      <c r="A11" s="245">
        <v>1</v>
      </c>
      <c r="B11" s="257" t="s">
        <v>34</v>
      </c>
      <c r="C11" s="235" t="s">
        <v>35</v>
      </c>
      <c r="D11" s="248">
        <v>45379</v>
      </c>
      <c r="E11" s="235">
        <v>22264.55</v>
      </c>
      <c r="F11" s="235">
        <v>22209.649999999998</v>
      </c>
      <c r="G11" s="234">
        <v>22089.699999999997</v>
      </c>
      <c r="H11" s="234">
        <v>21914.85</v>
      </c>
      <c r="I11" s="234">
        <v>21794.899999999998</v>
      </c>
      <c r="J11" s="234">
        <v>22384.499999999996</v>
      </c>
      <c r="K11" s="234">
        <v>22504.45</v>
      </c>
      <c r="L11" s="234">
        <v>22679.299999999996</v>
      </c>
      <c r="M11" s="233">
        <v>22329.599999999999</v>
      </c>
      <c r="N11" s="233">
        <v>22034.799999999999</v>
      </c>
      <c r="O11" s="233">
        <v>16180450</v>
      </c>
      <c r="P11" s="236">
        <v>4.5036055324659388E-2</v>
      </c>
    </row>
    <row r="12" spans="1:16" ht="12.75" customHeight="1">
      <c r="A12" s="245">
        <v>2</v>
      </c>
      <c r="B12" s="257" t="s">
        <v>34</v>
      </c>
      <c r="C12" s="235" t="s">
        <v>36</v>
      </c>
      <c r="D12" s="248">
        <v>45378</v>
      </c>
      <c r="E12" s="235">
        <v>46996.15</v>
      </c>
      <c r="F12" s="235">
        <v>47078.049999999996</v>
      </c>
      <c r="G12" s="234">
        <v>46709.099999999991</v>
      </c>
      <c r="H12" s="234">
        <v>46422.049999999996</v>
      </c>
      <c r="I12" s="234">
        <v>46053.099999999991</v>
      </c>
      <c r="J12" s="234">
        <v>47365.099999999991</v>
      </c>
      <c r="K12" s="234">
        <v>47734.049999999988</v>
      </c>
      <c r="L12" s="234">
        <v>48021.099999999991</v>
      </c>
      <c r="M12" s="233">
        <v>47447</v>
      </c>
      <c r="N12" s="233">
        <v>46791</v>
      </c>
      <c r="O12" s="233">
        <v>5406030</v>
      </c>
      <c r="P12" s="236">
        <v>1.308798974549257E-2</v>
      </c>
    </row>
    <row r="13" spans="1:16" ht="12.75" customHeight="1">
      <c r="A13" s="245">
        <v>3</v>
      </c>
      <c r="B13" s="257" t="s">
        <v>34</v>
      </c>
      <c r="C13" s="256" t="s">
        <v>37</v>
      </c>
      <c r="D13" s="250">
        <v>45377</v>
      </c>
      <c r="E13" s="249">
        <v>20799.05</v>
      </c>
      <c r="F13" s="249">
        <v>20799.166666666668</v>
      </c>
      <c r="G13" s="251">
        <v>20662.583333333336</v>
      </c>
      <c r="H13" s="251">
        <v>20526.116666666669</v>
      </c>
      <c r="I13" s="251">
        <v>20389.533333333336</v>
      </c>
      <c r="J13" s="251">
        <v>20935.633333333335</v>
      </c>
      <c r="K13" s="251">
        <v>21072.216666666671</v>
      </c>
      <c r="L13" s="251">
        <v>21208.683333333334</v>
      </c>
      <c r="M13" s="252">
        <v>20935.75</v>
      </c>
      <c r="N13" s="252">
        <v>20662.7</v>
      </c>
      <c r="O13" s="252">
        <v>70920</v>
      </c>
      <c r="P13" s="253">
        <v>-3.06178239475123E-2</v>
      </c>
    </row>
    <row r="14" spans="1:16" ht="12.75" customHeight="1">
      <c r="A14" s="245">
        <v>4</v>
      </c>
      <c r="B14" s="257" t="s">
        <v>34</v>
      </c>
      <c r="C14" s="256" t="s">
        <v>38</v>
      </c>
      <c r="D14" s="250">
        <v>45373</v>
      </c>
      <c r="E14" s="249">
        <v>10496.7</v>
      </c>
      <c r="F14" s="249">
        <v>10409.25</v>
      </c>
      <c r="G14" s="251">
        <v>10286.25</v>
      </c>
      <c r="H14" s="251">
        <v>10075.799999999999</v>
      </c>
      <c r="I14" s="251">
        <v>9952.7999999999993</v>
      </c>
      <c r="J14" s="251">
        <v>10619.7</v>
      </c>
      <c r="K14" s="251">
        <v>10742.7</v>
      </c>
      <c r="L14" s="251">
        <v>10953.150000000001</v>
      </c>
      <c r="M14" s="252">
        <v>10532.25</v>
      </c>
      <c r="N14" s="252">
        <v>10198.799999999999</v>
      </c>
      <c r="O14" s="252">
        <v>1750575</v>
      </c>
      <c r="P14" s="253">
        <v>0.21019339451443977</v>
      </c>
    </row>
    <row r="15" spans="1:16" ht="12.75" customHeight="1">
      <c r="A15" s="245">
        <v>5</v>
      </c>
      <c r="B15" s="257" t="s">
        <v>39</v>
      </c>
      <c r="C15" s="249" t="s">
        <v>40</v>
      </c>
      <c r="D15" s="250">
        <v>45379</v>
      </c>
      <c r="E15" s="249">
        <v>648.70000000000005</v>
      </c>
      <c r="F15" s="249">
        <v>635.33333333333337</v>
      </c>
      <c r="G15" s="251">
        <v>620.36666666666679</v>
      </c>
      <c r="H15" s="251">
        <v>592.03333333333342</v>
      </c>
      <c r="I15" s="251">
        <v>577.06666666666683</v>
      </c>
      <c r="J15" s="251">
        <v>663.66666666666674</v>
      </c>
      <c r="K15" s="251">
        <v>678.63333333333321</v>
      </c>
      <c r="L15" s="251">
        <v>706.9666666666667</v>
      </c>
      <c r="M15" s="252">
        <v>650.29999999999995</v>
      </c>
      <c r="N15" s="252">
        <v>607</v>
      </c>
      <c r="O15" s="252">
        <v>14311000</v>
      </c>
      <c r="P15" s="253">
        <v>2.5804601820658017E-2</v>
      </c>
    </row>
    <row r="16" spans="1:16" ht="12.75" customHeight="1">
      <c r="A16" s="245">
        <v>6</v>
      </c>
      <c r="B16" s="257" t="s">
        <v>41</v>
      </c>
      <c r="C16" s="254" t="s">
        <v>42</v>
      </c>
      <c r="D16" s="250">
        <v>45379</v>
      </c>
      <c r="E16" s="249">
        <v>5666.15</v>
      </c>
      <c r="F16" s="249">
        <v>5632.2666666666664</v>
      </c>
      <c r="G16" s="251">
        <v>5574.7833333333328</v>
      </c>
      <c r="H16" s="251">
        <v>5483.4166666666661</v>
      </c>
      <c r="I16" s="251">
        <v>5425.9333333333325</v>
      </c>
      <c r="J16" s="251">
        <v>5723.6333333333332</v>
      </c>
      <c r="K16" s="251">
        <v>5781.1166666666668</v>
      </c>
      <c r="L16" s="251">
        <v>5872.4833333333336</v>
      </c>
      <c r="M16" s="252">
        <v>5689.75</v>
      </c>
      <c r="N16" s="252">
        <v>5540.9</v>
      </c>
      <c r="O16" s="252">
        <v>1123750</v>
      </c>
      <c r="P16" s="253">
        <v>3.8346038346038343E-2</v>
      </c>
    </row>
    <row r="17" spans="1:16" ht="12.75" customHeight="1">
      <c r="A17" s="245">
        <v>7</v>
      </c>
      <c r="B17" s="257" t="s">
        <v>43</v>
      </c>
      <c r="C17" s="254" t="s">
        <v>44</v>
      </c>
      <c r="D17" s="250">
        <v>45379</v>
      </c>
      <c r="E17" s="249">
        <v>28385.200000000001</v>
      </c>
      <c r="F17" s="249">
        <v>28139.133333333331</v>
      </c>
      <c r="G17" s="251">
        <v>27578.266666666663</v>
      </c>
      <c r="H17" s="251">
        <v>26771.333333333332</v>
      </c>
      <c r="I17" s="251">
        <v>26210.466666666664</v>
      </c>
      <c r="J17" s="251">
        <v>28946.066666666662</v>
      </c>
      <c r="K17" s="251">
        <v>29506.933333333331</v>
      </c>
      <c r="L17" s="251">
        <v>30313.866666666661</v>
      </c>
      <c r="M17" s="252">
        <v>28700</v>
      </c>
      <c r="N17" s="252">
        <v>27332.2</v>
      </c>
      <c r="O17" s="252">
        <v>207520</v>
      </c>
      <c r="P17" s="253">
        <v>-1.1997714721005522E-2</v>
      </c>
    </row>
    <row r="18" spans="1:16" ht="12.75" customHeight="1">
      <c r="A18" s="245">
        <v>8</v>
      </c>
      <c r="B18" s="257" t="s">
        <v>45</v>
      </c>
      <c r="C18" s="255" t="s">
        <v>46</v>
      </c>
      <c r="D18" s="250">
        <v>45379</v>
      </c>
      <c r="E18" s="249">
        <v>173.6</v>
      </c>
      <c r="F18" s="249">
        <v>172.01666666666665</v>
      </c>
      <c r="G18" s="251">
        <v>169.7833333333333</v>
      </c>
      <c r="H18" s="251">
        <v>165.96666666666664</v>
      </c>
      <c r="I18" s="251">
        <v>163.73333333333329</v>
      </c>
      <c r="J18" s="251">
        <v>175.83333333333331</v>
      </c>
      <c r="K18" s="251">
        <v>178.06666666666666</v>
      </c>
      <c r="L18" s="251">
        <v>181.88333333333333</v>
      </c>
      <c r="M18" s="252">
        <v>174.25</v>
      </c>
      <c r="N18" s="252">
        <v>168.2</v>
      </c>
      <c r="O18" s="252">
        <v>58870800</v>
      </c>
      <c r="P18" s="253">
        <v>4.5148806781535062E-3</v>
      </c>
    </row>
    <row r="19" spans="1:16" ht="12.75" customHeight="1">
      <c r="A19" s="245">
        <v>9</v>
      </c>
      <c r="B19" s="257" t="s">
        <v>47</v>
      </c>
      <c r="C19" s="252" t="s">
        <v>48</v>
      </c>
      <c r="D19" s="250">
        <v>45379</v>
      </c>
      <c r="E19" s="249">
        <v>201.4</v>
      </c>
      <c r="F19" s="249">
        <v>201.88333333333333</v>
      </c>
      <c r="G19" s="251">
        <v>198.51666666666665</v>
      </c>
      <c r="H19" s="251">
        <v>195.63333333333333</v>
      </c>
      <c r="I19" s="251">
        <v>192.26666666666665</v>
      </c>
      <c r="J19" s="251">
        <v>204.76666666666665</v>
      </c>
      <c r="K19" s="251">
        <v>208.13333333333333</v>
      </c>
      <c r="L19" s="251">
        <v>211.01666666666665</v>
      </c>
      <c r="M19" s="252">
        <v>205.25</v>
      </c>
      <c r="N19" s="252">
        <v>199</v>
      </c>
      <c r="O19" s="252">
        <v>46363200</v>
      </c>
      <c r="P19" s="253">
        <v>-1.7628911414720141E-2</v>
      </c>
    </row>
    <row r="20" spans="1:16" ht="12.75" customHeight="1">
      <c r="A20" s="245">
        <v>10</v>
      </c>
      <c r="B20" s="257" t="s">
        <v>49</v>
      </c>
      <c r="C20" s="249" t="s">
        <v>50</v>
      </c>
      <c r="D20" s="250">
        <v>45379</v>
      </c>
      <c r="E20" s="249">
        <v>2492.35</v>
      </c>
      <c r="F20" s="249">
        <v>2448.9166666666665</v>
      </c>
      <c r="G20" s="251">
        <v>2398.583333333333</v>
      </c>
      <c r="H20" s="251">
        <v>2304.8166666666666</v>
      </c>
      <c r="I20" s="251">
        <v>2254.4833333333331</v>
      </c>
      <c r="J20" s="251">
        <v>2542.6833333333329</v>
      </c>
      <c r="K20" s="251">
        <v>2593.016666666666</v>
      </c>
      <c r="L20" s="251">
        <v>2686.7833333333328</v>
      </c>
      <c r="M20" s="252">
        <v>2499.25</v>
      </c>
      <c r="N20" s="252">
        <v>2355.15</v>
      </c>
      <c r="O20" s="252">
        <v>4813200</v>
      </c>
      <c r="P20" s="253">
        <v>-4.2204568023833169E-3</v>
      </c>
    </row>
    <row r="21" spans="1:16" ht="12.75" customHeight="1">
      <c r="A21" s="245">
        <v>11</v>
      </c>
      <c r="B21" s="257" t="s">
        <v>45</v>
      </c>
      <c r="C21" s="249" t="s">
        <v>51</v>
      </c>
      <c r="D21" s="250">
        <v>45379</v>
      </c>
      <c r="E21" s="249">
        <v>3097.65</v>
      </c>
      <c r="F21" s="249">
        <v>3032.1833333333329</v>
      </c>
      <c r="G21" s="251">
        <v>2954.9666666666658</v>
      </c>
      <c r="H21" s="251">
        <v>2812.2833333333328</v>
      </c>
      <c r="I21" s="251">
        <v>2735.0666666666657</v>
      </c>
      <c r="J21" s="251">
        <v>3174.8666666666659</v>
      </c>
      <c r="K21" s="251">
        <v>3252.083333333333</v>
      </c>
      <c r="L21" s="251">
        <v>3394.766666666666</v>
      </c>
      <c r="M21" s="252">
        <v>3109.4</v>
      </c>
      <c r="N21" s="252">
        <v>2889.5</v>
      </c>
      <c r="O21" s="252">
        <v>18830400</v>
      </c>
      <c r="P21" s="253">
        <v>-3.4130428092204478E-2</v>
      </c>
    </row>
    <row r="22" spans="1:16" ht="12.75" customHeight="1">
      <c r="A22" s="245">
        <v>12</v>
      </c>
      <c r="B22" s="257" t="s">
        <v>45</v>
      </c>
      <c r="C22" s="249" t="s">
        <v>52</v>
      </c>
      <c r="D22" s="250">
        <v>45379</v>
      </c>
      <c r="E22" s="249">
        <v>1275.0999999999999</v>
      </c>
      <c r="F22" s="249">
        <v>1252.4833333333333</v>
      </c>
      <c r="G22" s="251">
        <v>1223.6166666666668</v>
      </c>
      <c r="H22" s="251">
        <v>1172.1333333333334</v>
      </c>
      <c r="I22" s="251">
        <v>1143.2666666666669</v>
      </c>
      <c r="J22" s="251">
        <v>1303.9666666666667</v>
      </c>
      <c r="K22" s="251">
        <v>1332.833333333333</v>
      </c>
      <c r="L22" s="251">
        <v>1384.3166666666666</v>
      </c>
      <c r="M22" s="252">
        <v>1281.3499999999999</v>
      </c>
      <c r="N22" s="252">
        <v>1201</v>
      </c>
      <c r="O22" s="252">
        <v>40852000</v>
      </c>
      <c r="P22" s="253">
        <v>-3.6909207498774091E-2</v>
      </c>
    </row>
    <row r="23" spans="1:16" ht="12.75" customHeight="1">
      <c r="A23" s="245">
        <v>13</v>
      </c>
      <c r="B23" s="257" t="s">
        <v>43</v>
      </c>
      <c r="C23" s="249" t="s">
        <v>53</v>
      </c>
      <c r="D23" s="250">
        <v>45379</v>
      </c>
      <c r="E23" s="249">
        <v>5013.3999999999996</v>
      </c>
      <c r="F23" s="249">
        <v>4987.2333333333327</v>
      </c>
      <c r="G23" s="251">
        <v>4928.2666666666655</v>
      </c>
      <c r="H23" s="251">
        <v>4843.1333333333332</v>
      </c>
      <c r="I23" s="251">
        <v>4784.1666666666661</v>
      </c>
      <c r="J23" s="251">
        <v>5072.366666666665</v>
      </c>
      <c r="K23" s="251">
        <v>5131.3333333333321</v>
      </c>
      <c r="L23" s="251">
        <v>5216.4666666666644</v>
      </c>
      <c r="M23" s="252">
        <v>5046.2</v>
      </c>
      <c r="N23" s="252">
        <v>4902.1000000000004</v>
      </c>
      <c r="O23" s="252">
        <v>1103000</v>
      </c>
      <c r="P23" s="253">
        <v>5.1277163553183375E-2</v>
      </c>
    </row>
    <row r="24" spans="1:16" ht="12.75" customHeight="1">
      <c r="A24" s="245">
        <v>14</v>
      </c>
      <c r="B24" s="257" t="s">
        <v>49</v>
      </c>
      <c r="C24" s="249" t="s">
        <v>54</v>
      </c>
      <c r="D24" s="250">
        <v>45379</v>
      </c>
      <c r="E24" s="249">
        <v>584.4</v>
      </c>
      <c r="F24" s="249">
        <v>574.7166666666667</v>
      </c>
      <c r="G24" s="251">
        <v>561.68333333333339</v>
      </c>
      <c r="H24" s="251">
        <v>538.9666666666667</v>
      </c>
      <c r="I24" s="251">
        <v>525.93333333333339</v>
      </c>
      <c r="J24" s="251">
        <v>597.43333333333339</v>
      </c>
      <c r="K24" s="251">
        <v>610.4666666666667</v>
      </c>
      <c r="L24" s="251">
        <v>633.18333333333339</v>
      </c>
      <c r="M24" s="252">
        <v>587.75</v>
      </c>
      <c r="N24" s="252">
        <v>552</v>
      </c>
      <c r="O24" s="252">
        <v>45410400</v>
      </c>
      <c r="P24" s="253">
        <v>3.5802370912562656E-3</v>
      </c>
    </row>
    <row r="25" spans="1:16" ht="12.75" customHeight="1">
      <c r="A25" s="245">
        <v>15</v>
      </c>
      <c r="B25" s="257" t="s">
        <v>45</v>
      </c>
      <c r="C25" s="249" t="s">
        <v>55</v>
      </c>
      <c r="D25" s="250">
        <v>45379</v>
      </c>
      <c r="E25" s="249">
        <v>6058.05</v>
      </c>
      <c r="F25" s="249">
        <v>6060.8833333333341</v>
      </c>
      <c r="G25" s="251">
        <v>6003.5166666666682</v>
      </c>
      <c r="H25" s="251">
        <v>5948.9833333333345</v>
      </c>
      <c r="I25" s="251">
        <v>5891.6166666666686</v>
      </c>
      <c r="J25" s="251">
        <v>6115.4166666666679</v>
      </c>
      <c r="K25" s="251">
        <v>6172.7833333333347</v>
      </c>
      <c r="L25" s="251">
        <v>6227.3166666666675</v>
      </c>
      <c r="M25" s="252">
        <v>6118.25</v>
      </c>
      <c r="N25" s="252">
        <v>6006.35</v>
      </c>
      <c r="O25" s="252">
        <v>2404125</v>
      </c>
      <c r="P25" s="253">
        <v>5.5077074990399912E-2</v>
      </c>
    </row>
    <row r="26" spans="1:16" ht="12.75" customHeight="1">
      <c r="A26" s="245">
        <v>16</v>
      </c>
      <c r="B26" s="257" t="s">
        <v>56</v>
      </c>
      <c r="C26" s="249" t="s">
        <v>57</v>
      </c>
      <c r="D26" s="250">
        <v>45379</v>
      </c>
      <c r="E26" s="249">
        <v>495</v>
      </c>
      <c r="F26" s="249">
        <v>491.63333333333338</v>
      </c>
      <c r="G26" s="251">
        <v>484.11666666666679</v>
      </c>
      <c r="H26" s="251">
        <v>473.23333333333341</v>
      </c>
      <c r="I26" s="251">
        <v>465.71666666666681</v>
      </c>
      <c r="J26" s="251">
        <v>502.51666666666677</v>
      </c>
      <c r="K26" s="251">
        <v>510.0333333333333</v>
      </c>
      <c r="L26" s="251">
        <v>520.91666666666674</v>
      </c>
      <c r="M26" s="252">
        <v>499.15</v>
      </c>
      <c r="N26" s="252">
        <v>480.75</v>
      </c>
      <c r="O26" s="252">
        <v>13515000</v>
      </c>
      <c r="P26" s="253">
        <v>1.5585079202861523E-2</v>
      </c>
    </row>
    <row r="27" spans="1:16" ht="12.75" customHeight="1">
      <c r="A27" s="245">
        <v>17</v>
      </c>
      <c r="B27" s="257" t="s">
        <v>56</v>
      </c>
      <c r="C27" s="249" t="s">
        <v>58</v>
      </c>
      <c r="D27" s="250">
        <v>45379</v>
      </c>
      <c r="E27" s="249">
        <v>164.55</v>
      </c>
      <c r="F27" s="249">
        <v>162.56666666666669</v>
      </c>
      <c r="G27" s="251">
        <v>160.23333333333338</v>
      </c>
      <c r="H27" s="251">
        <v>155.91666666666669</v>
      </c>
      <c r="I27" s="251">
        <v>153.58333333333337</v>
      </c>
      <c r="J27" s="251">
        <v>166.88333333333338</v>
      </c>
      <c r="K27" s="251">
        <v>169.2166666666667</v>
      </c>
      <c r="L27" s="251">
        <v>173.53333333333339</v>
      </c>
      <c r="M27" s="252">
        <v>164.9</v>
      </c>
      <c r="N27" s="252">
        <v>158.25</v>
      </c>
      <c r="O27" s="252">
        <v>111380000</v>
      </c>
      <c r="P27" s="253">
        <v>-3.9662010691498537E-2</v>
      </c>
    </row>
    <row r="28" spans="1:16" ht="12.75" customHeight="1">
      <c r="A28" s="245">
        <v>18</v>
      </c>
      <c r="B28" s="257" t="s">
        <v>59</v>
      </c>
      <c r="C28" s="249" t="s">
        <v>60</v>
      </c>
      <c r="D28" s="250">
        <v>45379</v>
      </c>
      <c r="E28" s="249">
        <v>2899.1</v>
      </c>
      <c r="F28" s="249">
        <v>2885.2333333333336</v>
      </c>
      <c r="G28" s="251">
        <v>2866.5666666666671</v>
      </c>
      <c r="H28" s="251">
        <v>2834.0333333333333</v>
      </c>
      <c r="I28" s="251">
        <v>2815.3666666666668</v>
      </c>
      <c r="J28" s="251">
        <v>2917.7666666666673</v>
      </c>
      <c r="K28" s="251">
        <v>2936.4333333333334</v>
      </c>
      <c r="L28" s="251">
        <v>2968.9666666666676</v>
      </c>
      <c r="M28" s="252">
        <v>2903.9</v>
      </c>
      <c r="N28" s="252">
        <v>2852.7</v>
      </c>
      <c r="O28" s="252">
        <v>7524000</v>
      </c>
      <c r="P28" s="253">
        <v>-2.1051809831117124E-2</v>
      </c>
    </row>
    <row r="29" spans="1:16" ht="12.75" customHeight="1">
      <c r="A29" s="245">
        <v>19</v>
      </c>
      <c r="B29" s="257" t="s">
        <v>45</v>
      </c>
      <c r="C29" s="249" t="s">
        <v>61</v>
      </c>
      <c r="D29" s="250">
        <v>45379</v>
      </c>
      <c r="E29" s="249">
        <v>2026.45</v>
      </c>
      <c r="F29" s="249">
        <v>2019.1333333333332</v>
      </c>
      <c r="G29" s="251">
        <v>1985.7666666666664</v>
      </c>
      <c r="H29" s="251">
        <v>1945.0833333333333</v>
      </c>
      <c r="I29" s="251">
        <v>1911.7166666666665</v>
      </c>
      <c r="J29" s="251">
        <v>2059.8166666666666</v>
      </c>
      <c r="K29" s="251">
        <v>2093.1833333333334</v>
      </c>
      <c r="L29" s="251">
        <v>2133.8666666666663</v>
      </c>
      <c r="M29" s="252">
        <v>2052.5</v>
      </c>
      <c r="N29" s="252">
        <v>1978.45</v>
      </c>
      <c r="O29" s="252">
        <v>3460076</v>
      </c>
      <c r="P29" s="253">
        <v>-4.540175271882589E-3</v>
      </c>
    </row>
    <row r="30" spans="1:16" ht="12.75" customHeight="1">
      <c r="A30" s="245">
        <v>20</v>
      </c>
      <c r="B30" s="257" t="s">
        <v>45</v>
      </c>
      <c r="C30" s="254" t="s">
        <v>62</v>
      </c>
      <c r="D30" s="250">
        <v>45379</v>
      </c>
      <c r="E30" s="249">
        <v>5991.3</v>
      </c>
      <c r="F30" s="249">
        <v>6009.416666666667</v>
      </c>
      <c r="G30" s="251">
        <v>5911.4833333333336</v>
      </c>
      <c r="H30" s="251">
        <v>5831.666666666667</v>
      </c>
      <c r="I30" s="251">
        <v>5733.7333333333336</v>
      </c>
      <c r="J30" s="251">
        <v>6089.2333333333336</v>
      </c>
      <c r="K30" s="251">
        <v>6187.1666666666661</v>
      </c>
      <c r="L30" s="251">
        <v>6266.9833333333336</v>
      </c>
      <c r="M30" s="252">
        <v>6107.35</v>
      </c>
      <c r="N30" s="252">
        <v>5929.6</v>
      </c>
      <c r="O30" s="252">
        <v>353475</v>
      </c>
      <c r="P30" s="253">
        <v>-7.6968272620446532E-2</v>
      </c>
    </row>
    <row r="31" spans="1:16" ht="12.75" customHeight="1">
      <c r="A31" s="245">
        <v>21</v>
      </c>
      <c r="B31" s="257" t="s">
        <v>63</v>
      </c>
      <c r="C31" s="249" t="s">
        <v>64</v>
      </c>
      <c r="D31" s="250">
        <v>45379</v>
      </c>
      <c r="E31" s="249">
        <v>584.54999999999995</v>
      </c>
      <c r="F31" s="249">
        <v>578.31666666666672</v>
      </c>
      <c r="G31" s="251">
        <v>569.43333333333339</v>
      </c>
      <c r="H31" s="251">
        <v>554.31666666666672</v>
      </c>
      <c r="I31" s="251">
        <v>545.43333333333339</v>
      </c>
      <c r="J31" s="251">
        <v>593.43333333333339</v>
      </c>
      <c r="K31" s="251">
        <v>602.31666666666683</v>
      </c>
      <c r="L31" s="251">
        <v>617.43333333333339</v>
      </c>
      <c r="M31" s="252">
        <v>587.20000000000005</v>
      </c>
      <c r="N31" s="252">
        <v>563.20000000000005</v>
      </c>
      <c r="O31" s="252">
        <v>20372000</v>
      </c>
      <c r="P31" s="253">
        <v>-2.6195028680688338E-2</v>
      </c>
    </row>
    <row r="32" spans="1:16" ht="12.75" customHeight="1">
      <c r="A32" s="245">
        <v>22</v>
      </c>
      <c r="B32" s="257" t="s">
        <v>43</v>
      </c>
      <c r="C32" s="249" t="s">
        <v>65</v>
      </c>
      <c r="D32" s="250">
        <v>45379</v>
      </c>
      <c r="E32" s="249">
        <v>1014.45</v>
      </c>
      <c r="F32" s="249">
        <v>1011.2833333333333</v>
      </c>
      <c r="G32" s="251">
        <v>997.56666666666661</v>
      </c>
      <c r="H32" s="251">
        <v>980.68333333333328</v>
      </c>
      <c r="I32" s="251">
        <v>966.96666666666658</v>
      </c>
      <c r="J32" s="251">
        <v>1028.1666666666665</v>
      </c>
      <c r="K32" s="251">
        <v>1041.8833333333332</v>
      </c>
      <c r="L32" s="251">
        <v>1058.7666666666667</v>
      </c>
      <c r="M32" s="252">
        <v>1025</v>
      </c>
      <c r="N32" s="252">
        <v>994.4</v>
      </c>
      <c r="O32" s="252">
        <v>19774700</v>
      </c>
      <c r="P32" s="253">
        <v>-2.7586952993995779E-2</v>
      </c>
    </row>
    <row r="33" spans="1:16" ht="12.75" customHeight="1">
      <c r="A33" s="245">
        <v>23</v>
      </c>
      <c r="B33" s="257" t="s">
        <v>63</v>
      </c>
      <c r="C33" s="249" t="s">
        <v>66</v>
      </c>
      <c r="D33" s="250">
        <v>45379</v>
      </c>
      <c r="E33" s="249">
        <v>1064.3</v>
      </c>
      <c r="F33" s="249">
        <v>1070.7833333333333</v>
      </c>
      <c r="G33" s="251">
        <v>1055.5166666666667</v>
      </c>
      <c r="H33" s="251">
        <v>1046.7333333333333</v>
      </c>
      <c r="I33" s="251">
        <v>1031.4666666666667</v>
      </c>
      <c r="J33" s="251">
        <v>1079.5666666666666</v>
      </c>
      <c r="K33" s="251">
        <v>1094.833333333333</v>
      </c>
      <c r="L33" s="251">
        <v>1103.6166666666666</v>
      </c>
      <c r="M33" s="252">
        <v>1086.05</v>
      </c>
      <c r="N33" s="252">
        <v>1062</v>
      </c>
      <c r="O33" s="252">
        <v>47679375</v>
      </c>
      <c r="P33" s="253">
        <v>5.4445181622159562E-2</v>
      </c>
    </row>
    <row r="34" spans="1:16" ht="12.75" customHeight="1">
      <c r="A34" s="245">
        <v>24</v>
      </c>
      <c r="B34" s="257" t="s">
        <v>56</v>
      </c>
      <c r="C34" s="249" t="s">
        <v>67</v>
      </c>
      <c r="D34" s="250">
        <v>45379</v>
      </c>
      <c r="E34" s="249">
        <v>8408.1</v>
      </c>
      <c r="F34" s="249">
        <v>8361.4666666666653</v>
      </c>
      <c r="G34" s="251">
        <v>8292.6833333333307</v>
      </c>
      <c r="H34" s="251">
        <v>8177.2666666666646</v>
      </c>
      <c r="I34" s="251">
        <v>8108.4833333333299</v>
      </c>
      <c r="J34" s="251">
        <v>8476.8833333333314</v>
      </c>
      <c r="K34" s="251">
        <v>8545.6666666666679</v>
      </c>
      <c r="L34" s="251">
        <v>8661.0833333333321</v>
      </c>
      <c r="M34" s="252">
        <v>8430.25</v>
      </c>
      <c r="N34" s="252">
        <v>8246.0499999999993</v>
      </c>
      <c r="O34" s="252">
        <v>2480250</v>
      </c>
      <c r="P34" s="253">
        <v>1.8687750282369853E-2</v>
      </c>
    </row>
    <row r="35" spans="1:16" ht="12.75" customHeight="1">
      <c r="A35" s="245">
        <v>25</v>
      </c>
      <c r="B35" s="257" t="s">
        <v>68</v>
      </c>
      <c r="C35" s="249" t="s">
        <v>69</v>
      </c>
      <c r="D35" s="250">
        <v>45379</v>
      </c>
      <c r="E35" s="249">
        <v>1571.55</v>
      </c>
      <c r="F35" s="249">
        <v>1571.75</v>
      </c>
      <c r="G35" s="251">
        <v>1556.8</v>
      </c>
      <c r="H35" s="251">
        <v>1542.05</v>
      </c>
      <c r="I35" s="251">
        <v>1527.1</v>
      </c>
      <c r="J35" s="251">
        <v>1586.5</v>
      </c>
      <c r="K35" s="251">
        <v>1601.4499999999998</v>
      </c>
      <c r="L35" s="251">
        <v>1616.2</v>
      </c>
      <c r="M35" s="252">
        <v>1586.7</v>
      </c>
      <c r="N35" s="252">
        <v>1557</v>
      </c>
      <c r="O35" s="252">
        <v>10202000</v>
      </c>
      <c r="P35" s="253">
        <v>2.055719501825639E-2</v>
      </c>
    </row>
    <row r="36" spans="1:16" ht="12.75" customHeight="1">
      <c r="A36" s="245">
        <v>26</v>
      </c>
      <c r="B36" s="257" t="s">
        <v>68</v>
      </c>
      <c r="C36" s="249" t="s">
        <v>70</v>
      </c>
      <c r="D36" s="250">
        <v>45379</v>
      </c>
      <c r="E36" s="249">
        <v>6419.3</v>
      </c>
      <c r="F36" s="249">
        <v>6407.7833333333328</v>
      </c>
      <c r="G36" s="251">
        <v>6326.5666666666657</v>
      </c>
      <c r="H36" s="251">
        <v>6233.833333333333</v>
      </c>
      <c r="I36" s="251">
        <v>6152.6166666666659</v>
      </c>
      <c r="J36" s="251">
        <v>6500.5166666666655</v>
      </c>
      <c r="K36" s="251">
        <v>6581.7333333333327</v>
      </c>
      <c r="L36" s="251">
        <v>6674.4666666666653</v>
      </c>
      <c r="M36" s="252">
        <v>6489</v>
      </c>
      <c r="N36" s="252">
        <v>6315.05</v>
      </c>
      <c r="O36" s="252">
        <v>9564875</v>
      </c>
      <c r="P36" s="253">
        <v>-1.0244337804452148E-2</v>
      </c>
    </row>
    <row r="37" spans="1:16" ht="12.75" customHeight="1">
      <c r="A37" s="245">
        <v>27</v>
      </c>
      <c r="B37" s="257" t="s">
        <v>56</v>
      </c>
      <c r="C37" s="249" t="s">
        <v>71</v>
      </c>
      <c r="D37" s="250">
        <v>45379</v>
      </c>
      <c r="E37" s="249">
        <v>2275.1999999999998</v>
      </c>
      <c r="F37" s="249">
        <v>2266.3666666666668</v>
      </c>
      <c r="G37" s="251">
        <v>2228.7333333333336</v>
      </c>
      <c r="H37" s="251">
        <v>2182.2666666666669</v>
      </c>
      <c r="I37" s="251">
        <v>2144.6333333333337</v>
      </c>
      <c r="J37" s="251">
        <v>2312.8333333333335</v>
      </c>
      <c r="K37" s="251">
        <v>2350.4666666666667</v>
      </c>
      <c r="L37" s="251">
        <v>2396.9333333333334</v>
      </c>
      <c r="M37" s="252">
        <v>2304</v>
      </c>
      <c r="N37" s="252">
        <v>2219.9</v>
      </c>
      <c r="O37" s="252">
        <v>2424000</v>
      </c>
      <c r="P37" s="253">
        <v>-3.2567049808429116E-2</v>
      </c>
    </row>
    <row r="38" spans="1:16" ht="12.75" customHeight="1">
      <c r="A38" s="245">
        <v>28</v>
      </c>
      <c r="B38" s="257" t="s">
        <v>45</v>
      </c>
      <c r="C38" s="255" t="s">
        <v>72</v>
      </c>
      <c r="D38" s="250">
        <v>45379</v>
      </c>
      <c r="E38" s="249">
        <v>358.4</v>
      </c>
      <c r="F38" s="249">
        <v>354.15000000000003</v>
      </c>
      <c r="G38" s="251">
        <v>348.45000000000005</v>
      </c>
      <c r="H38" s="251">
        <v>338.5</v>
      </c>
      <c r="I38" s="251">
        <v>332.8</v>
      </c>
      <c r="J38" s="251">
        <v>364.10000000000008</v>
      </c>
      <c r="K38" s="251">
        <v>369.8</v>
      </c>
      <c r="L38" s="251">
        <v>379.75000000000011</v>
      </c>
      <c r="M38" s="252">
        <v>359.85</v>
      </c>
      <c r="N38" s="252">
        <v>344.2</v>
      </c>
      <c r="O38" s="252">
        <v>10667200</v>
      </c>
      <c r="P38" s="253">
        <v>1.2013815888271512E-3</v>
      </c>
    </row>
    <row r="39" spans="1:16" ht="12.75" customHeight="1">
      <c r="A39" s="245">
        <v>29</v>
      </c>
      <c r="B39" s="257" t="s">
        <v>63</v>
      </c>
      <c r="C39" s="249" t="s">
        <v>73</v>
      </c>
      <c r="D39" s="250">
        <v>45379</v>
      </c>
      <c r="E39" s="249">
        <v>180.75</v>
      </c>
      <c r="F39" s="249">
        <v>179.66666666666666</v>
      </c>
      <c r="G39" s="251">
        <v>175.08333333333331</v>
      </c>
      <c r="H39" s="251">
        <v>169.41666666666666</v>
      </c>
      <c r="I39" s="251">
        <v>164.83333333333331</v>
      </c>
      <c r="J39" s="251">
        <v>185.33333333333331</v>
      </c>
      <c r="K39" s="251">
        <v>189.91666666666663</v>
      </c>
      <c r="L39" s="251">
        <v>195.58333333333331</v>
      </c>
      <c r="M39" s="252">
        <v>184.25</v>
      </c>
      <c r="N39" s="252">
        <v>174</v>
      </c>
      <c r="O39" s="252">
        <v>107247500</v>
      </c>
      <c r="P39" s="253">
        <v>-5.2636460603812081E-3</v>
      </c>
    </row>
    <row r="40" spans="1:16" ht="12.75" customHeight="1">
      <c r="A40" s="245">
        <v>30</v>
      </c>
      <c r="B40" s="257" t="s">
        <v>63</v>
      </c>
      <c r="C40" s="249" t="s">
        <v>74</v>
      </c>
      <c r="D40" s="250">
        <v>45379</v>
      </c>
      <c r="E40" s="249">
        <v>260.05</v>
      </c>
      <c r="F40" s="249">
        <v>260.53333333333336</v>
      </c>
      <c r="G40" s="251">
        <v>256.11666666666673</v>
      </c>
      <c r="H40" s="251">
        <v>252.18333333333339</v>
      </c>
      <c r="I40" s="251">
        <v>247.76666666666677</v>
      </c>
      <c r="J40" s="251">
        <v>264.4666666666667</v>
      </c>
      <c r="K40" s="251">
        <v>268.88333333333333</v>
      </c>
      <c r="L40" s="251">
        <v>272.81666666666666</v>
      </c>
      <c r="M40" s="252">
        <v>264.95</v>
      </c>
      <c r="N40" s="252">
        <v>256.60000000000002</v>
      </c>
      <c r="O40" s="252">
        <v>128331450</v>
      </c>
      <c r="P40" s="253">
        <v>3.6548775013584708E-2</v>
      </c>
    </row>
    <row r="41" spans="1:16" ht="12.75" customHeight="1">
      <c r="A41" s="245">
        <v>31</v>
      </c>
      <c r="B41" s="257" t="s">
        <v>59</v>
      </c>
      <c r="C41" s="249" t="s">
        <v>75</v>
      </c>
      <c r="D41" s="250">
        <v>45379</v>
      </c>
      <c r="E41" s="249">
        <v>1410.35</v>
      </c>
      <c r="F41" s="249">
        <v>1393.1666666666667</v>
      </c>
      <c r="G41" s="251">
        <v>1373.1833333333334</v>
      </c>
      <c r="H41" s="251">
        <v>1336.0166666666667</v>
      </c>
      <c r="I41" s="251">
        <v>1316.0333333333333</v>
      </c>
      <c r="J41" s="251">
        <v>1430.3333333333335</v>
      </c>
      <c r="K41" s="251">
        <v>1450.3166666666666</v>
      </c>
      <c r="L41" s="251">
        <v>1487.4833333333336</v>
      </c>
      <c r="M41" s="252">
        <v>1413.15</v>
      </c>
      <c r="N41" s="252">
        <v>1356</v>
      </c>
      <c r="O41" s="252">
        <v>3336750</v>
      </c>
      <c r="P41" s="253">
        <v>2.3817742492233344E-2</v>
      </c>
    </row>
    <row r="42" spans="1:16" ht="12.75" customHeight="1">
      <c r="A42" s="245">
        <v>32</v>
      </c>
      <c r="B42" s="257" t="s">
        <v>41</v>
      </c>
      <c r="C42" s="249" t="s">
        <v>76</v>
      </c>
      <c r="D42" s="250">
        <v>45379</v>
      </c>
      <c r="E42" s="249">
        <v>196.2</v>
      </c>
      <c r="F42" s="249">
        <v>193.56666666666669</v>
      </c>
      <c r="G42" s="251">
        <v>189.43333333333339</v>
      </c>
      <c r="H42" s="251">
        <v>182.66666666666671</v>
      </c>
      <c r="I42" s="251">
        <v>178.53333333333342</v>
      </c>
      <c r="J42" s="251">
        <v>200.33333333333337</v>
      </c>
      <c r="K42" s="251">
        <v>204.46666666666664</v>
      </c>
      <c r="L42" s="251">
        <v>211.23333333333335</v>
      </c>
      <c r="M42" s="252">
        <v>197.7</v>
      </c>
      <c r="N42" s="252">
        <v>186.8</v>
      </c>
      <c r="O42" s="252">
        <v>167922000</v>
      </c>
      <c r="P42" s="253">
        <v>5.8341715763759162E-2</v>
      </c>
    </row>
    <row r="43" spans="1:16" ht="12.75" customHeight="1">
      <c r="A43" s="245">
        <v>33</v>
      </c>
      <c r="B43" s="257" t="s">
        <v>59</v>
      </c>
      <c r="C43" s="249" t="s">
        <v>77</v>
      </c>
      <c r="D43" s="250">
        <v>45379</v>
      </c>
      <c r="E43" s="249">
        <v>561.4</v>
      </c>
      <c r="F43" s="249">
        <v>555.0333333333333</v>
      </c>
      <c r="G43" s="251">
        <v>546.41666666666663</v>
      </c>
      <c r="H43" s="251">
        <v>531.43333333333328</v>
      </c>
      <c r="I43" s="251">
        <v>522.81666666666661</v>
      </c>
      <c r="J43" s="251">
        <v>570.01666666666665</v>
      </c>
      <c r="K43" s="251">
        <v>578.63333333333344</v>
      </c>
      <c r="L43" s="251">
        <v>593.61666666666667</v>
      </c>
      <c r="M43" s="252">
        <v>563.65</v>
      </c>
      <c r="N43" s="252">
        <v>540.04999999999995</v>
      </c>
      <c r="O43" s="252">
        <v>15857160</v>
      </c>
      <c r="P43" s="253">
        <v>1.2303025195921463E-2</v>
      </c>
    </row>
    <row r="44" spans="1:16" ht="12.75" customHeight="1">
      <c r="A44" s="245">
        <v>34</v>
      </c>
      <c r="B44" s="257" t="s">
        <v>56</v>
      </c>
      <c r="C44" s="249" t="s">
        <v>78</v>
      </c>
      <c r="D44" s="250">
        <v>45379</v>
      </c>
      <c r="E44" s="249">
        <v>1118.3499999999999</v>
      </c>
      <c r="F44" s="249">
        <v>1116.8166666666666</v>
      </c>
      <c r="G44" s="251">
        <v>1101.5333333333333</v>
      </c>
      <c r="H44" s="251">
        <v>1084.7166666666667</v>
      </c>
      <c r="I44" s="251">
        <v>1069.4333333333334</v>
      </c>
      <c r="J44" s="251">
        <v>1133.6333333333332</v>
      </c>
      <c r="K44" s="251">
        <v>1148.9166666666665</v>
      </c>
      <c r="L44" s="251">
        <v>1165.7333333333331</v>
      </c>
      <c r="M44" s="252">
        <v>1132.0999999999999</v>
      </c>
      <c r="N44" s="252">
        <v>1100</v>
      </c>
      <c r="O44" s="252">
        <v>8137500</v>
      </c>
      <c r="P44" s="253">
        <v>1.2504665920119448E-2</v>
      </c>
    </row>
    <row r="45" spans="1:16" ht="12.75" customHeight="1">
      <c r="A45" s="245">
        <v>35</v>
      </c>
      <c r="B45" s="257" t="s">
        <v>79</v>
      </c>
      <c r="C45" s="249" t="s">
        <v>80</v>
      </c>
      <c r="D45" s="250">
        <v>45379</v>
      </c>
      <c r="E45" s="249">
        <v>1199.8</v>
      </c>
      <c r="F45" s="249">
        <v>1190</v>
      </c>
      <c r="G45" s="251">
        <v>1176.8499999999999</v>
      </c>
      <c r="H45" s="251">
        <v>1153.8999999999999</v>
      </c>
      <c r="I45" s="251">
        <v>1140.7499999999998</v>
      </c>
      <c r="J45" s="251">
        <v>1212.95</v>
      </c>
      <c r="K45" s="251">
        <v>1226.1000000000001</v>
      </c>
      <c r="L45" s="251">
        <v>1249.0500000000002</v>
      </c>
      <c r="M45" s="252">
        <v>1203.1500000000001</v>
      </c>
      <c r="N45" s="252">
        <v>1167.05</v>
      </c>
      <c r="O45" s="252">
        <v>34720600</v>
      </c>
      <c r="P45" s="253">
        <v>1.350489448434597E-2</v>
      </c>
    </row>
    <row r="46" spans="1:16" ht="12.75" customHeight="1">
      <c r="A46" s="245">
        <v>36</v>
      </c>
      <c r="B46" s="257" t="s">
        <v>41</v>
      </c>
      <c r="C46" s="249" t="s">
        <v>81</v>
      </c>
      <c r="D46" s="250">
        <v>45379</v>
      </c>
      <c r="E46" s="249">
        <v>227.3</v>
      </c>
      <c r="F46" s="249">
        <v>227.96666666666667</v>
      </c>
      <c r="G46" s="251">
        <v>222.48333333333335</v>
      </c>
      <c r="H46" s="251">
        <v>217.66666666666669</v>
      </c>
      <c r="I46" s="251">
        <v>212.18333333333337</v>
      </c>
      <c r="J46" s="251">
        <v>232.78333333333333</v>
      </c>
      <c r="K46" s="251">
        <v>238.26666666666662</v>
      </c>
      <c r="L46" s="251">
        <v>243.08333333333331</v>
      </c>
      <c r="M46" s="252">
        <v>233.45</v>
      </c>
      <c r="N46" s="252">
        <v>223.15</v>
      </c>
      <c r="O46" s="252">
        <v>102968250</v>
      </c>
      <c r="P46" s="253">
        <v>6.7432241210406002E-2</v>
      </c>
    </row>
    <row r="47" spans="1:16" ht="12.75" customHeight="1">
      <c r="A47" s="245">
        <v>37</v>
      </c>
      <c r="B47" s="257" t="s">
        <v>43</v>
      </c>
      <c r="C47" s="249" t="s">
        <v>82</v>
      </c>
      <c r="D47" s="250">
        <v>45379</v>
      </c>
      <c r="E47" s="249">
        <v>268.35000000000002</v>
      </c>
      <c r="F47" s="249">
        <v>264.58333333333331</v>
      </c>
      <c r="G47" s="251">
        <v>254.41666666666663</v>
      </c>
      <c r="H47" s="251">
        <v>240.48333333333332</v>
      </c>
      <c r="I47" s="251">
        <v>230.31666666666663</v>
      </c>
      <c r="J47" s="251">
        <v>278.51666666666665</v>
      </c>
      <c r="K47" s="251">
        <v>288.68333333333328</v>
      </c>
      <c r="L47" s="251">
        <v>302.61666666666662</v>
      </c>
      <c r="M47" s="252">
        <v>274.75</v>
      </c>
      <c r="N47" s="252">
        <v>250.65</v>
      </c>
      <c r="O47" s="252">
        <v>48722500</v>
      </c>
      <c r="P47" s="253">
        <v>6.6748819059355108E-4</v>
      </c>
    </row>
    <row r="48" spans="1:16" ht="12.75" customHeight="1">
      <c r="A48" s="245">
        <v>38</v>
      </c>
      <c r="B48" s="257" t="s">
        <v>56</v>
      </c>
      <c r="C48" s="249" t="s">
        <v>83</v>
      </c>
      <c r="D48" s="250">
        <v>45379</v>
      </c>
      <c r="E48" s="249">
        <v>29520</v>
      </c>
      <c r="F48" s="249">
        <v>29210.883333333331</v>
      </c>
      <c r="G48" s="251">
        <v>28696.816666666662</v>
      </c>
      <c r="H48" s="251">
        <v>27873.633333333331</v>
      </c>
      <c r="I48" s="251">
        <v>27359.566666666662</v>
      </c>
      <c r="J48" s="251">
        <v>30034.066666666662</v>
      </c>
      <c r="K48" s="251">
        <v>30548.133333333328</v>
      </c>
      <c r="L48" s="251">
        <v>31371.316666666662</v>
      </c>
      <c r="M48" s="252">
        <v>29724.95</v>
      </c>
      <c r="N48" s="252">
        <v>28387.7</v>
      </c>
      <c r="O48" s="252">
        <v>247850</v>
      </c>
      <c r="P48" s="253">
        <v>-6.0156406657309001E-3</v>
      </c>
    </row>
    <row r="49" spans="1:16" ht="12.75" customHeight="1">
      <c r="A49" s="245">
        <v>39</v>
      </c>
      <c r="B49" s="257" t="s">
        <v>84</v>
      </c>
      <c r="C49" s="249" t="s">
        <v>85</v>
      </c>
      <c r="D49" s="250">
        <v>45379</v>
      </c>
      <c r="E49" s="249">
        <v>611.85</v>
      </c>
      <c r="F49" s="249">
        <v>606.88333333333333</v>
      </c>
      <c r="G49" s="251">
        <v>597.36666666666667</v>
      </c>
      <c r="H49" s="251">
        <v>582.88333333333333</v>
      </c>
      <c r="I49" s="251">
        <v>573.36666666666667</v>
      </c>
      <c r="J49" s="251">
        <v>621.36666666666667</v>
      </c>
      <c r="K49" s="251">
        <v>630.88333333333333</v>
      </c>
      <c r="L49" s="251">
        <v>645.36666666666667</v>
      </c>
      <c r="M49" s="252">
        <v>616.4</v>
      </c>
      <c r="N49" s="252">
        <v>592.4</v>
      </c>
      <c r="O49" s="252">
        <v>28940400</v>
      </c>
      <c r="P49" s="253">
        <v>2.5840617622663178E-2</v>
      </c>
    </row>
    <row r="50" spans="1:16" ht="12.75" customHeight="1">
      <c r="A50" s="245">
        <v>40</v>
      </c>
      <c r="B50" s="257" t="s">
        <v>59</v>
      </c>
      <c r="C50" s="249" t="s">
        <v>86</v>
      </c>
      <c r="D50" s="250">
        <v>45379</v>
      </c>
      <c r="E50" s="249">
        <v>4956</v>
      </c>
      <c r="F50" s="249">
        <v>4906.55</v>
      </c>
      <c r="G50" s="251">
        <v>4842.25</v>
      </c>
      <c r="H50" s="251">
        <v>4728.5</v>
      </c>
      <c r="I50" s="251">
        <v>4664.2</v>
      </c>
      <c r="J50" s="251">
        <v>5020.3</v>
      </c>
      <c r="K50" s="251">
        <v>5084.6000000000013</v>
      </c>
      <c r="L50" s="251">
        <v>5198.3500000000004</v>
      </c>
      <c r="M50" s="252">
        <v>4970.8500000000004</v>
      </c>
      <c r="N50" s="252">
        <v>4792.8</v>
      </c>
      <c r="O50" s="252">
        <v>2369800</v>
      </c>
      <c r="P50" s="253">
        <v>-4.7048415634550429E-2</v>
      </c>
    </row>
    <row r="51" spans="1:16" ht="12.75" customHeight="1">
      <c r="A51" s="245">
        <v>41</v>
      </c>
      <c r="B51" s="257" t="s">
        <v>87</v>
      </c>
      <c r="C51" s="254" t="s">
        <v>88</v>
      </c>
      <c r="D51" s="250">
        <v>45379</v>
      </c>
      <c r="E51" s="249">
        <v>765.8</v>
      </c>
      <c r="F51" s="249">
        <v>752.06666666666661</v>
      </c>
      <c r="G51" s="251">
        <v>736.38333333333321</v>
      </c>
      <c r="H51" s="251">
        <v>706.96666666666658</v>
      </c>
      <c r="I51" s="251">
        <v>691.28333333333319</v>
      </c>
      <c r="J51" s="251">
        <v>781.48333333333323</v>
      </c>
      <c r="K51" s="251">
        <v>797.16666666666663</v>
      </c>
      <c r="L51" s="251">
        <v>826.58333333333326</v>
      </c>
      <c r="M51" s="252">
        <v>767.75</v>
      </c>
      <c r="N51" s="252">
        <v>722.65</v>
      </c>
      <c r="O51" s="252">
        <v>7516000</v>
      </c>
      <c r="P51" s="253">
        <v>-3.2814309612662462E-2</v>
      </c>
    </row>
    <row r="52" spans="1:16" ht="12.75" customHeight="1">
      <c r="A52" s="245">
        <v>42</v>
      </c>
      <c r="B52" s="257" t="s">
        <v>63</v>
      </c>
      <c r="C52" s="249" t="s">
        <v>89</v>
      </c>
      <c r="D52" s="250">
        <v>45379</v>
      </c>
      <c r="E52" s="249">
        <v>550.1</v>
      </c>
      <c r="F52" s="249">
        <v>546.18333333333328</v>
      </c>
      <c r="G52" s="251">
        <v>534.71666666666658</v>
      </c>
      <c r="H52" s="251">
        <v>519.33333333333326</v>
      </c>
      <c r="I52" s="251">
        <v>507.86666666666656</v>
      </c>
      <c r="J52" s="251">
        <v>561.56666666666661</v>
      </c>
      <c r="K52" s="251">
        <v>573.0333333333333</v>
      </c>
      <c r="L52" s="251">
        <v>588.41666666666663</v>
      </c>
      <c r="M52" s="252">
        <v>557.65</v>
      </c>
      <c r="N52" s="252">
        <v>530.79999999999995</v>
      </c>
      <c r="O52" s="252">
        <v>50247000</v>
      </c>
      <c r="P52" s="253">
        <v>2.3821312647851679E-2</v>
      </c>
    </row>
    <row r="53" spans="1:16" ht="12.75" customHeight="1">
      <c r="A53" s="245">
        <v>43</v>
      </c>
      <c r="B53" s="257" t="s">
        <v>68</v>
      </c>
      <c r="C53" s="256" t="s">
        <v>90</v>
      </c>
      <c r="D53" s="250">
        <v>45379</v>
      </c>
      <c r="E53" s="249">
        <v>732.2</v>
      </c>
      <c r="F53" s="249">
        <v>728.46666666666658</v>
      </c>
      <c r="G53" s="251">
        <v>718.03333333333319</v>
      </c>
      <c r="H53" s="251">
        <v>703.86666666666656</v>
      </c>
      <c r="I53" s="251">
        <v>693.43333333333317</v>
      </c>
      <c r="J53" s="251">
        <v>742.63333333333321</v>
      </c>
      <c r="K53" s="251">
        <v>753.06666666666661</v>
      </c>
      <c r="L53" s="251">
        <v>767.23333333333323</v>
      </c>
      <c r="M53" s="252">
        <v>738.9</v>
      </c>
      <c r="N53" s="252">
        <v>714.3</v>
      </c>
      <c r="O53" s="252">
        <v>3980925</v>
      </c>
      <c r="P53" s="253">
        <v>-2.6698450536352801E-2</v>
      </c>
    </row>
    <row r="54" spans="1:16" ht="12.75" customHeight="1">
      <c r="A54" s="245">
        <v>44</v>
      </c>
      <c r="B54" s="257" t="s">
        <v>45</v>
      </c>
      <c r="C54" s="254" t="s">
        <v>91</v>
      </c>
      <c r="D54" s="250">
        <v>45379</v>
      </c>
      <c r="E54" s="249">
        <v>348.45</v>
      </c>
      <c r="F54" s="249">
        <v>344.34999999999997</v>
      </c>
      <c r="G54" s="251">
        <v>337.64999999999992</v>
      </c>
      <c r="H54" s="251">
        <v>326.84999999999997</v>
      </c>
      <c r="I54" s="251">
        <v>320.14999999999992</v>
      </c>
      <c r="J54" s="251">
        <v>355.14999999999992</v>
      </c>
      <c r="K54" s="251">
        <v>361.84999999999997</v>
      </c>
      <c r="L54" s="251">
        <v>372.64999999999992</v>
      </c>
      <c r="M54" s="252">
        <v>351.05</v>
      </c>
      <c r="N54" s="252">
        <v>333.55</v>
      </c>
      <c r="O54" s="252">
        <v>8284000</v>
      </c>
      <c r="P54" s="253">
        <v>-4.7934261584113213E-3</v>
      </c>
    </row>
    <row r="55" spans="1:16" ht="12.75" customHeight="1">
      <c r="A55" s="245">
        <v>45</v>
      </c>
      <c r="B55" s="257" t="s">
        <v>68</v>
      </c>
      <c r="C55" s="249" t="s">
        <v>92</v>
      </c>
      <c r="D55" s="250">
        <v>45379</v>
      </c>
      <c r="E55" s="249">
        <v>1075.3</v>
      </c>
      <c r="F55" s="249">
        <v>1062.3666666666666</v>
      </c>
      <c r="G55" s="251">
        <v>1045.833333333333</v>
      </c>
      <c r="H55" s="251">
        <v>1016.3666666666666</v>
      </c>
      <c r="I55" s="251">
        <v>999.83333333333303</v>
      </c>
      <c r="J55" s="251">
        <v>1091.833333333333</v>
      </c>
      <c r="K55" s="251">
        <v>1108.3666666666663</v>
      </c>
      <c r="L55" s="251">
        <v>1137.833333333333</v>
      </c>
      <c r="M55" s="252">
        <v>1078.9000000000001</v>
      </c>
      <c r="N55" s="252">
        <v>1032.9000000000001</v>
      </c>
      <c r="O55" s="252">
        <v>13640625</v>
      </c>
      <c r="P55" s="253">
        <v>-3.5529630120641656E-2</v>
      </c>
    </row>
    <row r="56" spans="1:16" ht="12.75" customHeight="1">
      <c r="A56" s="245">
        <v>46</v>
      </c>
      <c r="B56" s="257" t="s">
        <v>43</v>
      </c>
      <c r="C56" s="249" t="s">
        <v>93</v>
      </c>
      <c r="D56" s="250">
        <v>45379</v>
      </c>
      <c r="E56" s="249">
        <v>1502.4</v>
      </c>
      <c r="F56" s="249">
        <v>1488.2666666666667</v>
      </c>
      <c r="G56" s="251">
        <v>1470.5833333333333</v>
      </c>
      <c r="H56" s="251">
        <v>1438.7666666666667</v>
      </c>
      <c r="I56" s="251">
        <v>1421.0833333333333</v>
      </c>
      <c r="J56" s="251">
        <v>1520.0833333333333</v>
      </c>
      <c r="K56" s="251">
        <v>1537.7666666666667</v>
      </c>
      <c r="L56" s="251">
        <v>1569.5833333333333</v>
      </c>
      <c r="M56" s="252">
        <v>1505.95</v>
      </c>
      <c r="N56" s="252">
        <v>1456.45</v>
      </c>
      <c r="O56" s="252">
        <v>10050950</v>
      </c>
      <c r="P56" s="253">
        <v>-1.5283703750875628E-2</v>
      </c>
    </row>
    <row r="57" spans="1:16" ht="12.75" customHeight="1">
      <c r="A57" s="245">
        <v>47</v>
      </c>
      <c r="B57" s="257" t="s">
        <v>45</v>
      </c>
      <c r="C57" s="249" t="s">
        <v>94</v>
      </c>
      <c r="D57" s="250">
        <v>45379</v>
      </c>
      <c r="E57" s="249">
        <v>429.05</v>
      </c>
      <c r="F57" s="249">
        <v>424.45</v>
      </c>
      <c r="G57" s="251">
        <v>418.9</v>
      </c>
      <c r="H57" s="251">
        <v>408.75</v>
      </c>
      <c r="I57" s="251">
        <v>403.2</v>
      </c>
      <c r="J57" s="251">
        <v>434.59999999999997</v>
      </c>
      <c r="K57" s="251">
        <v>440.15000000000003</v>
      </c>
      <c r="L57" s="251">
        <v>450.29999999999995</v>
      </c>
      <c r="M57" s="252">
        <v>430</v>
      </c>
      <c r="N57" s="252">
        <v>414.3</v>
      </c>
      <c r="O57" s="252">
        <v>59463600</v>
      </c>
      <c r="P57" s="253">
        <v>-1.0656510953495684E-2</v>
      </c>
    </row>
    <row r="58" spans="1:16" ht="12.75" customHeight="1">
      <c r="A58" s="245">
        <v>48</v>
      </c>
      <c r="B58" s="257" t="s">
        <v>87</v>
      </c>
      <c r="C58" s="249" t="s">
        <v>95</v>
      </c>
      <c r="D58" s="250">
        <v>45379</v>
      </c>
      <c r="E58" s="249">
        <v>6122.7</v>
      </c>
      <c r="F58" s="249">
        <v>6066.4333333333343</v>
      </c>
      <c r="G58" s="251">
        <v>5970.8666666666686</v>
      </c>
      <c r="H58" s="251">
        <v>5819.0333333333347</v>
      </c>
      <c r="I58" s="251">
        <v>5723.466666666669</v>
      </c>
      <c r="J58" s="251">
        <v>6218.2666666666682</v>
      </c>
      <c r="K58" s="251">
        <v>6313.8333333333339</v>
      </c>
      <c r="L58" s="251">
        <v>6465.6666666666679</v>
      </c>
      <c r="M58" s="252">
        <v>6162</v>
      </c>
      <c r="N58" s="252">
        <v>5914.6</v>
      </c>
      <c r="O58" s="252">
        <v>1407150</v>
      </c>
      <c r="P58" s="253">
        <v>3.2240316901408453E-2</v>
      </c>
    </row>
    <row r="59" spans="1:16" ht="12.75" customHeight="1">
      <c r="A59" s="245">
        <v>49</v>
      </c>
      <c r="B59" s="257" t="s">
        <v>59</v>
      </c>
      <c r="C59" s="249" t="s">
        <v>96</v>
      </c>
      <c r="D59" s="250">
        <v>45379</v>
      </c>
      <c r="E59" s="249">
        <v>2685.95</v>
      </c>
      <c r="F59" s="249">
        <v>2634.0666666666666</v>
      </c>
      <c r="G59" s="251">
        <v>2573.1833333333334</v>
      </c>
      <c r="H59" s="251">
        <v>2460.416666666667</v>
      </c>
      <c r="I59" s="251">
        <v>2399.5333333333338</v>
      </c>
      <c r="J59" s="251">
        <v>2746.833333333333</v>
      </c>
      <c r="K59" s="251">
        <v>2807.7166666666662</v>
      </c>
      <c r="L59" s="251">
        <v>2920.4833333333327</v>
      </c>
      <c r="M59" s="252">
        <v>2694.95</v>
      </c>
      <c r="N59" s="252">
        <v>2521.3000000000002</v>
      </c>
      <c r="O59" s="252">
        <v>3339000</v>
      </c>
      <c r="P59" s="253">
        <v>4.1946308724832214E-4</v>
      </c>
    </row>
    <row r="60" spans="1:16" ht="12.75" customHeight="1">
      <c r="A60" s="245">
        <v>50</v>
      </c>
      <c r="B60" s="257" t="s">
        <v>45</v>
      </c>
      <c r="C60" s="249" t="s">
        <v>97</v>
      </c>
      <c r="D60" s="250">
        <v>45379</v>
      </c>
      <c r="E60" s="249">
        <v>873.85</v>
      </c>
      <c r="F60" s="249">
        <v>868.2833333333333</v>
      </c>
      <c r="G60" s="251">
        <v>851.56666666666661</v>
      </c>
      <c r="H60" s="251">
        <v>829.2833333333333</v>
      </c>
      <c r="I60" s="251">
        <v>812.56666666666661</v>
      </c>
      <c r="J60" s="251">
        <v>890.56666666666661</v>
      </c>
      <c r="K60" s="251">
        <v>907.2833333333333</v>
      </c>
      <c r="L60" s="251">
        <v>929.56666666666661</v>
      </c>
      <c r="M60" s="252">
        <v>885</v>
      </c>
      <c r="N60" s="252">
        <v>846</v>
      </c>
      <c r="O60" s="252">
        <v>18800000</v>
      </c>
      <c r="P60" s="253">
        <v>4.357479877879545E-2</v>
      </c>
    </row>
    <row r="61" spans="1:16" ht="12.75" customHeight="1">
      <c r="A61" s="245">
        <v>51</v>
      </c>
      <c r="B61" s="257" t="s">
        <v>45</v>
      </c>
      <c r="C61" s="256" t="s">
        <v>98</v>
      </c>
      <c r="D61" s="250">
        <v>45379</v>
      </c>
      <c r="E61" s="249">
        <v>1085.55</v>
      </c>
      <c r="F61" s="249">
        <v>1075.6333333333334</v>
      </c>
      <c r="G61" s="251">
        <v>1056.8166666666668</v>
      </c>
      <c r="H61" s="251">
        <v>1028.0833333333335</v>
      </c>
      <c r="I61" s="251">
        <v>1009.2666666666669</v>
      </c>
      <c r="J61" s="251">
        <v>1104.3666666666668</v>
      </c>
      <c r="K61" s="251">
        <v>1123.1833333333334</v>
      </c>
      <c r="L61" s="251">
        <v>1151.9166666666667</v>
      </c>
      <c r="M61" s="252">
        <v>1094.45</v>
      </c>
      <c r="N61" s="252">
        <v>1046.9000000000001</v>
      </c>
      <c r="O61" s="252">
        <v>1345400</v>
      </c>
      <c r="P61" s="253">
        <v>9.9842354177614289E-3</v>
      </c>
    </row>
    <row r="62" spans="1:16" ht="12.75" customHeight="1">
      <c r="A62" s="245">
        <v>52</v>
      </c>
      <c r="B62" s="257" t="s">
        <v>41</v>
      </c>
      <c r="C62" s="254" t="s">
        <v>99</v>
      </c>
      <c r="D62" s="250">
        <v>45379</v>
      </c>
      <c r="E62" s="249">
        <v>281.05</v>
      </c>
      <c r="F62" s="249">
        <v>281.01666666666665</v>
      </c>
      <c r="G62" s="251">
        <v>276.7833333333333</v>
      </c>
      <c r="H62" s="251">
        <v>272.51666666666665</v>
      </c>
      <c r="I62" s="251">
        <v>268.2833333333333</v>
      </c>
      <c r="J62" s="251">
        <v>285.2833333333333</v>
      </c>
      <c r="K62" s="251">
        <v>289.51666666666665</v>
      </c>
      <c r="L62" s="251">
        <v>293.7833333333333</v>
      </c>
      <c r="M62" s="252">
        <v>285.25</v>
      </c>
      <c r="N62" s="252">
        <v>276.75</v>
      </c>
      <c r="O62" s="252">
        <v>17571600</v>
      </c>
      <c r="P62" s="253">
        <v>-7.926829268292683E-3</v>
      </c>
    </row>
    <row r="63" spans="1:16" ht="12.75" customHeight="1">
      <c r="A63" s="245">
        <v>53</v>
      </c>
      <c r="B63" s="257" t="s">
        <v>63</v>
      </c>
      <c r="C63" s="249" t="s">
        <v>100</v>
      </c>
      <c r="D63" s="250">
        <v>45379</v>
      </c>
      <c r="E63" s="249">
        <v>129.9</v>
      </c>
      <c r="F63" s="249">
        <v>128.79999999999998</v>
      </c>
      <c r="G63" s="251">
        <v>126.84999999999997</v>
      </c>
      <c r="H63" s="251">
        <v>123.79999999999998</v>
      </c>
      <c r="I63" s="251">
        <v>121.84999999999997</v>
      </c>
      <c r="J63" s="251">
        <v>131.84999999999997</v>
      </c>
      <c r="K63" s="251">
        <v>133.79999999999995</v>
      </c>
      <c r="L63" s="251">
        <v>136.84999999999997</v>
      </c>
      <c r="M63" s="252">
        <v>130.75</v>
      </c>
      <c r="N63" s="252">
        <v>125.75</v>
      </c>
      <c r="O63" s="252">
        <v>46505000</v>
      </c>
      <c r="P63" s="253">
        <v>-2.3619567499475122E-2</v>
      </c>
    </row>
    <row r="64" spans="1:16" ht="12.75" customHeight="1">
      <c r="A64" s="245">
        <v>54</v>
      </c>
      <c r="B64" s="257" t="s">
        <v>41</v>
      </c>
      <c r="C64" s="249" t="s">
        <v>101</v>
      </c>
      <c r="D64" s="250">
        <v>45379</v>
      </c>
      <c r="E64" s="249">
        <v>2742.7</v>
      </c>
      <c r="F64" s="249">
        <v>2727.7833333333333</v>
      </c>
      <c r="G64" s="251">
        <v>2688.0666666666666</v>
      </c>
      <c r="H64" s="251">
        <v>2633.4333333333334</v>
      </c>
      <c r="I64" s="251">
        <v>2593.7166666666667</v>
      </c>
      <c r="J64" s="251">
        <v>2782.4166666666665</v>
      </c>
      <c r="K64" s="251">
        <v>2822.1333333333328</v>
      </c>
      <c r="L64" s="251">
        <v>2876.7666666666664</v>
      </c>
      <c r="M64" s="252">
        <v>2767.5</v>
      </c>
      <c r="N64" s="252">
        <v>2673.15</v>
      </c>
      <c r="O64" s="252">
        <v>3627300</v>
      </c>
      <c r="P64" s="253">
        <v>1.2561761996482707E-2</v>
      </c>
    </row>
    <row r="65" spans="1:16" ht="12.75" customHeight="1">
      <c r="A65" s="245">
        <v>55</v>
      </c>
      <c r="B65" s="257" t="s">
        <v>59</v>
      </c>
      <c r="C65" s="249" t="s">
        <v>102</v>
      </c>
      <c r="D65" s="250">
        <v>45379</v>
      </c>
      <c r="E65" s="249">
        <v>532.25</v>
      </c>
      <c r="F65" s="249">
        <v>528.36666666666667</v>
      </c>
      <c r="G65" s="251">
        <v>523.2833333333333</v>
      </c>
      <c r="H65" s="251">
        <v>514.31666666666661</v>
      </c>
      <c r="I65" s="251">
        <v>509.23333333333323</v>
      </c>
      <c r="J65" s="251">
        <v>537.33333333333337</v>
      </c>
      <c r="K65" s="251">
        <v>542.41666666666663</v>
      </c>
      <c r="L65" s="251">
        <v>551.38333333333344</v>
      </c>
      <c r="M65" s="252">
        <v>533.45000000000005</v>
      </c>
      <c r="N65" s="252">
        <v>519.4</v>
      </c>
      <c r="O65" s="252">
        <v>22198750</v>
      </c>
      <c r="P65" s="253">
        <v>2.0312588162275011E-3</v>
      </c>
    </row>
    <row r="66" spans="1:16" ht="12.75" customHeight="1">
      <c r="A66" s="245">
        <v>56</v>
      </c>
      <c r="B66" s="257" t="s">
        <v>49</v>
      </c>
      <c r="C66" s="254" t="s">
        <v>103</v>
      </c>
      <c r="D66" s="250">
        <v>45379</v>
      </c>
      <c r="E66" s="249">
        <v>1875.45</v>
      </c>
      <c r="F66" s="249">
        <v>1863.2833333333335</v>
      </c>
      <c r="G66" s="251">
        <v>1840.2166666666672</v>
      </c>
      <c r="H66" s="251">
        <v>1804.9833333333336</v>
      </c>
      <c r="I66" s="251">
        <v>1781.9166666666672</v>
      </c>
      <c r="J66" s="251">
        <v>1898.5166666666671</v>
      </c>
      <c r="K66" s="251">
        <v>1921.5833333333333</v>
      </c>
      <c r="L66" s="251">
        <v>1956.8166666666671</v>
      </c>
      <c r="M66" s="252">
        <v>1886.35</v>
      </c>
      <c r="N66" s="252">
        <v>1828.05</v>
      </c>
      <c r="O66" s="252">
        <v>3354250</v>
      </c>
      <c r="P66" s="253">
        <v>-2.6342525399129173E-2</v>
      </c>
    </row>
    <row r="67" spans="1:16" ht="12.75" customHeight="1">
      <c r="A67" s="245">
        <v>57</v>
      </c>
      <c r="B67" s="257" t="s">
        <v>39</v>
      </c>
      <c r="C67" s="249" t="s">
        <v>104</v>
      </c>
      <c r="D67" s="250">
        <v>45379</v>
      </c>
      <c r="E67" s="249">
        <v>2111.4499999999998</v>
      </c>
      <c r="F67" s="249">
        <v>2090.4166666666665</v>
      </c>
      <c r="G67" s="251">
        <v>2063.333333333333</v>
      </c>
      <c r="H67" s="251">
        <v>2015.2166666666665</v>
      </c>
      <c r="I67" s="251">
        <v>1988.133333333333</v>
      </c>
      <c r="J67" s="251">
        <v>2138.5333333333328</v>
      </c>
      <c r="K67" s="251">
        <v>2165.6166666666659</v>
      </c>
      <c r="L67" s="251">
        <v>2213.7333333333331</v>
      </c>
      <c r="M67" s="252">
        <v>2117.5</v>
      </c>
      <c r="N67" s="252">
        <v>2042.3</v>
      </c>
      <c r="O67" s="252">
        <v>2772300</v>
      </c>
      <c r="P67" s="253">
        <v>-1.3030011748371248E-2</v>
      </c>
    </row>
    <row r="68" spans="1:16" ht="12.75" customHeight="1">
      <c r="A68" s="245">
        <v>58</v>
      </c>
      <c r="B68" s="257" t="s">
        <v>43</v>
      </c>
      <c r="C68" s="254" t="s">
        <v>106</v>
      </c>
      <c r="D68" s="250">
        <v>45379</v>
      </c>
      <c r="E68" s="249">
        <v>3529.95</v>
      </c>
      <c r="F68" s="249">
        <v>3507.0833333333335</v>
      </c>
      <c r="G68" s="251">
        <v>3472.916666666667</v>
      </c>
      <c r="H68" s="251">
        <v>3415.8833333333337</v>
      </c>
      <c r="I68" s="251">
        <v>3381.7166666666672</v>
      </c>
      <c r="J68" s="251">
        <v>3564.1166666666668</v>
      </c>
      <c r="K68" s="251">
        <v>3598.2833333333338</v>
      </c>
      <c r="L68" s="251">
        <v>3655.3166666666666</v>
      </c>
      <c r="M68" s="252">
        <v>3541.25</v>
      </c>
      <c r="N68" s="252">
        <v>3450.05</v>
      </c>
      <c r="O68" s="252">
        <v>3866600</v>
      </c>
      <c r="P68" s="253">
        <v>1.0874067937033968E-3</v>
      </c>
    </row>
    <row r="69" spans="1:16" ht="12.75" customHeight="1">
      <c r="A69" s="245">
        <v>59</v>
      </c>
      <c r="B69" s="257" t="s">
        <v>45</v>
      </c>
      <c r="C69" s="249" t="s">
        <v>107</v>
      </c>
      <c r="D69" s="250">
        <v>45379</v>
      </c>
      <c r="E69" s="249">
        <v>6842.15</v>
      </c>
      <c r="F69" s="249">
        <v>6746.3</v>
      </c>
      <c r="G69" s="251">
        <v>6619.9500000000007</v>
      </c>
      <c r="H69" s="251">
        <v>6397.7500000000009</v>
      </c>
      <c r="I69" s="251">
        <v>6271.4000000000015</v>
      </c>
      <c r="J69" s="251">
        <v>6968.5</v>
      </c>
      <c r="K69" s="251">
        <v>7094.85</v>
      </c>
      <c r="L69" s="251">
        <v>7317.0499999999993</v>
      </c>
      <c r="M69" s="252">
        <v>6872.65</v>
      </c>
      <c r="N69" s="252">
        <v>6524.1</v>
      </c>
      <c r="O69" s="252">
        <v>1449300</v>
      </c>
      <c r="P69" s="253">
        <v>1.9126643695942622E-2</v>
      </c>
    </row>
    <row r="70" spans="1:16" ht="12.75" customHeight="1">
      <c r="A70" s="245">
        <v>60</v>
      </c>
      <c r="B70" s="257" t="s">
        <v>108</v>
      </c>
      <c r="C70" s="256" t="s">
        <v>109</v>
      </c>
      <c r="D70" s="250">
        <v>45379</v>
      </c>
      <c r="E70" s="249">
        <v>844.5</v>
      </c>
      <c r="F70" s="249">
        <v>837.85</v>
      </c>
      <c r="G70" s="251">
        <v>827.7</v>
      </c>
      <c r="H70" s="251">
        <v>810.9</v>
      </c>
      <c r="I70" s="251">
        <v>800.75</v>
      </c>
      <c r="J70" s="251">
        <v>854.65000000000009</v>
      </c>
      <c r="K70" s="251">
        <v>864.8</v>
      </c>
      <c r="L70" s="251">
        <v>881.60000000000014</v>
      </c>
      <c r="M70" s="252">
        <v>848</v>
      </c>
      <c r="N70" s="252">
        <v>821.05</v>
      </c>
      <c r="O70" s="252">
        <v>38473050</v>
      </c>
      <c r="P70" s="253">
        <v>3.0950170225936241E-2</v>
      </c>
    </row>
    <row r="71" spans="1:16" ht="12.75" customHeight="1">
      <c r="A71" s="245">
        <v>61</v>
      </c>
      <c r="B71" s="257" t="s">
        <v>43</v>
      </c>
      <c r="C71" s="249" t="s">
        <v>110</v>
      </c>
      <c r="D71" s="250">
        <v>45379</v>
      </c>
      <c r="E71" s="249">
        <v>6326.95</v>
      </c>
      <c r="F71" s="249">
        <v>6298.7166666666672</v>
      </c>
      <c r="G71" s="251">
        <v>6248.2333333333345</v>
      </c>
      <c r="H71" s="251">
        <v>6169.5166666666673</v>
      </c>
      <c r="I71" s="251">
        <v>6119.0333333333347</v>
      </c>
      <c r="J71" s="251">
        <v>6377.4333333333343</v>
      </c>
      <c r="K71" s="251">
        <v>6427.9166666666679</v>
      </c>
      <c r="L71" s="251">
        <v>6506.6333333333341</v>
      </c>
      <c r="M71" s="252">
        <v>6349.2</v>
      </c>
      <c r="N71" s="252">
        <v>6220</v>
      </c>
      <c r="O71" s="252">
        <v>2120875</v>
      </c>
      <c r="P71" s="253">
        <v>-1.5378365831012071E-2</v>
      </c>
    </row>
    <row r="72" spans="1:16" ht="12.75" customHeight="1">
      <c r="A72" s="245">
        <v>62</v>
      </c>
      <c r="B72" s="257" t="s">
        <v>56</v>
      </c>
      <c r="C72" s="249" t="s">
        <v>111</v>
      </c>
      <c r="D72" s="250">
        <v>45379</v>
      </c>
      <c r="E72" s="249">
        <v>3794.35</v>
      </c>
      <c r="F72" s="249">
        <v>3772.1</v>
      </c>
      <c r="G72" s="251">
        <v>3722.25</v>
      </c>
      <c r="H72" s="251">
        <v>3650.15</v>
      </c>
      <c r="I72" s="251">
        <v>3600.3</v>
      </c>
      <c r="J72" s="251">
        <v>3844.2</v>
      </c>
      <c r="K72" s="251">
        <v>3894.0499999999993</v>
      </c>
      <c r="L72" s="251">
        <v>3966.1499999999996</v>
      </c>
      <c r="M72" s="252">
        <v>3821.95</v>
      </c>
      <c r="N72" s="252">
        <v>3700</v>
      </c>
      <c r="O72" s="252">
        <v>3676050</v>
      </c>
      <c r="P72" s="253">
        <v>-4.7519724313049787E-2</v>
      </c>
    </row>
    <row r="73" spans="1:16" ht="12.75" customHeight="1">
      <c r="A73" s="245">
        <v>63</v>
      </c>
      <c r="B73" s="257" t="s">
        <v>56</v>
      </c>
      <c r="C73" s="249" t="s">
        <v>112</v>
      </c>
      <c r="D73" s="250">
        <v>45379</v>
      </c>
      <c r="E73" s="249">
        <v>2762.75</v>
      </c>
      <c r="F73" s="249">
        <v>2747.5333333333333</v>
      </c>
      <c r="G73" s="251">
        <v>2725.2166666666667</v>
      </c>
      <c r="H73" s="251">
        <v>2687.6833333333334</v>
      </c>
      <c r="I73" s="251">
        <v>2665.3666666666668</v>
      </c>
      <c r="J73" s="251">
        <v>2785.0666666666666</v>
      </c>
      <c r="K73" s="251">
        <v>2807.3833333333332</v>
      </c>
      <c r="L73" s="251">
        <v>2844.9166666666665</v>
      </c>
      <c r="M73" s="252">
        <v>2769.85</v>
      </c>
      <c r="N73" s="252">
        <v>2710</v>
      </c>
      <c r="O73" s="252">
        <v>2009700</v>
      </c>
      <c r="P73" s="253">
        <v>-2.8966250332181771E-2</v>
      </c>
    </row>
    <row r="74" spans="1:16" ht="12.75" customHeight="1">
      <c r="A74" s="245">
        <v>64</v>
      </c>
      <c r="B74" s="257" t="s">
        <v>56</v>
      </c>
      <c r="C74" s="249" t="s">
        <v>113</v>
      </c>
      <c r="D74" s="250">
        <v>45379</v>
      </c>
      <c r="E74" s="249">
        <v>307.75</v>
      </c>
      <c r="F74" s="249">
        <v>304.91666666666669</v>
      </c>
      <c r="G74" s="251">
        <v>298.23333333333335</v>
      </c>
      <c r="H74" s="251">
        <v>288.71666666666664</v>
      </c>
      <c r="I74" s="251">
        <v>282.0333333333333</v>
      </c>
      <c r="J74" s="251">
        <v>314.43333333333339</v>
      </c>
      <c r="K74" s="251">
        <v>321.11666666666667</v>
      </c>
      <c r="L74" s="251">
        <v>330.63333333333344</v>
      </c>
      <c r="M74" s="252">
        <v>311.60000000000002</v>
      </c>
      <c r="N74" s="252">
        <v>295.39999999999998</v>
      </c>
      <c r="O74" s="252">
        <v>20430000</v>
      </c>
      <c r="P74" s="253">
        <v>1.1766803351756106E-2</v>
      </c>
    </row>
    <row r="75" spans="1:16" ht="12.75" customHeight="1">
      <c r="A75" s="245">
        <v>65</v>
      </c>
      <c r="B75" s="257" t="s">
        <v>63</v>
      </c>
      <c r="C75" s="249" t="s">
        <v>114</v>
      </c>
      <c r="D75" s="250">
        <v>45379</v>
      </c>
      <c r="E75" s="249">
        <v>146.85</v>
      </c>
      <c r="F75" s="249">
        <v>145.21666666666667</v>
      </c>
      <c r="G75" s="251">
        <v>141.78333333333333</v>
      </c>
      <c r="H75" s="251">
        <v>136.71666666666667</v>
      </c>
      <c r="I75" s="251">
        <v>133.28333333333333</v>
      </c>
      <c r="J75" s="251">
        <v>150.28333333333333</v>
      </c>
      <c r="K75" s="251">
        <v>153.71666666666667</v>
      </c>
      <c r="L75" s="251">
        <v>158.78333333333333</v>
      </c>
      <c r="M75" s="252">
        <v>148.65</v>
      </c>
      <c r="N75" s="252">
        <v>140.15</v>
      </c>
      <c r="O75" s="252">
        <v>93800000</v>
      </c>
      <c r="P75" s="253">
        <v>1.0993748652726881E-2</v>
      </c>
    </row>
    <row r="76" spans="1:16" ht="12.75" customHeight="1">
      <c r="A76" s="245">
        <v>66</v>
      </c>
      <c r="B76" s="257" t="s">
        <v>84</v>
      </c>
      <c r="C76" s="249" t="s">
        <v>115</v>
      </c>
      <c r="D76" s="250">
        <v>45379</v>
      </c>
      <c r="E76" s="249">
        <v>176.7</v>
      </c>
      <c r="F76" s="249">
        <v>173.45000000000002</v>
      </c>
      <c r="G76" s="251">
        <v>169.65000000000003</v>
      </c>
      <c r="H76" s="251">
        <v>162.60000000000002</v>
      </c>
      <c r="I76" s="251">
        <v>158.80000000000004</v>
      </c>
      <c r="J76" s="251">
        <v>180.50000000000003</v>
      </c>
      <c r="K76" s="251">
        <v>184.30000000000004</v>
      </c>
      <c r="L76" s="251">
        <v>191.35000000000002</v>
      </c>
      <c r="M76" s="252">
        <v>177.25</v>
      </c>
      <c r="N76" s="252">
        <v>166.4</v>
      </c>
      <c r="O76" s="252">
        <v>129079050</v>
      </c>
      <c r="P76" s="253">
        <v>-3.4362379355192006E-2</v>
      </c>
    </row>
    <row r="77" spans="1:16" ht="12.75" customHeight="1">
      <c r="A77" s="245">
        <v>67</v>
      </c>
      <c r="B77" s="257" t="s">
        <v>43</v>
      </c>
      <c r="C77" s="249" t="s">
        <v>116</v>
      </c>
      <c r="D77" s="250">
        <v>45379</v>
      </c>
      <c r="E77" s="249">
        <v>941.25</v>
      </c>
      <c r="F77" s="249">
        <v>924.01666666666677</v>
      </c>
      <c r="G77" s="251">
        <v>903.68333333333351</v>
      </c>
      <c r="H77" s="251">
        <v>866.11666666666679</v>
      </c>
      <c r="I77" s="251">
        <v>845.78333333333353</v>
      </c>
      <c r="J77" s="251">
        <v>961.58333333333348</v>
      </c>
      <c r="K77" s="251">
        <v>981.91666666666674</v>
      </c>
      <c r="L77" s="251">
        <v>1019.4833333333335</v>
      </c>
      <c r="M77" s="252">
        <v>944.35</v>
      </c>
      <c r="N77" s="252">
        <v>886.45</v>
      </c>
      <c r="O77" s="252">
        <v>13618400</v>
      </c>
      <c r="P77" s="253">
        <v>-3.1802484408020207E-2</v>
      </c>
    </row>
    <row r="78" spans="1:16" ht="12.75" customHeight="1">
      <c r="A78" s="245">
        <v>68</v>
      </c>
      <c r="B78" s="257" t="s">
        <v>117</v>
      </c>
      <c r="C78" s="249" t="s">
        <v>118</v>
      </c>
      <c r="D78" s="250">
        <v>45379</v>
      </c>
      <c r="E78" s="249">
        <v>78.3</v>
      </c>
      <c r="F78" s="249">
        <v>77.333333333333329</v>
      </c>
      <c r="G78" s="251">
        <v>75.766666666666652</v>
      </c>
      <c r="H78" s="251">
        <v>73.23333333333332</v>
      </c>
      <c r="I78" s="251">
        <v>71.666666666666643</v>
      </c>
      <c r="J78" s="251">
        <v>79.86666666666666</v>
      </c>
      <c r="K78" s="251">
        <v>81.433333333333351</v>
      </c>
      <c r="L78" s="251">
        <v>83.966666666666669</v>
      </c>
      <c r="M78" s="252">
        <v>78.900000000000006</v>
      </c>
      <c r="N78" s="252">
        <v>74.8</v>
      </c>
      <c r="O78" s="252">
        <v>202263750</v>
      </c>
      <c r="P78" s="253">
        <v>-2.0431513566525009E-2</v>
      </c>
    </row>
    <row r="79" spans="1:16" ht="12.75" customHeight="1">
      <c r="A79" s="245">
        <v>69</v>
      </c>
      <c r="B79" s="257" t="s">
        <v>45</v>
      </c>
      <c r="C79" s="249" t="s">
        <v>119</v>
      </c>
      <c r="D79" s="250">
        <v>45379</v>
      </c>
      <c r="E79" s="249">
        <v>617.45000000000005</v>
      </c>
      <c r="F79" s="249">
        <v>610.41666666666663</v>
      </c>
      <c r="G79" s="251">
        <v>598.0333333333333</v>
      </c>
      <c r="H79" s="251">
        <v>578.61666666666667</v>
      </c>
      <c r="I79" s="251">
        <v>566.23333333333335</v>
      </c>
      <c r="J79" s="251">
        <v>629.83333333333326</v>
      </c>
      <c r="K79" s="251">
        <v>642.2166666666667</v>
      </c>
      <c r="L79" s="251">
        <v>661.63333333333321</v>
      </c>
      <c r="M79" s="252">
        <v>622.79999999999995</v>
      </c>
      <c r="N79" s="252">
        <v>591</v>
      </c>
      <c r="O79" s="252">
        <v>8453900</v>
      </c>
      <c r="P79" s="253">
        <v>-1.3351539978758913E-2</v>
      </c>
    </row>
    <row r="80" spans="1:16" ht="12.75" customHeight="1">
      <c r="A80" s="245">
        <v>70</v>
      </c>
      <c r="B80" s="257" t="s">
        <v>59</v>
      </c>
      <c r="C80" s="255" t="s">
        <v>120</v>
      </c>
      <c r="D80" s="250">
        <v>45379</v>
      </c>
      <c r="E80" s="249">
        <v>1230.05</v>
      </c>
      <c r="F80" s="249">
        <v>1215.6333333333334</v>
      </c>
      <c r="G80" s="251">
        <v>1197.3166666666668</v>
      </c>
      <c r="H80" s="251">
        <v>1164.5833333333335</v>
      </c>
      <c r="I80" s="251">
        <v>1146.2666666666669</v>
      </c>
      <c r="J80" s="251">
        <v>1248.3666666666668</v>
      </c>
      <c r="K80" s="251">
        <v>1266.6833333333334</v>
      </c>
      <c r="L80" s="251">
        <v>1299.4166666666667</v>
      </c>
      <c r="M80" s="252">
        <v>1233.95</v>
      </c>
      <c r="N80" s="252">
        <v>1182.9000000000001</v>
      </c>
      <c r="O80" s="252">
        <v>5659000</v>
      </c>
      <c r="P80" s="253">
        <v>-3.6519962543628159E-2</v>
      </c>
    </row>
    <row r="81" spans="1:16" ht="12.75" customHeight="1">
      <c r="A81" s="245">
        <v>71</v>
      </c>
      <c r="B81" s="257" t="s">
        <v>108</v>
      </c>
      <c r="C81" s="249" t="s">
        <v>121</v>
      </c>
      <c r="D81" s="250">
        <v>45379</v>
      </c>
      <c r="E81" s="249">
        <v>2180.1</v>
      </c>
      <c r="F81" s="249">
        <v>2180</v>
      </c>
      <c r="G81" s="251">
        <v>2135.6</v>
      </c>
      <c r="H81" s="251">
        <v>2091.1</v>
      </c>
      <c r="I81" s="251">
        <v>2046.6999999999998</v>
      </c>
      <c r="J81" s="251">
        <v>2224.5</v>
      </c>
      <c r="K81" s="251">
        <v>2268.8999999999996</v>
      </c>
      <c r="L81" s="251">
        <v>2313.4</v>
      </c>
      <c r="M81" s="252">
        <v>2224.4</v>
      </c>
      <c r="N81" s="252">
        <v>2135.5</v>
      </c>
      <c r="O81" s="252">
        <v>4304925</v>
      </c>
      <c r="P81" s="253">
        <v>-2.9449560933818803E-2</v>
      </c>
    </row>
    <row r="82" spans="1:16" ht="12.75" customHeight="1">
      <c r="A82" s="245">
        <v>72</v>
      </c>
      <c r="B82" s="257" t="s">
        <v>43</v>
      </c>
      <c r="C82" s="249" t="s">
        <v>122</v>
      </c>
      <c r="D82" s="250">
        <v>45379</v>
      </c>
      <c r="E82" s="249">
        <v>423.7</v>
      </c>
      <c r="F82" s="249">
        <v>419.68333333333339</v>
      </c>
      <c r="G82" s="251">
        <v>414.61666666666679</v>
      </c>
      <c r="H82" s="251">
        <v>405.53333333333342</v>
      </c>
      <c r="I82" s="251">
        <v>400.46666666666681</v>
      </c>
      <c r="J82" s="251">
        <v>428.76666666666677</v>
      </c>
      <c r="K82" s="251">
        <v>433.83333333333337</v>
      </c>
      <c r="L82" s="251">
        <v>442.91666666666674</v>
      </c>
      <c r="M82" s="252">
        <v>424.75</v>
      </c>
      <c r="N82" s="252">
        <v>410.6</v>
      </c>
      <c r="O82" s="252">
        <v>11148000</v>
      </c>
      <c r="P82" s="253">
        <v>-2.5694808599895123E-2</v>
      </c>
    </row>
    <row r="83" spans="1:16" ht="12.75" customHeight="1">
      <c r="A83" s="245">
        <v>73</v>
      </c>
      <c r="B83" s="257" t="s">
        <v>49</v>
      </c>
      <c r="C83" s="249" t="s">
        <v>123</v>
      </c>
      <c r="D83" s="250">
        <v>45379</v>
      </c>
      <c r="E83" s="249">
        <v>2202.8000000000002</v>
      </c>
      <c r="F83" s="249">
        <v>2181.6833333333338</v>
      </c>
      <c r="G83" s="251">
        <v>2154.7166666666676</v>
      </c>
      <c r="H83" s="251">
        <v>2106.6333333333337</v>
      </c>
      <c r="I83" s="251">
        <v>2079.6666666666674</v>
      </c>
      <c r="J83" s="251">
        <v>2229.7666666666678</v>
      </c>
      <c r="K83" s="251">
        <v>2256.733333333334</v>
      </c>
      <c r="L83" s="251">
        <v>2304.816666666668</v>
      </c>
      <c r="M83" s="252">
        <v>2208.65</v>
      </c>
      <c r="N83" s="252">
        <v>2133.6</v>
      </c>
      <c r="O83" s="252">
        <v>7016670</v>
      </c>
      <c r="P83" s="253">
        <v>-3.5978766629530111E-2</v>
      </c>
    </row>
    <row r="84" spans="1:16" ht="12.75" customHeight="1">
      <c r="A84" s="245">
        <v>74</v>
      </c>
      <c r="B84" s="257" t="s">
        <v>84</v>
      </c>
      <c r="C84" s="249" t="s">
        <v>124</v>
      </c>
      <c r="D84" s="250">
        <v>45379</v>
      </c>
      <c r="E84" s="249">
        <v>540.25</v>
      </c>
      <c r="F84" s="249">
        <v>536.6</v>
      </c>
      <c r="G84" s="251">
        <v>527.30000000000007</v>
      </c>
      <c r="H84" s="251">
        <v>514.35</v>
      </c>
      <c r="I84" s="251">
        <v>505.05000000000007</v>
      </c>
      <c r="J84" s="251">
        <v>549.55000000000007</v>
      </c>
      <c r="K84" s="251">
        <v>558.85</v>
      </c>
      <c r="L84" s="251">
        <v>571.80000000000007</v>
      </c>
      <c r="M84" s="252">
        <v>545.9</v>
      </c>
      <c r="N84" s="252">
        <v>523.65</v>
      </c>
      <c r="O84" s="252">
        <v>7227500</v>
      </c>
      <c r="P84" s="253">
        <v>-6.3584808386320671E-3</v>
      </c>
    </row>
    <row r="85" spans="1:16" ht="12.75" customHeight="1">
      <c r="A85" s="245">
        <v>75</v>
      </c>
      <c r="B85" s="257" t="s">
        <v>45</v>
      </c>
      <c r="C85" s="249" t="s">
        <v>125</v>
      </c>
      <c r="D85" s="250">
        <v>45379</v>
      </c>
      <c r="E85" s="249">
        <v>3176.3</v>
      </c>
      <c r="F85" s="249">
        <v>3131.4333333333329</v>
      </c>
      <c r="G85" s="251">
        <v>3075.9166666666661</v>
      </c>
      <c r="H85" s="251">
        <v>2975.5333333333333</v>
      </c>
      <c r="I85" s="251">
        <v>2920.0166666666664</v>
      </c>
      <c r="J85" s="251">
        <v>3231.8166666666657</v>
      </c>
      <c r="K85" s="251">
        <v>3287.333333333333</v>
      </c>
      <c r="L85" s="251">
        <v>3387.7166666666653</v>
      </c>
      <c r="M85" s="252">
        <v>3186.95</v>
      </c>
      <c r="N85" s="252">
        <v>3031.05</v>
      </c>
      <c r="O85" s="252">
        <v>8925600</v>
      </c>
      <c r="P85" s="253">
        <v>-4.4265981368454867E-2</v>
      </c>
    </row>
    <row r="86" spans="1:16" ht="12.75" customHeight="1">
      <c r="A86" s="245">
        <v>76</v>
      </c>
      <c r="B86" s="257" t="s">
        <v>41</v>
      </c>
      <c r="C86" s="256" t="s">
        <v>126</v>
      </c>
      <c r="D86" s="250">
        <v>45379</v>
      </c>
      <c r="E86" s="249">
        <v>1513.95</v>
      </c>
      <c r="F86" s="249">
        <v>1498.8</v>
      </c>
      <c r="G86" s="251">
        <v>1476.6</v>
      </c>
      <c r="H86" s="251">
        <v>1439.25</v>
      </c>
      <c r="I86" s="251">
        <v>1417.05</v>
      </c>
      <c r="J86" s="251">
        <v>1536.1499999999999</v>
      </c>
      <c r="K86" s="251">
        <v>1558.3500000000001</v>
      </c>
      <c r="L86" s="251">
        <v>1595.6999999999998</v>
      </c>
      <c r="M86" s="252">
        <v>1521</v>
      </c>
      <c r="N86" s="252">
        <v>1461.45</v>
      </c>
      <c r="O86" s="252">
        <v>5634000</v>
      </c>
      <c r="P86" s="253">
        <v>4.0923787528868362E-2</v>
      </c>
    </row>
    <row r="87" spans="1:16" ht="12.75" customHeight="1">
      <c r="A87" s="245">
        <v>77</v>
      </c>
      <c r="B87" s="257" t="s">
        <v>87</v>
      </c>
      <c r="C87" s="249" t="s">
        <v>127</v>
      </c>
      <c r="D87" s="250">
        <v>45379</v>
      </c>
      <c r="E87" s="249">
        <v>1679.25</v>
      </c>
      <c r="F87" s="249">
        <v>1658.3666666666668</v>
      </c>
      <c r="G87" s="251">
        <v>1633.7333333333336</v>
      </c>
      <c r="H87" s="251">
        <v>1588.2166666666667</v>
      </c>
      <c r="I87" s="251">
        <v>1563.5833333333335</v>
      </c>
      <c r="J87" s="251">
        <v>1703.8833333333337</v>
      </c>
      <c r="K87" s="251">
        <v>1728.5166666666669</v>
      </c>
      <c r="L87" s="251">
        <v>1774.0333333333338</v>
      </c>
      <c r="M87" s="252">
        <v>1683</v>
      </c>
      <c r="N87" s="252">
        <v>1612.85</v>
      </c>
      <c r="O87" s="252">
        <v>15527400</v>
      </c>
      <c r="P87" s="253">
        <v>2.5567525082065744E-2</v>
      </c>
    </row>
    <row r="88" spans="1:16" ht="12.75" customHeight="1">
      <c r="A88" s="245">
        <v>78</v>
      </c>
      <c r="B88" s="257" t="s">
        <v>68</v>
      </c>
      <c r="C88" s="249" t="s">
        <v>128</v>
      </c>
      <c r="D88" s="250">
        <v>45379</v>
      </c>
      <c r="E88" s="249">
        <v>3723.5</v>
      </c>
      <c r="F88" s="249">
        <v>3675.7666666666664</v>
      </c>
      <c r="G88" s="251">
        <v>3612.7833333333328</v>
      </c>
      <c r="H88" s="251">
        <v>3502.0666666666666</v>
      </c>
      <c r="I88" s="251">
        <v>3439.083333333333</v>
      </c>
      <c r="J88" s="251">
        <v>3786.4833333333327</v>
      </c>
      <c r="K88" s="251">
        <v>3849.4666666666662</v>
      </c>
      <c r="L88" s="251">
        <v>3960.1833333333325</v>
      </c>
      <c r="M88" s="252">
        <v>3738.75</v>
      </c>
      <c r="N88" s="252">
        <v>3565.05</v>
      </c>
      <c r="O88" s="252">
        <v>3008400</v>
      </c>
      <c r="P88" s="253">
        <v>1.879508279995936E-2</v>
      </c>
    </row>
    <row r="89" spans="1:16" ht="12.75" customHeight="1">
      <c r="A89" s="245">
        <v>79</v>
      </c>
      <c r="B89" s="257" t="s">
        <v>63</v>
      </c>
      <c r="C89" s="249" t="s">
        <v>129</v>
      </c>
      <c r="D89" s="250">
        <v>45379</v>
      </c>
      <c r="E89" s="249">
        <v>1463.1</v>
      </c>
      <c r="F89" s="249">
        <v>1462.0333333333335</v>
      </c>
      <c r="G89" s="251">
        <v>1453.5666666666671</v>
      </c>
      <c r="H89" s="251">
        <v>1444.0333333333335</v>
      </c>
      <c r="I89" s="251">
        <v>1435.5666666666671</v>
      </c>
      <c r="J89" s="251">
        <v>1471.5666666666671</v>
      </c>
      <c r="K89" s="251">
        <v>1480.0333333333338</v>
      </c>
      <c r="L89" s="251">
        <v>1489.5666666666671</v>
      </c>
      <c r="M89" s="252">
        <v>1470.5</v>
      </c>
      <c r="N89" s="252">
        <v>1452.5</v>
      </c>
      <c r="O89" s="252">
        <v>193055500</v>
      </c>
      <c r="P89" s="253">
        <v>7.7265430989995412E-4</v>
      </c>
    </row>
    <row r="90" spans="1:16" ht="12.75" customHeight="1">
      <c r="A90" s="245">
        <v>80</v>
      </c>
      <c r="B90" s="257" t="s">
        <v>68</v>
      </c>
      <c r="C90" s="249" t="s">
        <v>130</v>
      </c>
      <c r="D90" s="250">
        <v>45379</v>
      </c>
      <c r="E90" s="249">
        <v>624.15</v>
      </c>
      <c r="F90" s="249">
        <v>616.69999999999993</v>
      </c>
      <c r="G90" s="251">
        <v>607.44999999999982</v>
      </c>
      <c r="H90" s="251">
        <v>590.74999999999989</v>
      </c>
      <c r="I90" s="251">
        <v>581.49999999999977</v>
      </c>
      <c r="J90" s="251">
        <v>633.39999999999986</v>
      </c>
      <c r="K90" s="251">
        <v>642.65000000000009</v>
      </c>
      <c r="L90" s="251">
        <v>659.34999999999991</v>
      </c>
      <c r="M90" s="252">
        <v>625.95000000000005</v>
      </c>
      <c r="N90" s="252">
        <v>600</v>
      </c>
      <c r="O90" s="252">
        <v>27470300</v>
      </c>
      <c r="P90" s="253">
        <v>-2.0743471100305857E-2</v>
      </c>
    </row>
    <row r="91" spans="1:16" ht="12.75" customHeight="1">
      <c r="A91" s="245">
        <v>81</v>
      </c>
      <c r="B91" s="257" t="s">
        <v>56</v>
      </c>
      <c r="C91" s="249" t="s">
        <v>131</v>
      </c>
      <c r="D91" s="250">
        <v>45379</v>
      </c>
      <c r="E91" s="249">
        <v>4671</v>
      </c>
      <c r="F91" s="249">
        <v>4613.4833333333327</v>
      </c>
      <c r="G91" s="251">
        <v>4549.1666666666652</v>
      </c>
      <c r="H91" s="251">
        <v>4427.3333333333321</v>
      </c>
      <c r="I91" s="251">
        <v>4363.0166666666646</v>
      </c>
      <c r="J91" s="251">
        <v>4735.3166666666657</v>
      </c>
      <c r="K91" s="251">
        <v>4799.6333333333332</v>
      </c>
      <c r="L91" s="251">
        <v>4921.4666666666662</v>
      </c>
      <c r="M91" s="252">
        <v>4677.8</v>
      </c>
      <c r="N91" s="252">
        <v>4491.6499999999996</v>
      </c>
      <c r="O91" s="252">
        <v>3850800</v>
      </c>
      <c r="P91" s="253">
        <v>2.1242740074787176E-2</v>
      </c>
    </row>
    <row r="92" spans="1:16" ht="12.75" customHeight="1">
      <c r="A92" s="245">
        <v>82</v>
      </c>
      <c r="B92" s="257" t="s">
        <v>132</v>
      </c>
      <c r="C92" s="249" t="s">
        <v>133</v>
      </c>
      <c r="D92" s="250">
        <v>45379</v>
      </c>
      <c r="E92" s="249">
        <v>526.79999999999995</v>
      </c>
      <c r="F92" s="249">
        <v>521.29999999999995</v>
      </c>
      <c r="G92" s="251">
        <v>514.69999999999993</v>
      </c>
      <c r="H92" s="251">
        <v>502.59999999999997</v>
      </c>
      <c r="I92" s="251">
        <v>495.99999999999994</v>
      </c>
      <c r="J92" s="251">
        <v>533.39999999999986</v>
      </c>
      <c r="K92" s="251">
        <v>539.99999999999977</v>
      </c>
      <c r="L92" s="251">
        <v>552.09999999999991</v>
      </c>
      <c r="M92" s="252">
        <v>527.9</v>
      </c>
      <c r="N92" s="252">
        <v>509.2</v>
      </c>
      <c r="O92" s="252">
        <v>39370800</v>
      </c>
      <c r="P92" s="253">
        <v>-6.2349959989330489E-2</v>
      </c>
    </row>
    <row r="93" spans="1:16" ht="12.75" customHeight="1">
      <c r="A93" s="245">
        <v>83</v>
      </c>
      <c r="B93" s="257" t="s">
        <v>132</v>
      </c>
      <c r="C93" s="249" t="s">
        <v>134</v>
      </c>
      <c r="D93" s="250">
        <v>45379</v>
      </c>
      <c r="E93" s="249">
        <v>263.2</v>
      </c>
      <c r="F93" s="249">
        <v>255.65</v>
      </c>
      <c r="G93" s="251">
        <v>245.5</v>
      </c>
      <c r="H93" s="251">
        <v>227.79999999999998</v>
      </c>
      <c r="I93" s="251">
        <v>217.64999999999998</v>
      </c>
      <c r="J93" s="251">
        <v>273.35000000000002</v>
      </c>
      <c r="K93" s="251">
        <v>283.50000000000006</v>
      </c>
      <c r="L93" s="251">
        <v>301.20000000000005</v>
      </c>
      <c r="M93" s="252">
        <v>265.8</v>
      </c>
      <c r="N93" s="252">
        <v>237.95</v>
      </c>
      <c r="O93" s="252">
        <v>30989100</v>
      </c>
      <c r="P93" s="253">
        <v>-6.4779270633397307E-2</v>
      </c>
    </row>
    <row r="94" spans="1:16" ht="12.75" customHeight="1">
      <c r="A94" s="245">
        <v>84</v>
      </c>
      <c r="B94" s="257" t="s">
        <v>84</v>
      </c>
      <c r="C94" s="255" t="s">
        <v>135</v>
      </c>
      <c r="D94" s="250">
        <v>45379</v>
      </c>
      <c r="E94" s="249">
        <v>502.7</v>
      </c>
      <c r="F94" s="249">
        <v>497.33333333333331</v>
      </c>
      <c r="G94" s="251">
        <v>488.06666666666661</v>
      </c>
      <c r="H94" s="251">
        <v>473.43333333333328</v>
      </c>
      <c r="I94" s="251">
        <v>464.16666666666657</v>
      </c>
      <c r="J94" s="251">
        <v>511.96666666666664</v>
      </c>
      <c r="K94" s="251">
        <v>521.23333333333335</v>
      </c>
      <c r="L94" s="251">
        <v>535.86666666666667</v>
      </c>
      <c r="M94" s="252">
        <v>506.6</v>
      </c>
      <c r="N94" s="252">
        <v>482.7</v>
      </c>
      <c r="O94" s="252">
        <v>39706200</v>
      </c>
      <c r="P94" s="253">
        <v>-1.8326206475259622E-3</v>
      </c>
    </row>
    <row r="95" spans="1:16" ht="12.75" customHeight="1">
      <c r="A95" s="245">
        <v>85</v>
      </c>
      <c r="B95" s="257" t="s">
        <v>59</v>
      </c>
      <c r="C95" s="249" t="s">
        <v>136</v>
      </c>
      <c r="D95" s="250">
        <v>45379</v>
      </c>
      <c r="E95" s="249">
        <v>2347.9</v>
      </c>
      <c r="F95" s="249">
        <v>2337.8000000000002</v>
      </c>
      <c r="G95" s="251">
        <v>2322.6500000000005</v>
      </c>
      <c r="H95" s="251">
        <v>2297.4000000000005</v>
      </c>
      <c r="I95" s="251">
        <v>2282.2500000000009</v>
      </c>
      <c r="J95" s="251">
        <v>2363.0500000000002</v>
      </c>
      <c r="K95" s="251">
        <v>2378.1999999999998</v>
      </c>
      <c r="L95" s="251">
        <v>2403.4499999999998</v>
      </c>
      <c r="M95" s="252">
        <v>2352.9499999999998</v>
      </c>
      <c r="N95" s="252">
        <v>2312.5500000000002</v>
      </c>
      <c r="O95" s="252">
        <v>13774200</v>
      </c>
      <c r="P95" s="253">
        <v>1.8410078963712183E-2</v>
      </c>
    </row>
    <row r="96" spans="1:16" ht="12.75" customHeight="1">
      <c r="A96" s="245">
        <v>86</v>
      </c>
      <c r="B96" s="257" t="s">
        <v>63</v>
      </c>
      <c r="C96" s="249" t="s">
        <v>138</v>
      </c>
      <c r="D96" s="250">
        <v>45379</v>
      </c>
      <c r="E96" s="249">
        <v>1086.5999999999999</v>
      </c>
      <c r="F96" s="249">
        <v>1088.5</v>
      </c>
      <c r="G96" s="251">
        <v>1077.0999999999999</v>
      </c>
      <c r="H96" s="251">
        <v>1067.5999999999999</v>
      </c>
      <c r="I96" s="251">
        <v>1056.1999999999998</v>
      </c>
      <c r="J96" s="251">
        <v>1098</v>
      </c>
      <c r="K96" s="251">
        <v>1109.4000000000001</v>
      </c>
      <c r="L96" s="251">
        <v>1118.9000000000001</v>
      </c>
      <c r="M96" s="252">
        <v>1099.9000000000001</v>
      </c>
      <c r="N96" s="252">
        <v>1079</v>
      </c>
      <c r="O96" s="252">
        <v>71579900</v>
      </c>
      <c r="P96" s="253">
        <v>1.5411349982622511E-2</v>
      </c>
    </row>
    <row r="97" spans="1:16" ht="12.75" customHeight="1">
      <c r="A97" s="245">
        <v>87</v>
      </c>
      <c r="B97" s="257" t="s">
        <v>68</v>
      </c>
      <c r="C97" s="249" t="s">
        <v>139</v>
      </c>
      <c r="D97" s="250">
        <v>45379</v>
      </c>
      <c r="E97" s="249">
        <v>1672.15</v>
      </c>
      <c r="F97" s="249">
        <v>1655.0833333333333</v>
      </c>
      <c r="G97" s="251">
        <v>1635.3666666666666</v>
      </c>
      <c r="H97" s="251">
        <v>1598.5833333333333</v>
      </c>
      <c r="I97" s="251">
        <v>1578.8666666666666</v>
      </c>
      <c r="J97" s="251">
        <v>1691.8666666666666</v>
      </c>
      <c r="K97" s="251">
        <v>1711.5833333333333</v>
      </c>
      <c r="L97" s="251">
        <v>1748.3666666666666</v>
      </c>
      <c r="M97" s="252">
        <v>1674.8</v>
      </c>
      <c r="N97" s="252">
        <v>1618.3</v>
      </c>
      <c r="O97" s="252">
        <v>2363500</v>
      </c>
      <c r="P97" s="253">
        <v>2.8503046127067014E-2</v>
      </c>
    </row>
    <row r="98" spans="1:16" ht="12.75" customHeight="1">
      <c r="A98" s="245">
        <v>88</v>
      </c>
      <c r="B98" s="257" t="s">
        <v>68</v>
      </c>
      <c r="C98" s="249" t="s">
        <v>140</v>
      </c>
      <c r="D98" s="250">
        <v>45379</v>
      </c>
      <c r="E98" s="249">
        <v>576.15</v>
      </c>
      <c r="F98" s="249">
        <v>574.43333333333328</v>
      </c>
      <c r="G98" s="251">
        <v>565.76666666666654</v>
      </c>
      <c r="H98" s="251">
        <v>555.38333333333321</v>
      </c>
      <c r="I98" s="251">
        <v>546.71666666666647</v>
      </c>
      <c r="J98" s="251">
        <v>584.81666666666661</v>
      </c>
      <c r="K98" s="251">
        <v>593.48333333333335</v>
      </c>
      <c r="L98" s="251">
        <v>603.86666666666667</v>
      </c>
      <c r="M98" s="252">
        <v>583.1</v>
      </c>
      <c r="N98" s="252">
        <v>564.04999999999995</v>
      </c>
      <c r="O98" s="252">
        <v>11557500</v>
      </c>
      <c r="P98" s="253">
        <v>-5.9347181008902079E-3</v>
      </c>
    </row>
    <row r="99" spans="1:16" ht="12.75" customHeight="1">
      <c r="A99" s="245">
        <v>89</v>
      </c>
      <c r="B99" s="257" t="s">
        <v>79</v>
      </c>
      <c r="C99" s="249" t="s">
        <v>141</v>
      </c>
      <c r="D99" s="250">
        <v>45379</v>
      </c>
      <c r="E99" s="249">
        <v>13.15</v>
      </c>
      <c r="F99" s="249">
        <v>12.916666666666666</v>
      </c>
      <c r="G99" s="251">
        <v>12.583333333333332</v>
      </c>
      <c r="H99" s="251">
        <v>12.016666666666666</v>
      </c>
      <c r="I99" s="251">
        <v>11.683333333333332</v>
      </c>
      <c r="J99" s="251">
        <v>13.483333333333333</v>
      </c>
      <c r="K99" s="251">
        <v>13.816666666666665</v>
      </c>
      <c r="L99" s="251">
        <v>14.383333333333333</v>
      </c>
      <c r="M99" s="252">
        <v>13.25</v>
      </c>
      <c r="N99" s="252">
        <v>12.35</v>
      </c>
      <c r="O99" s="252">
        <v>2007680000</v>
      </c>
      <c r="P99" s="253">
        <v>-1.5186594984891888E-2</v>
      </c>
    </row>
    <row r="100" spans="1:16" ht="12.75" customHeight="1">
      <c r="A100" s="245">
        <v>90</v>
      </c>
      <c r="B100" s="257" t="s">
        <v>68</v>
      </c>
      <c r="C100" s="249" t="s">
        <v>142</v>
      </c>
      <c r="D100" s="250">
        <v>45379</v>
      </c>
      <c r="E100" s="249">
        <v>111</v>
      </c>
      <c r="F100" s="249">
        <v>110.10000000000001</v>
      </c>
      <c r="G100" s="251">
        <v>108.30000000000001</v>
      </c>
      <c r="H100" s="251">
        <v>105.60000000000001</v>
      </c>
      <c r="I100" s="251">
        <v>103.80000000000001</v>
      </c>
      <c r="J100" s="251">
        <v>112.80000000000001</v>
      </c>
      <c r="K100" s="251">
        <v>114.6</v>
      </c>
      <c r="L100" s="251">
        <v>117.30000000000001</v>
      </c>
      <c r="M100" s="252">
        <v>111.9</v>
      </c>
      <c r="N100" s="252">
        <v>107.4</v>
      </c>
      <c r="O100" s="252">
        <v>75730000</v>
      </c>
      <c r="P100" s="253">
        <v>-3.1585677749360615E-2</v>
      </c>
    </row>
    <row r="101" spans="1:16" ht="12.75" customHeight="1">
      <c r="A101" s="245">
        <v>91</v>
      </c>
      <c r="B101" s="257" t="s">
        <v>63</v>
      </c>
      <c r="C101" s="249" t="s">
        <v>143</v>
      </c>
      <c r="D101" s="250">
        <v>45379</v>
      </c>
      <c r="E101" s="249">
        <v>78.349999999999994</v>
      </c>
      <c r="F101" s="249">
        <v>77.75</v>
      </c>
      <c r="G101" s="251">
        <v>76.599999999999994</v>
      </c>
      <c r="H101" s="251">
        <v>74.849999999999994</v>
      </c>
      <c r="I101" s="251">
        <v>73.699999999999989</v>
      </c>
      <c r="J101" s="251">
        <v>79.5</v>
      </c>
      <c r="K101" s="251">
        <v>80.650000000000006</v>
      </c>
      <c r="L101" s="251">
        <v>82.4</v>
      </c>
      <c r="M101" s="252">
        <v>78.900000000000006</v>
      </c>
      <c r="N101" s="252">
        <v>76</v>
      </c>
      <c r="O101" s="252">
        <v>384885000</v>
      </c>
      <c r="P101" s="253">
        <v>-3.1274888789603527E-3</v>
      </c>
    </row>
    <row r="102" spans="1:16" ht="12.75" customHeight="1">
      <c r="A102" s="245">
        <v>92</v>
      </c>
      <c r="B102" s="257" t="s">
        <v>45</v>
      </c>
      <c r="C102" s="255" t="s">
        <v>144</v>
      </c>
      <c r="D102" s="250">
        <v>45379</v>
      </c>
      <c r="E102" s="249">
        <v>137.69999999999999</v>
      </c>
      <c r="F102" s="249">
        <v>135.53333333333333</v>
      </c>
      <c r="G102" s="251">
        <v>133.06666666666666</v>
      </c>
      <c r="H102" s="251">
        <v>128.43333333333334</v>
      </c>
      <c r="I102" s="251">
        <v>125.96666666666667</v>
      </c>
      <c r="J102" s="251">
        <v>140.16666666666666</v>
      </c>
      <c r="K102" s="251">
        <v>142.6333333333333</v>
      </c>
      <c r="L102" s="251">
        <v>147.26666666666665</v>
      </c>
      <c r="M102" s="252">
        <v>138</v>
      </c>
      <c r="N102" s="252">
        <v>130.9</v>
      </c>
      <c r="O102" s="252">
        <v>63862500</v>
      </c>
      <c r="P102" s="253">
        <v>-3.2606225857759602E-2</v>
      </c>
    </row>
    <row r="103" spans="1:16" ht="12.75" customHeight="1">
      <c r="A103" s="245">
        <v>93</v>
      </c>
      <c r="B103" s="257" t="s">
        <v>84</v>
      </c>
      <c r="C103" s="249" t="s">
        <v>145</v>
      </c>
      <c r="D103" s="250">
        <v>45379</v>
      </c>
      <c r="E103" s="249">
        <v>410</v>
      </c>
      <c r="F103" s="249">
        <v>407.75</v>
      </c>
      <c r="G103" s="251">
        <v>400.75</v>
      </c>
      <c r="H103" s="251">
        <v>391.5</v>
      </c>
      <c r="I103" s="251">
        <v>384.5</v>
      </c>
      <c r="J103" s="251">
        <v>417</v>
      </c>
      <c r="K103" s="251">
        <v>424</v>
      </c>
      <c r="L103" s="251">
        <v>433.25</v>
      </c>
      <c r="M103" s="252">
        <v>414.75</v>
      </c>
      <c r="N103" s="252">
        <v>398.5</v>
      </c>
      <c r="O103" s="252">
        <v>20097000</v>
      </c>
      <c r="P103" s="253">
        <v>2.0670391061452513E-2</v>
      </c>
    </row>
    <row r="104" spans="1:16" ht="12.75" customHeight="1">
      <c r="A104" s="245">
        <v>94</v>
      </c>
      <c r="B104" s="257" t="s">
        <v>117</v>
      </c>
      <c r="C104" s="256" t="s">
        <v>146</v>
      </c>
      <c r="D104" s="250">
        <v>45379</v>
      </c>
      <c r="E104" s="249">
        <v>567.04999999999995</v>
      </c>
      <c r="F104" s="249">
        <v>558.08333333333337</v>
      </c>
      <c r="G104" s="251">
        <v>546.91666666666674</v>
      </c>
      <c r="H104" s="251">
        <v>526.78333333333342</v>
      </c>
      <c r="I104" s="251">
        <v>515.61666666666679</v>
      </c>
      <c r="J104" s="251">
        <v>578.2166666666667</v>
      </c>
      <c r="K104" s="251">
        <v>589.38333333333344</v>
      </c>
      <c r="L104" s="251">
        <v>609.51666666666665</v>
      </c>
      <c r="M104" s="252">
        <v>569.25</v>
      </c>
      <c r="N104" s="252">
        <v>537.95000000000005</v>
      </c>
      <c r="O104" s="252">
        <v>19272000</v>
      </c>
      <c r="P104" s="253">
        <v>-2.192448233861145E-2</v>
      </c>
    </row>
    <row r="105" spans="1:16" ht="12.75" customHeight="1">
      <c r="A105" s="245">
        <v>95</v>
      </c>
      <c r="B105" s="257" t="s">
        <v>49</v>
      </c>
      <c r="C105" s="249" t="s">
        <v>147</v>
      </c>
      <c r="D105" s="250">
        <v>45379</v>
      </c>
      <c r="E105" s="249">
        <v>205.5</v>
      </c>
      <c r="F105" s="249">
        <v>202.25</v>
      </c>
      <c r="G105" s="251">
        <v>197.95</v>
      </c>
      <c r="H105" s="251">
        <v>190.39999999999998</v>
      </c>
      <c r="I105" s="251">
        <v>186.09999999999997</v>
      </c>
      <c r="J105" s="251">
        <v>209.8</v>
      </c>
      <c r="K105" s="251">
        <v>214.10000000000002</v>
      </c>
      <c r="L105" s="251">
        <v>221.65000000000003</v>
      </c>
      <c r="M105" s="252">
        <v>206.55</v>
      </c>
      <c r="N105" s="252">
        <v>194.7</v>
      </c>
      <c r="O105" s="252">
        <v>23214500</v>
      </c>
      <c r="P105" s="253">
        <v>-3.6096589494647746E-3</v>
      </c>
    </row>
    <row r="106" spans="1:16" ht="12.75" customHeight="1">
      <c r="A106" s="245">
        <v>96</v>
      </c>
      <c r="B106" s="257" t="s">
        <v>45</v>
      </c>
      <c r="C106" s="256" t="s">
        <v>148</v>
      </c>
      <c r="D106" s="250">
        <v>45379</v>
      </c>
      <c r="E106" s="249">
        <v>2630.35</v>
      </c>
      <c r="F106" s="249">
        <v>2583.4500000000003</v>
      </c>
      <c r="G106" s="251">
        <v>2526.9000000000005</v>
      </c>
      <c r="H106" s="251">
        <v>2423.4500000000003</v>
      </c>
      <c r="I106" s="251">
        <v>2366.9000000000005</v>
      </c>
      <c r="J106" s="251">
        <v>2686.9000000000005</v>
      </c>
      <c r="K106" s="251">
        <v>2743.4500000000007</v>
      </c>
      <c r="L106" s="251">
        <v>2846.9000000000005</v>
      </c>
      <c r="M106" s="252">
        <v>2640</v>
      </c>
      <c r="N106" s="252">
        <v>2480</v>
      </c>
      <c r="O106" s="252">
        <v>922500</v>
      </c>
      <c r="P106" s="253">
        <v>-5.3846153846153849E-2</v>
      </c>
    </row>
    <row r="107" spans="1:16" ht="12.75" customHeight="1">
      <c r="A107" s="245">
        <v>97</v>
      </c>
      <c r="B107" s="257" t="s">
        <v>45</v>
      </c>
      <c r="C107" s="254" t="s">
        <v>149</v>
      </c>
      <c r="D107" s="250">
        <v>45379</v>
      </c>
      <c r="E107" s="249">
        <v>3193.35</v>
      </c>
      <c r="F107" s="249">
        <v>3162.8833333333337</v>
      </c>
      <c r="G107" s="251">
        <v>3120.7666666666673</v>
      </c>
      <c r="H107" s="251">
        <v>3048.1833333333338</v>
      </c>
      <c r="I107" s="251">
        <v>3006.0666666666675</v>
      </c>
      <c r="J107" s="251">
        <v>3235.4666666666672</v>
      </c>
      <c r="K107" s="251">
        <v>3277.583333333333</v>
      </c>
      <c r="L107" s="251">
        <v>3350.166666666667</v>
      </c>
      <c r="M107" s="252">
        <v>3205</v>
      </c>
      <c r="N107" s="252">
        <v>3090.3</v>
      </c>
      <c r="O107" s="252">
        <v>6945900</v>
      </c>
      <c r="P107" s="253">
        <v>-3.7897361313110327E-2</v>
      </c>
    </row>
    <row r="108" spans="1:16" ht="12.75" customHeight="1">
      <c r="A108" s="245">
        <v>98</v>
      </c>
      <c r="B108" s="257" t="s">
        <v>63</v>
      </c>
      <c r="C108" s="256" t="s">
        <v>150</v>
      </c>
      <c r="D108" s="250">
        <v>45379</v>
      </c>
      <c r="E108" s="249">
        <v>1485.5</v>
      </c>
      <c r="F108" s="249">
        <v>1492.3500000000001</v>
      </c>
      <c r="G108" s="251">
        <v>1470.7000000000003</v>
      </c>
      <c r="H108" s="251">
        <v>1455.9</v>
      </c>
      <c r="I108" s="251">
        <v>1434.2500000000002</v>
      </c>
      <c r="J108" s="251">
        <v>1507.1500000000003</v>
      </c>
      <c r="K108" s="251">
        <v>1528.8000000000004</v>
      </c>
      <c r="L108" s="251">
        <v>1543.6000000000004</v>
      </c>
      <c r="M108" s="252">
        <v>1514</v>
      </c>
      <c r="N108" s="252">
        <v>1477.55</v>
      </c>
      <c r="O108" s="252">
        <v>24554000</v>
      </c>
      <c r="P108" s="253">
        <v>-9.9193548387096781E-3</v>
      </c>
    </row>
    <row r="109" spans="1:16" ht="12.75" customHeight="1">
      <c r="A109" s="245">
        <v>99</v>
      </c>
      <c r="B109" s="257" t="s">
        <v>79</v>
      </c>
      <c r="C109" s="249" t="s">
        <v>151</v>
      </c>
      <c r="D109" s="250">
        <v>45379</v>
      </c>
      <c r="E109" s="249">
        <v>247.1</v>
      </c>
      <c r="F109" s="249">
        <v>243.31666666666663</v>
      </c>
      <c r="G109" s="251">
        <v>238.18333333333328</v>
      </c>
      <c r="H109" s="251">
        <v>229.26666666666665</v>
      </c>
      <c r="I109" s="251">
        <v>224.1333333333333</v>
      </c>
      <c r="J109" s="251">
        <v>252.23333333333326</v>
      </c>
      <c r="K109" s="251">
        <v>257.36666666666667</v>
      </c>
      <c r="L109" s="251">
        <v>266.28333333333325</v>
      </c>
      <c r="M109" s="252">
        <v>248.45</v>
      </c>
      <c r="N109" s="252">
        <v>234.4</v>
      </c>
      <c r="O109" s="252">
        <v>102326400</v>
      </c>
      <c r="P109" s="253">
        <v>-4.4632086851628471E-2</v>
      </c>
    </row>
    <row r="110" spans="1:16" ht="12.75" customHeight="1">
      <c r="A110" s="245">
        <v>100</v>
      </c>
      <c r="B110" s="257" t="s">
        <v>87</v>
      </c>
      <c r="C110" s="249" t="s">
        <v>152</v>
      </c>
      <c r="D110" s="250">
        <v>45379</v>
      </c>
      <c r="E110" s="249">
        <v>1655</v>
      </c>
      <c r="F110" s="249">
        <v>1641.6666666666667</v>
      </c>
      <c r="G110" s="251">
        <v>1624.3333333333335</v>
      </c>
      <c r="H110" s="251">
        <v>1593.6666666666667</v>
      </c>
      <c r="I110" s="251">
        <v>1576.3333333333335</v>
      </c>
      <c r="J110" s="251">
        <v>1672.3333333333335</v>
      </c>
      <c r="K110" s="251">
        <v>1689.666666666667</v>
      </c>
      <c r="L110" s="251">
        <v>1720.3333333333335</v>
      </c>
      <c r="M110" s="252">
        <v>1659</v>
      </c>
      <c r="N110" s="252">
        <v>1611</v>
      </c>
      <c r="O110" s="252">
        <v>30280400</v>
      </c>
      <c r="P110" s="253">
        <v>-5.2695465011512663E-2</v>
      </c>
    </row>
    <row r="111" spans="1:16" ht="12.75" customHeight="1">
      <c r="A111" s="245">
        <v>101</v>
      </c>
      <c r="B111" s="257" t="s">
        <v>84</v>
      </c>
      <c r="C111" s="249" t="s">
        <v>154</v>
      </c>
      <c r="D111" s="250">
        <v>45379</v>
      </c>
      <c r="E111" s="249">
        <v>171.1</v>
      </c>
      <c r="F111" s="249">
        <v>168</v>
      </c>
      <c r="G111" s="251">
        <v>164.1</v>
      </c>
      <c r="H111" s="251">
        <v>157.1</v>
      </c>
      <c r="I111" s="251">
        <v>153.19999999999999</v>
      </c>
      <c r="J111" s="251">
        <v>175</v>
      </c>
      <c r="K111" s="251">
        <v>178.89999999999998</v>
      </c>
      <c r="L111" s="251">
        <v>185.9</v>
      </c>
      <c r="M111" s="252">
        <v>171.9</v>
      </c>
      <c r="N111" s="252">
        <v>161</v>
      </c>
      <c r="O111" s="252">
        <v>169152750</v>
      </c>
      <c r="P111" s="253">
        <v>9.8084468036002768E-4</v>
      </c>
    </row>
    <row r="112" spans="1:16" ht="12.75" customHeight="1">
      <c r="A112" s="245">
        <v>102</v>
      </c>
      <c r="B112" s="257" t="s">
        <v>43</v>
      </c>
      <c r="C112" s="249" t="s">
        <v>155</v>
      </c>
      <c r="D112" s="250">
        <v>45379</v>
      </c>
      <c r="E112" s="249">
        <v>1190.7</v>
      </c>
      <c r="F112" s="249">
        <v>1186.5333333333333</v>
      </c>
      <c r="G112" s="251">
        <v>1155.0166666666667</v>
      </c>
      <c r="H112" s="251">
        <v>1119.3333333333333</v>
      </c>
      <c r="I112" s="251">
        <v>1087.8166666666666</v>
      </c>
      <c r="J112" s="251">
        <v>1222.2166666666667</v>
      </c>
      <c r="K112" s="251">
        <v>1253.7333333333331</v>
      </c>
      <c r="L112" s="251">
        <v>1289.4166666666667</v>
      </c>
      <c r="M112" s="252">
        <v>1218.05</v>
      </c>
      <c r="N112" s="252">
        <v>1150.8499999999999</v>
      </c>
      <c r="O112" s="252">
        <v>2407600</v>
      </c>
      <c r="P112" s="253">
        <v>-2.6288117770767613E-2</v>
      </c>
    </row>
    <row r="113" spans="1:16" ht="12.75" customHeight="1">
      <c r="A113" s="245">
        <v>103</v>
      </c>
      <c r="B113" s="257" t="s">
        <v>45</v>
      </c>
      <c r="C113" s="249" t="s">
        <v>156</v>
      </c>
      <c r="D113" s="250">
        <v>45379</v>
      </c>
      <c r="E113" s="249">
        <v>901.6</v>
      </c>
      <c r="F113" s="249">
        <v>892.06666666666661</v>
      </c>
      <c r="G113" s="251">
        <v>874.73333333333323</v>
      </c>
      <c r="H113" s="251">
        <v>847.86666666666667</v>
      </c>
      <c r="I113" s="251">
        <v>830.5333333333333</v>
      </c>
      <c r="J113" s="251">
        <v>918.93333333333317</v>
      </c>
      <c r="K113" s="251">
        <v>936.26666666666665</v>
      </c>
      <c r="L113" s="251">
        <v>963.1333333333331</v>
      </c>
      <c r="M113" s="252">
        <v>909.4</v>
      </c>
      <c r="N113" s="252">
        <v>865.2</v>
      </c>
      <c r="O113" s="252">
        <v>17350375</v>
      </c>
      <c r="P113" s="253">
        <v>-2.9132393262828047E-2</v>
      </c>
    </row>
    <row r="114" spans="1:16" ht="12.75" customHeight="1">
      <c r="A114" s="245">
        <v>104</v>
      </c>
      <c r="B114" s="257" t="s">
        <v>59</v>
      </c>
      <c r="C114" s="256" t="s">
        <v>157</v>
      </c>
      <c r="D114" s="250">
        <v>45379</v>
      </c>
      <c r="E114" s="249">
        <v>422.1</v>
      </c>
      <c r="F114" s="249">
        <v>422.89999999999992</v>
      </c>
      <c r="G114" s="251">
        <v>418.84999999999985</v>
      </c>
      <c r="H114" s="251">
        <v>415.59999999999991</v>
      </c>
      <c r="I114" s="251">
        <v>411.54999999999984</v>
      </c>
      <c r="J114" s="251">
        <v>426.14999999999986</v>
      </c>
      <c r="K114" s="251">
        <v>430.19999999999993</v>
      </c>
      <c r="L114" s="251">
        <v>433.44999999999987</v>
      </c>
      <c r="M114" s="252">
        <v>426.95</v>
      </c>
      <c r="N114" s="252">
        <v>419.65</v>
      </c>
      <c r="O114" s="252">
        <v>128216000</v>
      </c>
      <c r="P114" s="253">
        <v>-4.4904017662246947E-4</v>
      </c>
    </row>
    <row r="115" spans="1:16" ht="12.75" customHeight="1">
      <c r="A115" s="245">
        <v>105</v>
      </c>
      <c r="B115" s="257" t="s">
        <v>132</v>
      </c>
      <c r="C115" s="249" t="s">
        <v>158</v>
      </c>
      <c r="D115" s="250">
        <v>45379</v>
      </c>
      <c r="E115" s="249">
        <v>783.95</v>
      </c>
      <c r="F115" s="249">
        <v>777.16666666666663</v>
      </c>
      <c r="G115" s="251">
        <v>767.2833333333333</v>
      </c>
      <c r="H115" s="251">
        <v>750.61666666666667</v>
      </c>
      <c r="I115" s="251">
        <v>740.73333333333335</v>
      </c>
      <c r="J115" s="251">
        <v>793.83333333333326</v>
      </c>
      <c r="K115" s="251">
        <v>803.7166666666667</v>
      </c>
      <c r="L115" s="251">
        <v>820.38333333333321</v>
      </c>
      <c r="M115" s="252">
        <v>787.05</v>
      </c>
      <c r="N115" s="252">
        <v>760.5</v>
      </c>
      <c r="O115" s="252">
        <v>22356250</v>
      </c>
      <c r="P115" s="253">
        <v>-3.0570762642961678E-2</v>
      </c>
    </row>
    <row r="116" spans="1:16" ht="12.75" customHeight="1">
      <c r="A116" s="245">
        <v>106</v>
      </c>
      <c r="B116" s="257" t="s">
        <v>49</v>
      </c>
      <c r="C116" s="249" t="s">
        <v>159</v>
      </c>
      <c r="D116" s="250">
        <v>45379</v>
      </c>
      <c r="E116" s="249">
        <v>4117.05</v>
      </c>
      <c r="F116" s="249">
        <v>4102.2166666666662</v>
      </c>
      <c r="G116" s="251">
        <v>4072.4333333333325</v>
      </c>
      <c r="H116" s="251">
        <v>4027.8166666666662</v>
      </c>
      <c r="I116" s="251">
        <v>3998.0333333333324</v>
      </c>
      <c r="J116" s="251">
        <v>4146.8333333333321</v>
      </c>
      <c r="K116" s="251">
        <v>4176.6166666666668</v>
      </c>
      <c r="L116" s="251">
        <v>4221.2333333333327</v>
      </c>
      <c r="M116" s="252">
        <v>4132</v>
      </c>
      <c r="N116" s="252">
        <v>4057.6</v>
      </c>
      <c r="O116" s="252">
        <v>703500</v>
      </c>
      <c r="P116" s="253">
        <v>2.030456852791878E-2</v>
      </c>
    </row>
    <row r="117" spans="1:16" ht="12.75" customHeight="1">
      <c r="A117" s="245">
        <v>107</v>
      </c>
      <c r="B117" s="257" t="s">
        <v>132</v>
      </c>
      <c r="C117" s="249" t="s">
        <v>160</v>
      </c>
      <c r="D117" s="250">
        <v>45379</v>
      </c>
      <c r="E117" s="249">
        <v>788.55</v>
      </c>
      <c r="F117" s="249">
        <v>783.65</v>
      </c>
      <c r="G117" s="251">
        <v>770.55</v>
      </c>
      <c r="H117" s="251">
        <v>752.55</v>
      </c>
      <c r="I117" s="251">
        <v>739.44999999999993</v>
      </c>
      <c r="J117" s="251">
        <v>801.65</v>
      </c>
      <c r="K117" s="251">
        <v>814.75000000000011</v>
      </c>
      <c r="L117" s="251">
        <v>832.75</v>
      </c>
      <c r="M117" s="252">
        <v>796.75</v>
      </c>
      <c r="N117" s="252">
        <v>765.65</v>
      </c>
      <c r="O117" s="252">
        <v>19305675</v>
      </c>
      <c r="P117" s="253">
        <v>2.9109096142774901E-2</v>
      </c>
    </row>
    <row r="118" spans="1:16" ht="12.75" customHeight="1">
      <c r="A118" s="245">
        <v>108</v>
      </c>
      <c r="B118" s="257" t="s">
        <v>45</v>
      </c>
      <c r="C118" s="254" t="s">
        <v>161</v>
      </c>
      <c r="D118" s="250">
        <v>45379</v>
      </c>
      <c r="E118" s="249">
        <v>446.45</v>
      </c>
      <c r="F118" s="249">
        <v>438.63333333333327</v>
      </c>
      <c r="G118" s="251">
        <v>429.61666666666656</v>
      </c>
      <c r="H118" s="251">
        <v>412.7833333333333</v>
      </c>
      <c r="I118" s="251">
        <v>403.76666666666659</v>
      </c>
      <c r="J118" s="251">
        <v>455.46666666666653</v>
      </c>
      <c r="K118" s="251">
        <v>464.48333333333329</v>
      </c>
      <c r="L118" s="251">
        <v>481.31666666666649</v>
      </c>
      <c r="M118" s="252">
        <v>447.65</v>
      </c>
      <c r="N118" s="252">
        <v>421.8</v>
      </c>
      <c r="O118" s="252">
        <v>19566250</v>
      </c>
      <c r="P118" s="253">
        <v>-3.4718796250616676E-2</v>
      </c>
    </row>
    <row r="119" spans="1:16" ht="12.75" customHeight="1">
      <c r="A119" s="245">
        <v>109</v>
      </c>
      <c r="B119" s="257" t="s">
        <v>63</v>
      </c>
      <c r="C119" s="249" t="s">
        <v>162</v>
      </c>
      <c r="D119" s="250">
        <v>45379</v>
      </c>
      <c r="E119" s="249">
        <v>1747.9</v>
      </c>
      <c r="F119" s="249">
        <v>1746.5333333333335</v>
      </c>
      <c r="G119" s="251">
        <v>1729.116666666667</v>
      </c>
      <c r="H119" s="251">
        <v>1710.3333333333335</v>
      </c>
      <c r="I119" s="251">
        <v>1692.916666666667</v>
      </c>
      <c r="J119" s="251">
        <v>1765.3166666666671</v>
      </c>
      <c r="K119" s="251">
        <v>1782.7333333333336</v>
      </c>
      <c r="L119" s="251">
        <v>1801.5166666666671</v>
      </c>
      <c r="M119" s="252">
        <v>1763.95</v>
      </c>
      <c r="N119" s="252">
        <v>1727.75</v>
      </c>
      <c r="O119" s="252">
        <v>37350400</v>
      </c>
      <c r="P119" s="253">
        <v>1.141656376594961E-2</v>
      </c>
    </row>
    <row r="120" spans="1:16" ht="12.75" customHeight="1">
      <c r="A120" s="245">
        <v>110</v>
      </c>
      <c r="B120" s="257" t="s">
        <v>68</v>
      </c>
      <c r="C120" s="249" t="s">
        <v>163</v>
      </c>
      <c r="D120" s="250">
        <v>45379</v>
      </c>
      <c r="E120" s="249">
        <v>150</v>
      </c>
      <c r="F120" s="249">
        <v>148.91666666666666</v>
      </c>
      <c r="G120" s="251">
        <v>146.2833333333333</v>
      </c>
      <c r="H120" s="251">
        <v>142.56666666666663</v>
      </c>
      <c r="I120" s="251">
        <v>139.93333333333328</v>
      </c>
      <c r="J120" s="251">
        <v>152.63333333333333</v>
      </c>
      <c r="K120" s="251">
        <v>155.26666666666671</v>
      </c>
      <c r="L120" s="251">
        <v>158.98333333333335</v>
      </c>
      <c r="M120" s="252">
        <v>151.55000000000001</v>
      </c>
      <c r="N120" s="252">
        <v>145.19999999999999</v>
      </c>
      <c r="O120" s="252">
        <v>50567846</v>
      </c>
      <c r="P120" s="253">
        <v>2.2108241952599928E-3</v>
      </c>
    </row>
    <row r="121" spans="1:16" ht="12.75" customHeight="1">
      <c r="A121" s="245">
        <v>111</v>
      </c>
      <c r="B121" s="257" t="s">
        <v>45</v>
      </c>
      <c r="C121" s="249" t="s">
        <v>164</v>
      </c>
      <c r="D121" s="250">
        <v>45379</v>
      </c>
      <c r="E121" s="249">
        <v>2060.25</v>
      </c>
      <c r="F121" s="249">
        <v>2055.5166666666669</v>
      </c>
      <c r="G121" s="251">
        <v>1990.1833333333338</v>
      </c>
      <c r="H121" s="251">
        <v>1920.116666666667</v>
      </c>
      <c r="I121" s="251">
        <v>1854.783333333334</v>
      </c>
      <c r="J121" s="251">
        <v>2125.5833333333339</v>
      </c>
      <c r="K121" s="251">
        <v>2190.916666666667</v>
      </c>
      <c r="L121" s="251">
        <v>2260.9833333333336</v>
      </c>
      <c r="M121" s="252">
        <v>2120.85</v>
      </c>
      <c r="N121" s="252">
        <v>1985.45</v>
      </c>
      <c r="O121" s="252">
        <v>1906800</v>
      </c>
      <c r="P121" s="253">
        <v>3.907144024848782E-2</v>
      </c>
    </row>
    <row r="122" spans="1:16" ht="12.75" customHeight="1">
      <c r="A122" s="245">
        <v>112</v>
      </c>
      <c r="B122" s="257" t="s">
        <v>43</v>
      </c>
      <c r="C122" s="249" t="s">
        <v>165</v>
      </c>
      <c r="D122" s="250">
        <v>45379</v>
      </c>
      <c r="E122" s="249">
        <v>402.9</v>
      </c>
      <c r="F122" s="249">
        <v>401.56666666666661</v>
      </c>
      <c r="G122" s="251">
        <v>395.18333333333322</v>
      </c>
      <c r="H122" s="251">
        <v>387.46666666666664</v>
      </c>
      <c r="I122" s="251">
        <v>381.08333333333326</v>
      </c>
      <c r="J122" s="251">
        <v>409.28333333333319</v>
      </c>
      <c r="K122" s="251">
        <v>415.66666666666663</v>
      </c>
      <c r="L122" s="251">
        <v>423.38333333333316</v>
      </c>
      <c r="M122" s="252">
        <v>407.95</v>
      </c>
      <c r="N122" s="252">
        <v>393.85</v>
      </c>
      <c r="O122" s="252">
        <v>12003700</v>
      </c>
      <c r="P122" s="253">
        <v>3.981231337978103E-3</v>
      </c>
    </row>
    <row r="123" spans="1:16" ht="12.75" customHeight="1">
      <c r="A123" s="245">
        <v>113</v>
      </c>
      <c r="B123" s="257" t="s">
        <v>68</v>
      </c>
      <c r="C123" s="249" t="s">
        <v>166</v>
      </c>
      <c r="D123" s="250">
        <v>45379</v>
      </c>
      <c r="E123" s="249">
        <v>594.70000000000005</v>
      </c>
      <c r="F123" s="249">
        <v>590.95000000000005</v>
      </c>
      <c r="G123" s="251">
        <v>583.20000000000005</v>
      </c>
      <c r="H123" s="251">
        <v>571.70000000000005</v>
      </c>
      <c r="I123" s="251">
        <v>563.95000000000005</v>
      </c>
      <c r="J123" s="251">
        <v>602.45000000000005</v>
      </c>
      <c r="K123" s="251">
        <v>610.20000000000005</v>
      </c>
      <c r="L123" s="251">
        <v>621.70000000000005</v>
      </c>
      <c r="M123" s="252">
        <v>598.70000000000005</v>
      </c>
      <c r="N123" s="252">
        <v>579.45000000000005</v>
      </c>
      <c r="O123" s="252">
        <v>17010000</v>
      </c>
      <c r="P123" s="253">
        <v>3.8715192965315094E-2</v>
      </c>
    </row>
    <row r="124" spans="1:16" ht="12.75" customHeight="1">
      <c r="A124" s="245">
        <v>114</v>
      </c>
      <c r="B124" s="257" t="s">
        <v>41</v>
      </c>
      <c r="C124" s="254" t="s">
        <v>167</v>
      </c>
      <c r="D124" s="250">
        <v>45379</v>
      </c>
      <c r="E124" s="249">
        <v>3629.8</v>
      </c>
      <c r="F124" s="249">
        <v>3607.2333333333336</v>
      </c>
      <c r="G124" s="251">
        <v>3556.4666666666672</v>
      </c>
      <c r="H124" s="251">
        <v>3483.1333333333337</v>
      </c>
      <c r="I124" s="251">
        <v>3432.3666666666672</v>
      </c>
      <c r="J124" s="251">
        <v>3680.5666666666671</v>
      </c>
      <c r="K124" s="251">
        <v>3731.3333333333335</v>
      </c>
      <c r="L124" s="251">
        <v>3804.666666666667</v>
      </c>
      <c r="M124" s="252">
        <v>3658</v>
      </c>
      <c r="N124" s="252">
        <v>3533.9</v>
      </c>
      <c r="O124" s="252">
        <v>16026300</v>
      </c>
      <c r="P124" s="253">
        <v>4.154135338345865E-3</v>
      </c>
    </row>
    <row r="125" spans="1:16" ht="12.75" customHeight="1">
      <c r="A125" s="245">
        <v>115</v>
      </c>
      <c r="B125" s="257" t="s">
        <v>87</v>
      </c>
      <c r="C125" s="249" t="s">
        <v>168</v>
      </c>
      <c r="D125" s="250">
        <v>45379</v>
      </c>
      <c r="E125" s="249">
        <v>5281.4</v>
      </c>
      <c r="F125" s="249">
        <v>5234.1833333333334</v>
      </c>
      <c r="G125" s="251">
        <v>5178.3666666666668</v>
      </c>
      <c r="H125" s="251">
        <v>5075.333333333333</v>
      </c>
      <c r="I125" s="251">
        <v>5019.5166666666664</v>
      </c>
      <c r="J125" s="251">
        <v>5337.2166666666672</v>
      </c>
      <c r="K125" s="251">
        <v>5393.0333333333347</v>
      </c>
      <c r="L125" s="251">
        <v>5496.0666666666675</v>
      </c>
      <c r="M125" s="252">
        <v>5290</v>
      </c>
      <c r="N125" s="252">
        <v>5131.1499999999996</v>
      </c>
      <c r="O125" s="252">
        <v>2709000</v>
      </c>
      <c r="P125" s="253">
        <v>-1.9224503095470837E-2</v>
      </c>
    </row>
    <row r="126" spans="1:16" ht="12.75" customHeight="1">
      <c r="A126" s="245">
        <v>116</v>
      </c>
      <c r="B126" s="257" t="s">
        <v>87</v>
      </c>
      <c r="C126" s="249" t="s">
        <v>169</v>
      </c>
      <c r="D126" s="250">
        <v>45379</v>
      </c>
      <c r="E126" s="249">
        <v>5284.55</v>
      </c>
      <c r="F126" s="249">
        <v>5234.333333333333</v>
      </c>
      <c r="G126" s="251">
        <v>5172.1666666666661</v>
      </c>
      <c r="H126" s="251">
        <v>5059.7833333333328</v>
      </c>
      <c r="I126" s="251">
        <v>4997.6166666666659</v>
      </c>
      <c r="J126" s="251">
        <v>5346.7166666666662</v>
      </c>
      <c r="K126" s="251">
        <v>5408.8833333333323</v>
      </c>
      <c r="L126" s="251">
        <v>5521.2666666666664</v>
      </c>
      <c r="M126" s="252">
        <v>5296.5</v>
      </c>
      <c r="N126" s="252">
        <v>5121.95</v>
      </c>
      <c r="O126" s="252">
        <v>751400</v>
      </c>
      <c r="P126" s="253">
        <v>-2.9449754585378456E-2</v>
      </c>
    </row>
    <row r="127" spans="1:16" ht="12.75" customHeight="1">
      <c r="A127" s="245">
        <v>117</v>
      </c>
      <c r="B127" s="257" t="s">
        <v>43</v>
      </c>
      <c r="C127" s="249" t="s">
        <v>170</v>
      </c>
      <c r="D127" s="250">
        <v>45379</v>
      </c>
      <c r="E127" s="249">
        <v>1654.15</v>
      </c>
      <c r="F127" s="249">
        <v>1636.1166666666668</v>
      </c>
      <c r="G127" s="251">
        <v>1612.2333333333336</v>
      </c>
      <c r="H127" s="251">
        <v>1570.3166666666668</v>
      </c>
      <c r="I127" s="251">
        <v>1546.4333333333336</v>
      </c>
      <c r="J127" s="251">
        <v>1678.0333333333335</v>
      </c>
      <c r="K127" s="251">
        <v>1701.9166666666667</v>
      </c>
      <c r="L127" s="251">
        <v>1743.8333333333335</v>
      </c>
      <c r="M127" s="252">
        <v>1660</v>
      </c>
      <c r="N127" s="252">
        <v>1594.2</v>
      </c>
      <c r="O127" s="252">
        <v>5923650</v>
      </c>
      <c r="P127" s="253">
        <v>-3.8758620689655174E-2</v>
      </c>
    </row>
    <row r="128" spans="1:16" ht="12.75" customHeight="1">
      <c r="A128" s="245">
        <v>118</v>
      </c>
      <c r="B128" s="257" t="s">
        <v>56</v>
      </c>
      <c r="C128" s="249" t="s">
        <v>171</v>
      </c>
      <c r="D128" s="250">
        <v>45379</v>
      </c>
      <c r="E128" s="249">
        <v>1895.2</v>
      </c>
      <c r="F128" s="249">
        <v>1881.4333333333332</v>
      </c>
      <c r="G128" s="251">
        <v>1862.8666666666663</v>
      </c>
      <c r="H128" s="251">
        <v>1830.5333333333331</v>
      </c>
      <c r="I128" s="251">
        <v>1811.9666666666662</v>
      </c>
      <c r="J128" s="251">
        <v>1913.7666666666664</v>
      </c>
      <c r="K128" s="251">
        <v>1932.3333333333335</v>
      </c>
      <c r="L128" s="251">
        <v>1964.6666666666665</v>
      </c>
      <c r="M128" s="252">
        <v>1900</v>
      </c>
      <c r="N128" s="252">
        <v>1849.1</v>
      </c>
      <c r="O128" s="252">
        <v>14220850</v>
      </c>
      <c r="P128" s="253">
        <v>-4.2397804136849329E-3</v>
      </c>
    </row>
    <row r="129" spans="1:16" ht="12.75" customHeight="1">
      <c r="A129" s="245">
        <v>119</v>
      </c>
      <c r="B129" s="257" t="s">
        <v>68</v>
      </c>
      <c r="C129" s="249" t="s">
        <v>172</v>
      </c>
      <c r="D129" s="250">
        <v>45379</v>
      </c>
      <c r="E129" s="249">
        <v>263.35000000000002</v>
      </c>
      <c r="F129" s="249">
        <v>262.56666666666666</v>
      </c>
      <c r="G129" s="251">
        <v>257.33333333333331</v>
      </c>
      <c r="H129" s="251">
        <v>251.31666666666666</v>
      </c>
      <c r="I129" s="251">
        <v>246.08333333333331</v>
      </c>
      <c r="J129" s="251">
        <v>268.58333333333331</v>
      </c>
      <c r="K129" s="251">
        <v>273.81666666666666</v>
      </c>
      <c r="L129" s="251">
        <v>279.83333333333331</v>
      </c>
      <c r="M129" s="252">
        <v>267.8</v>
      </c>
      <c r="N129" s="252">
        <v>256.55</v>
      </c>
      <c r="O129" s="252">
        <v>26598000</v>
      </c>
      <c r="P129" s="253">
        <v>4.7165354330708661E-2</v>
      </c>
    </row>
    <row r="130" spans="1:16" ht="12.75" customHeight="1">
      <c r="A130" s="245">
        <v>120</v>
      </c>
      <c r="B130" s="257" t="s">
        <v>68</v>
      </c>
      <c r="C130" s="249" t="s">
        <v>173</v>
      </c>
      <c r="D130" s="250">
        <v>45379</v>
      </c>
      <c r="E130" s="249">
        <v>166.35</v>
      </c>
      <c r="F130" s="249">
        <v>164.93333333333331</v>
      </c>
      <c r="G130" s="251">
        <v>161.31666666666661</v>
      </c>
      <c r="H130" s="251">
        <v>156.2833333333333</v>
      </c>
      <c r="I130" s="251">
        <v>152.6666666666666</v>
      </c>
      <c r="J130" s="251">
        <v>169.96666666666661</v>
      </c>
      <c r="K130" s="251">
        <v>173.58333333333334</v>
      </c>
      <c r="L130" s="251">
        <v>178.61666666666662</v>
      </c>
      <c r="M130" s="252">
        <v>168.55</v>
      </c>
      <c r="N130" s="252">
        <v>159.9</v>
      </c>
      <c r="O130" s="252">
        <v>57078000</v>
      </c>
      <c r="P130" s="253">
        <v>-2.5507068223724647E-2</v>
      </c>
    </row>
    <row r="131" spans="1:16" ht="12.75" customHeight="1">
      <c r="A131" s="245">
        <v>121</v>
      </c>
      <c r="B131" s="257" t="s">
        <v>59</v>
      </c>
      <c r="C131" s="249" t="s">
        <v>174</v>
      </c>
      <c r="D131" s="250">
        <v>45379</v>
      </c>
      <c r="E131" s="249">
        <v>508.95</v>
      </c>
      <c r="F131" s="249">
        <v>504.4666666666667</v>
      </c>
      <c r="G131" s="251">
        <v>497.98333333333341</v>
      </c>
      <c r="H131" s="251">
        <v>487.01666666666671</v>
      </c>
      <c r="I131" s="251">
        <v>480.53333333333342</v>
      </c>
      <c r="J131" s="251">
        <v>515.43333333333339</v>
      </c>
      <c r="K131" s="251">
        <v>521.91666666666674</v>
      </c>
      <c r="L131" s="251">
        <v>532.88333333333344</v>
      </c>
      <c r="M131" s="252">
        <v>510.95</v>
      </c>
      <c r="N131" s="252">
        <v>493.5</v>
      </c>
      <c r="O131" s="252">
        <v>13666800</v>
      </c>
      <c r="P131" s="253">
        <v>2.8176455049749053E-3</v>
      </c>
    </row>
    <row r="132" spans="1:16" ht="12.75" customHeight="1">
      <c r="A132" s="245">
        <v>122</v>
      </c>
      <c r="B132" s="257" t="s">
        <v>56</v>
      </c>
      <c r="C132" s="249" t="s">
        <v>175</v>
      </c>
      <c r="D132" s="250">
        <v>45379</v>
      </c>
      <c r="E132" s="249">
        <v>11444.75</v>
      </c>
      <c r="F132" s="249">
        <v>11419.416666666666</v>
      </c>
      <c r="G132" s="251">
        <v>11350.683333333332</v>
      </c>
      <c r="H132" s="251">
        <v>11256.616666666667</v>
      </c>
      <c r="I132" s="251">
        <v>11187.883333333333</v>
      </c>
      <c r="J132" s="251">
        <v>11513.483333333332</v>
      </c>
      <c r="K132" s="251">
        <v>11582.216666666665</v>
      </c>
      <c r="L132" s="251">
        <v>11676.283333333331</v>
      </c>
      <c r="M132" s="252">
        <v>11488.15</v>
      </c>
      <c r="N132" s="252">
        <v>11325.35</v>
      </c>
      <c r="O132" s="252">
        <v>2573950</v>
      </c>
      <c r="P132" s="253">
        <v>-1.7426324629714461E-2</v>
      </c>
    </row>
    <row r="133" spans="1:16" ht="12.75" customHeight="1">
      <c r="A133" s="245">
        <v>123</v>
      </c>
      <c r="B133" s="257" t="s">
        <v>59</v>
      </c>
      <c r="C133" s="249" t="s">
        <v>176</v>
      </c>
      <c r="D133" s="250">
        <v>45379</v>
      </c>
      <c r="E133" s="249">
        <v>1131.8</v>
      </c>
      <c r="F133" s="249">
        <v>1123.05</v>
      </c>
      <c r="G133" s="251">
        <v>1111.0999999999999</v>
      </c>
      <c r="H133" s="251">
        <v>1090.3999999999999</v>
      </c>
      <c r="I133" s="251">
        <v>1078.4499999999998</v>
      </c>
      <c r="J133" s="251">
        <v>1143.75</v>
      </c>
      <c r="K133" s="251">
        <v>1155.7000000000003</v>
      </c>
      <c r="L133" s="251">
        <v>1176.4000000000001</v>
      </c>
      <c r="M133" s="252">
        <v>1135</v>
      </c>
      <c r="N133" s="252">
        <v>1102.3499999999999</v>
      </c>
      <c r="O133" s="252">
        <v>6628300</v>
      </c>
      <c r="P133" s="253">
        <v>1.1630365827870585E-3</v>
      </c>
    </row>
    <row r="134" spans="1:16" ht="12.75" customHeight="1">
      <c r="A134" s="245">
        <v>124</v>
      </c>
      <c r="B134" s="257" t="s">
        <v>45</v>
      </c>
      <c r="C134" s="249" t="s">
        <v>177</v>
      </c>
      <c r="D134" s="250">
        <v>45379</v>
      </c>
      <c r="E134" s="249">
        <v>3235.45</v>
      </c>
      <c r="F134" s="249">
        <v>3225.5</v>
      </c>
      <c r="G134" s="251">
        <v>3173</v>
      </c>
      <c r="H134" s="251">
        <v>3110.55</v>
      </c>
      <c r="I134" s="251">
        <v>3058.05</v>
      </c>
      <c r="J134" s="251">
        <v>3287.95</v>
      </c>
      <c r="K134" s="251">
        <v>3340.45</v>
      </c>
      <c r="L134" s="251">
        <v>3402.8999999999996</v>
      </c>
      <c r="M134" s="252">
        <v>3278</v>
      </c>
      <c r="N134" s="252">
        <v>3163.05</v>
      </c>
      <c r="O134" s="252">
        <v>2781200</v>
      </c>
      <c r="P134" s="253">
        <v>7.2828267242709452E-2</v>
      </c>
    </row>
    <row r="135" spans="1:16" ht="12.75" customHeight="1">
      <c r="A135" s="245">
        <v>125</v>
      </c>
      <c r="B135" s="257" t="s">
        <v>43</v>
      </c>
      <c r="C135" s="249" t="s">
        <v>178</v>
      </c>
      <c r="D135" s="250">
        <v>45379</v>
      </c>
      <c r="E135" s="249">
        <v>1629.2</v>
      </c>
      <c r="F135" s="249">
        <v>1611.7166666666665</v>
      </c>
      <c r="G135" s="251">
        <v>1583.4833333333329</v>
      </c>
      <c r="H135" s="251">
        <v>1537.7666666666664</v>
      </c>
      <c r="I135" s="251">
        <v>1509.5333333333328</v>
      </c>
      <c r="J135" s="251">
        <v>1657.4333333333329</v>
      </c>
      <c r="K135" s="251">
        <v>1685.6666666666665</v>
      </c>
      <c r="L135" s="251">
        <v>1731.383333333333</v>
      </c>
      <c r="M135" s="252">
        <v>1639.95</v>
      </c>
      <c r="N135" s="252">
        <v>1566</v>
      </c>
      <c r="O135" s="252">
        <v>1434800</v>
      </c>
      <c r="P135" s="253">
        <v>-3.4194938072159398E-2</v>
      </c>
    </row>
    <row r="136" spans="1:16" ht="12.75" customHeight="1">
      <c r="A136" s="245">
        <v>126</v>
      </c>
      <c r="B136" s="257" t="s">
        <v>68</v>
      </c>
      <c r="C136" s="256" t="s">
        <v>179</v>
      </c>
      <c r="D136" s="250">
        <v>45379</v>
      </c>
      <c r="E136" s="249">
        <v>972.6</v>
      </c>
      <c r="F136" s="249">
        <v>965.0333333333333</v>
      </c>
      <c r="G136" s="251">
        <v>941.21666666666658</v>
      </c>
      <c r="H136" s="251">
        <v>909.83333333333326</v>
      </c>
      <c r="I136" s="251">
        <v>886.01666666666654</v>
      </c>
      <c r="J136" s="251">
        <v>996.41666666666663</v>
      </c>
      <c r="K136" s="251">
        <v>1020.2333333333332</v>
      </c>
      <c r="L136" s="251">
        <v>1051.6166666666668</v>
      </c>
      <c r="M136" s="252">
        <v>988.85</v>
      </c>
      <c r="N136" s="252">
        <v>933.65</v>
      </c>
      <c r="O136" s="252">
        <v>9782400</v>
      </c>
      <c r="P136" s="253">
        <v>-2.9215624007621468E-2</v>
      </c>
    </row>
    <row r="137" spans="1:16" ht="12.75" customHeight="1">
      <c r="A137" s="245">
        <v>127</v>
      </c>
      <c r="B137" s="257" t="s">
        <v>84</v>
      </c>
      <c r="C137" s="256" t="s">
        <v>180</v>
      </c>
      <c r="D137" s="250">
        <v>45379</v>
      </c>
      <c r="E137" s="249">
        <v>1279.95</v>
      </c>
      <c r="F137" s="249">
        <v>1266.3500000000001</v>
      </c>
      <c r="G137" s="251">
        <v>1237.8000000000002</v>
      </c>
      <c r="H137" s="251">
        <v>1195.6500000000001</v>
      </c>
      <c r="I137" s="251">
        <v>1167.1000000000001</v>
      </c>
      <c r="J137" s="251">
        <v>1308.5000000000002</v>
      </c>
      <c r="K137" s="251">
        <v>1337.05</v>
      </c>
      <c r="L137" s="251">
        <v>1379.2000000000003</v>
      </c>
      <c r="M137" s="252">
        <v>1294.9000000000001</v>
      </c>
      <c r="N137" s="252">
        <v>1224.2</v>
      </c>
      <c r="O137" s="252">
        <v>3292800</v>
      </c>
      <c r="P137" s="253">
        <v>0</v>
      </c>
    </row>
    <row r="138" spans="1:16" ht="12.75" customHeight="1">
      <c r="A138" s="245">
        <v>128</v>
      </c>
      <c r="B138" s="257" t="s">
        <v>56</v>
      </c>
      <c r="C138" s="249" t="s">
        <v>181</v>
      </c>
      <c r="D138" s="250">
        <v>45379</v>
      </c>
      <c r="E138" s="249">
        <v>112.9</v>
      </c>
      <c r="F138" s="249">
        <v>111.58333333333333</v>
      </c>
      <c r="G138" s="251">
        <v>109.96666666666665</v>
      </c>
      <c r="H138" s="251">
        <v>107.03333333333333</v>
      </c>
      <c r="I138" s="251">
        <v>105.41666666666666</v>
      </c>
      <c r="J138" s="251">
        <v>114.51666666666665</v>
      </c>
      <c r="K138" s="251">
        <v>116.13333333333333</v>
      </c>
      <c r="L138" s="251">
        <v>119.06666666666665</v>
      </c>
      <c r="M138" s="252">
        <v>113.2</v>
      </c>
      <c r="N138" s="252">
        <v>108.65</v>
      </c>
      <c r="O138" s="252">
        <v>153778900</v>
      </c>
      <c r="P138" s="253">
        <v>-7.7423492761590617E-3</v>
      </c>
    </row>
    <row r="139" spans="1:16" ht="12.75" customHeight="1">
      <c r="A139" s="245">
        <v>129</v>
      </c>
      <c r="B139" s="257" t="s">
        <v>87</v>
      </c>
      <c r="C139" s="249" t="s">
        <v>182</v>
      </c>
      <c r="D139" s="250">
        <v>45379</v>
      </c>
      <c r="E139" s="249">
        <v>2491.3000000000002</v>
      </c>
      <c r="F139" s="249">
        <v>2448.4</v>
      </c>
      <c r="G139" s="251">
        <v>2389.3500000000004</v>
      </c>
      <c r="H139" s="251">
        <v>2287.4</v>
      </c>
      <c r="I139" s="251">
        <v>2228.3500000000004</v>
      </c>
      <c r="J139" s="251">
        <v>2550.3500000000004</v>
      </c>
      <c r="K139" s="251">
        <v>2609.4000000000005</v>
      </c>
      <c r="L139" s="251">
        <v>2711.3500000000004</v>
      </c>
      <c r="M139" s="252">
        <v>2507.4499999999998</v>
      </c>
      <c r="N139" s="252">
        <v>2346.4499999999998</v>
      </c>
      <c r="O139" s="252">
        <v>3398450</v>
      </c>
      <c r="P139" s="253">
        <v>-6.6968667421668557E-2</v>
      </c>
    </row>
    <row r="140" spans="1:16" ht="12.75" customHeight="1">
      <c r="A140" s="245">
        <v>130</v>
      </c>
      <c r="B140" s="257" t="s">
        <v>56</v>
      </c>
      <c r="C140" s="254" t="s">
        <v>183</v>
      </c>
      <c r="D140" s="250">
        <v>45379</v>
      </c>
      <c r="E140" s="249">
        <v>140469.95000000001</v>
      </c>
      <c r="F140" s="249">
        <v>140992.28333333335</v>
      </c>
      <c r="G140" s="251">
        <v>138925.1166666667</v>
      </c>
      <c r="H140" s="251">
        <v>137380.28333333335</v>
      </c>
      <c r="I140" s="251">
        <v>135313.1166666667</v>
      </c>
      <c r="J140" s="251">
        <v>142537.1166666667</v>
      </c>
      <c r="K140" s="251">
        <v>144604.28333333338</v>
      </c>
      <c r="L140" s="251">
        <v>146149.1166666667</v>
      </c>
      <c r="M140" s="252">
        <v>143059.45000000001</v>
      </c>
      <c r="N140" s="252">
        <v>139447.45000000001</v>
      </c>
      <c r="O140" s="252">
        <v>45090</v>
      </c>
      <c r="P140" s="253">
        <v>2.5588536335721598E-2</v>
      </c>
    </row>
    <row r="141" spans="1:16" ht="12.75" customHeight="1">
      <c r="A141" s="245">
        <v>131</v>
      </c>
      <c r="B141" s="257" t="s">
        <v>68</v>
      </c>
      <c r="C141" s="249" t="s">
        <v>184</v>
      </c>
      <c r="D141" s="250">
        <v>45379</v>
      </c>
      <c r="E141" s="249">
        <v>1365.8</v>
      </c>
      <c r="F141" s="249">
        <v>1355.5666666666668</v>
      </c>
      <c r="G141" s="251">
        <v>1338.1333333333337</v>
      </c>
      <c r="H141" s="251">
        <v>1310.4666666666669</v>
      </c>
      <c r="I141" s="251">
        <v>1293.0333333333338</v>
      </c>
      <c r="J141" s="251">
        <v>1383.2333333333336</v>
      </c>
      <c r="K141" s="251">
        <v>1400.6666666666665</v>
      </c>
      <c r="L141" s="251">
        <v>1428.3333333333335</v>
      </c>
      <c r="M141" s="252">
        <v>1373</v>
      </c>
      <c r="N141" s="252">
        <v>1327.9</v>
      </c>
      <c r="O141" s="252">
        <v>6838700</v>
      </c>
      <c r="P141" s="253">
        <v>2.2616991528908628E-2</v>
      </c>
    </row>
    <row r="142" spans="1:16" ht="12.75" customHeight="1">
      <c r="A142" s="245">
        <v>132</v>
      </c>
      <c r="B142" s="257" t="s">
        <v>132</v>
      </c>
      <c r="C142" s="249" t="s">
        <v>185</v>
      </c>
      <c r="D142" s="250">
        <v>45379</v>
      </c>
      <c r="E142" s="249">
        <v>141.44999999999999</v>
      </c>
      <c r="F142" s="249">
        <v>140.28333333333333</v>
      </c>
      <c r="G142" s="251">
        <v>136.81666666666666</v>
      </c>
      <c r="H142" s="251">
        <v>132.18333333333334</v>
      </c>
      <c r="I142" s="251">
        <v>128.71666666666667</v>
      </c>
      <c r="J142" s="251">
        <v>144.91666666666666</v>
      </c>
      <c r="K142" s="251">
        <v>148.3833333333333</v>
      </c>
      <c r="L142" s="251">
        <v>153.01666666666665</v>
      </c>
      <c r="M142" s="252">
        <v>143.75</v>
      </c>
      <c r="N142" s="252">
        <v>135.65</v>
      </c>
      <c r="O142" s="252">
        <v>82275000</v>
      </c>
      <c r="P142" s="253">
        <v>-4.0077003850192507E-2</v>
      </c>
    </row>
    <row r="143" spans="1:16" ht="12.75" customHeight="1">
      <c r="A143" s="245">
        <v>133</v>
      </c>
      <c r="B143" s="257" t="s">
        <v>45</v>
      </c>
      <c r="C143" s="249" t="s">
        <v>186</v>
      </c>
      <c r="D143" s="250">
        <v>45379</v>
      </c>
      <c r="E143" s="249">
        <v>5231.05</v>
      </c>
      <c r="F143" s="249">
        <v>5155.9333333333334</v>
      </c>
      <c r="G143" s="251">
        <v>5065.1166666666668</v>
      </c>
      <c r="H143" s="251">
        <v>4899.1833333333334</v>
      </c>
      <c r="I143" s="251">
        <v>4808.3666666666668</v>
      </c>
      <c r="J143" s="251">
        <v>5321.8666666666668</v>
      </c>
      <c r="K143" s="251">
        <v>5412.6833333333343</v>
      </c>
      <c r="L143" s="251">
        <v>5578.6166666666668</v>
      </c>
      <c r="M143" s="252">
        <v>5246.75</v>
      </c>
      <c r="N143" s="252">
        <v>4990</v>
      </c>
      <c r="O143" s="252">
        <v>1286700</v>
      </c>
      <c r="P143" s="253">
        <v>-2.2895546189771045E-2</v>
      </c>
    </row>
    <row r="144" spans="1:16" ht="12.75" customHeight="1">
      <c r="A144" s="245">
        <v>134</v>
      </c>
      <c r="B144" s="257" t="s">
        <v>39</v>
      </c>
      <c r="C144" s="249" t="s">
        <v>187</v>
      </c>
      <c r="D144" s="250">
        <v>45379</v>
      </c>
      <c r="E144" s="249">
        <v>3007.55</v>
      </c>
      <c r="F144" s="249">
        <v>2976.35</v>
      </c>
      <c r="G144" s="251">
        <v>2937.7</v>
      </c>
      <c r="H144" s="251">
        <v>2867.85</v>
      </c>
      <c r="I144" s="251">
        <v>2829.2</v>
      </c>
      <c r="J144" s="251">
        <v>3046.2</v>
      </c>
      <c r="K144" s="251">
        <v>3084.8500000000004</v>
      </c>
      <c r="L144" s="251">
        <v>3154.7</v>
      </c>
      <c r="M144" s="252">
        <v>3015</v>
      </c>
      <c r="N144" s="252">
        <v>2906.5</v>
      </c>
      <c r="O144" s="252">
        <v>1974750</v>
      </c>
      <c r="P144" s="253">
        <v>6.8409851018546674E-4</v>
      </c>
    </row>
    <row r="145" spans="1:16" ht="12.75" customHeight="1">
      <c r="A145" s="245">
        <v>135</v>
      </c>
      <c r="B145" s="257" t="s">
        <v>59</v>
      </c>
      <c r="C145" s="249" t="s">
        <v>188</v>
      </c>
      <c r="D145" s="250">
        <v>45379</v>
      </c>
      <c r="E145" s="249">
        <v>2626.6</v>
      </c>
      <c r="F145" s="249">
        <v>2610.2833333333333</v>
      </c>
      <c r="G145" s="251">
        <v>2587.0666666666666</v>
      </c>
      <c r="H145" s="251">
        <v>2547.5333333333333</v>
      </c>
      <c r="I145" s="251">
        <v>2524.3166666666666</v>
      </c>
      <c r="J145" s="251">
        <v>2649.8166666666666</v>
      </c>
      <c r="K145" s="251">
        <v>2673.0333333333328</v>
      </c>
      <c r="L145" s="251">
        <v>2712.5666666666666</v>
      </c>
      <c r="M145" s="252">
        <v>2633.5</v>
      </c>
      <c r="N145" s="252">
        <v>2570.75</v>
      </c>
      <c r="O145" s="252">
        <v>4996800</v>
      </c>
      <c r="P145" s="253">
        <v>2.2425928957276148E-2</v>
      </c>
    </row>
    <row r="146" spans="1:16" ht="12.75" customHeight="1">
      <c r="A146" s="245">
        <v>136</v>
      </c>
      <c r="B146" s="257" t="s">
        <v>132</v>
      </c>
      <c r="C146" s="249" t="s">
        <v>189</v>
      </c>
      <c r="D146" s="250">
        <v>45379</v>
      </c>
      <c r="E146" s="249">
        <v>203.2</v>
      </c>
      <c r="F146" s="249">
        <v>203.51666666666665</v>
      </c>
      <c r="G146" s="251">
        <v>197.6333333333333</v>
      </c>
      <c r="H146" s="251">
        <v>192.06666666666663</v>
      </c>
      <c r="I146" s="251">
        <v>186.18333333333328</v>
      </c>
      <c r="J146" s="251">
        <v>209.08333333333331</v>
      </c>
      <c r="K146" s="251">
        <v>214.96666666666664</v>
      </c>
      <c r="L146" s="251">
        <v>220.53333333333333</v>
      </c>
      <c r="M146" s="252">
        <v>209.4</v>
      </c>
      <c r="N146" s="252">
        <v>197.95</v>
      </c>
      <c r="O146" s="252">
        <v>94054500</v>
      </c>
      <c r="P146" s="253">
        <v>9.0866388308977031E-2</v>
      </c>
    </row>
    <row r="147" spans="1:16" ht="12.75" customHeight="1">
      <c r="A147" s="245">
        <v>137</v>
      </c>
      <c r="B147" s="257" t="s">
        <v>190</v>
      </c>
      <c r="C147" s="249" t="s">
        <v>191</v>
      </c>
      <c r="D147" s="250">
        <v>45379</v>
      </c>
      <c r="E147" s="249">
        <v>323.60000000000002</v>
      </c>
      <c r="F147" s="249">
        <v>323.39999999999998</v>
      </c>
      <c r="G147" s="251">
        <v>318.34999999999997</v>
      </c>
      <c r="H147" s="251">
        <v>313.09999999999997</v>
      </c>
      <c r="I147" s="251">
        <v>308.04999999999995</v>
      </c>
      <c r="J147" s="251">
        <v>328.65</v>
      </c>
      <c r="K147" s="251">
        <v>333.69999999999993</v>
      </c>
      <c r="L147" s="251">
        <v>338.95</v>
      </c>
      <c r="M147" s="252">
        <v>328.45</v>
      </c>
      <c r="N147" s="252">
        <v>318.14999999999998</v>
      </c>
      <c r="O147" s="252">
        <v>93570000</v>
      </c>
      <c r="P147" s="253">
        <v>6.3562739973542417E-3</v>
      </c>
    </row>
    <row r="148" spans="1:16" ht="12.75" customHeight="1">
      <c r="A148" s="245">
        <v>138</v>
      </c>
      <c r="B148" s="257" t="s">
        <v>108</v>
      </c>
      <c r="C148" s="249" t="s">
        <v>192</v>
      </c>
      <c r="D148" s="250">
        <v>45379</v>
      </c>
      <c r="E148" s="249">
        <v>1330.3</v>
      </c>
      <c r="F148" s="249">
        <v>1318.95</v>
      </c>
      <c r="G148" s="251">
        <v>1299.6000000000001</v>
      </c>
      <c r="H148" s="251">
        <v>1268.9000000000001</v>
      </c>
      <c r="I148" s="251">
        <v>1249.5500000000002</v>
      </c>
      <c r="J148" s="251">
        <v>1349.65</v>
      </c>
      <c r="K148" s="251">
        <v>1369</v>
      </c>
      <c r="L148" s="251">
        <v>1399.7</v>
      </c>
      <c r="M148" s="252">
        <v>1338.3</v>
      </c>
      <c r="N148" s="252">
        <v>1288.25</v>
      </c>
      <c r="O148" s="252">
        <v>6144600</v>
      </c>
      <c r="P148" s="253">
        <v>-1.0372040586245771E-2</v>
      </c>
    </row>
    <row r="149" spans="1:16" ht="12.75" customHeight="1">
      <c r="A149" s="245">
        <v>139</v>
      </c>
      <c r="B149" s="257" t="s">
        <v>87</v>
      </c>
      <c r="C149" s="249" t="s">
        <v>193</v>
      </c>
      <c r="D149" s="250">
        <v>45379</v>
      </c>
      <c r="E149" s="249">
        <v>8521.4500000000007</v>
      </c>
      <c r="F149" s="249">
        <v>8335.4833333333336</v>
      </c>
      <c r="G149" s="251">
        <v>8121.9666666666672</v>
      </c>
      <c r="H149" s="251">
        <v>7722.4833333333336</v>
      </c>
      <c r="I149" s="251">
        <v>7508.9666666666672</v>
      </c>
      <c r="J149" s="251">
        <v>8734.9666666666672</v>
      </c>
      <c r="K149" s="251">
        <v>8948.4833333333336</v>
      </c>
      <c r="L149" s="251">
        <v>9347.9666666666672</v>
      </c>
      <c r="M149" s="252">
        <v>8549</v>
      </c>
      <c r="N149" s="252">
        <v>7936</v>
      </c>
      <c r="O149" s="252">
        <v>1137400</v>
      </c>
      <c r="P149" s="253">
        <v>-3.3973161202649906E-2</v>
      </c>
    </row>
    <row r="150" spans="1:16" ht="12.75" customHeight="1">
      <c r="A150" s="245">
        <v>140</v>
      </c>
      <c r="B150" s="257" t="s">
        <v>84</v>
      </c>
      <c r="C150" s="254" t="s">
        <v>194</v>
      </c>
      <c r="D150" s="250">
        <v>45379</v>
      </c>
      <c r="E150" s="249">
        <v>264.60000000000002</v>
      </c>
      <c r="F150" s="249">
        <v>260.75</v>
      </c>
      <c r="G150" s="251">
        <v>256.05</v>
      </c>
      <c r="H150" s="251">
        <v>247.5</v>
      </c>
      <c r="I150" s="251">
        <v>242.8</v>
      </c>
      <c r="J150" s="251">
        <v>269.3</v>
      </c>
      <c r="K150" s="251">
        <v>274.00000000000006</v>
      </c>
      <c r="L150" s="251">
        <v>282.55</v>
      </c>
      <c r="M150" s="252">
        <v>265.45</v>
      </c>
      <c r="N150" s="252">
        <v>252.2</v>
      </c>
      <c r="O150" s="252">
        <v>87441200</v>
      </c>
      <c r="P150" s="253">
        <v>-7.0822768208446268E-3</v>
      </c>
    </row>
    <row r="151" spans="1:16" ht="12.75" customHeight="1">
      <c r="A151" s="245">
        <v>141</v>
      </c>
      <c r="B151" s="257" t="s">
        <v>47</v>
      </c>
      <c r="C151" s="256" t="s">
        <v>195</v>
      </c>
      <c r="D151" s="250">
        <v>45379</v>
      </c>
      <c r="E151" s="249">
        <v>34458.949999999997</v>
      </c>
      <c r="F151" s="249">
        <v>34257.366666666661</v>
      </c>
      <c r="G151" s="251">
        <v>33909.783333333326</v>
      </c>
      <c r="H151" s="251">
        <v>33360.616666666661</v>
      </c>
      <c r="I151" s="251">
        <v>33013.033333333326</v>
      </c>
      <c r="J151" s="251">
        <v>34806.533333333326</v>
      </c>
      <c r="K151" s="251">
        <v>35154.116666666654</v>
      </c>
      <c r="L151" s="251">
        <v>35703.283333333326</v>
      </c>
      <c r="M151" s="252">
        <v>34604.949999999997</v>
      </c>
      <c r="N151" s="252">
        <v>33708.199999999997</v>
      </c>
      <c r="O151" s="252">
        <v>166740</v>
      </c>
      <c r="P151" s="253">
        <v>2.8212006289889926E-2</v>
      </c>
    </row>
    <row r="152" spans="1:16" ht="12.75" customHeight="1">
      <c r="A152" s="245">
        <v>142</v>
      </c>
      <c r="B152" s="257" t="s">
        <v>43</v>
      </c>
      <c r="C152" s="249" t="s">
        <v>196</v>
      </c>
      <c r="D152" s="250">
        <v>45379</v>
      </c>
      <c r="E152" s="249">
        <v>840.4</v>
      </c>
      <c r="F152" s="249">
        <v>834.15</v>
      </c>
      <c r="G152" s="251">
        <v>814.25</v>
      </c>
      <c r="H152" s="251">
        <v>788.1</v>
      </c>
      <c r="I152" s="251">
        <v>768.2</v>
      </c>
      <c r="J152" s="251">
        <v>860.3</v>
      </c>
      <c r="K152" s="251">
        <v>880.19999999999982</v>
      </c>
      <c r="L152" s="251">
        <v>906.34999999999991</v>
      </c>
      <c r="M152" s="252">
        <v>854.05</v>
      </c>
      <c r="N152" s="252">
        <v>808</v>
      </c>
      <c r="O152" s="252">
        <v>12861750</v>
      </c>
      <c r="P152" s="253">
        <v>-3.2059603770390022E-2</v>
      </c>
    </row>
    <row r="153" spans="1:16" ht="12.75" customHeight="1">
      <c r="A153" s="245">
        <v>143</v>
      </c>
      <c r="B153" s="257" t="s">
        <v>87</v>
      </c>
      <c r="C153" s="249" t="s">
        <v>197</v>
      </c>
      <c r="D153" s="250">
        <v>45379</v>
      </c>
      <c r="E153" s="249">
        <v>8329.85</v>
      </c>
      <c r="F153" s="249">
        <v>8209.8666666666668</v>
      </c>
      <c r="G153" s="251">
        <v>8060.3333333333339</v>
      </c>
      <c r="H153" s="251">
        <v>7790.8166666666675</v>
      </c>
      <c r="I153" s="251">
        <v>7641.2833333333347</v>
      </c>
      <c r="J153" s="251">
        <v>8479.3833333333332</v>
      </c>
      <c r="K153" s="251">
        <v>8628.9166666666661</v>
      </c>
      <c r="L153" s="251">
        <v>8898.4333333333325</v>
      </c>
      <c r="M153" s="252">
        <v>8359.4</v>
      </c>
      <c r="N153" s="252">
        <v>7940.35</v>
      </c>
      <c r="O153" s="252">
        <v>1590700</v>
      </c>
      <c r="P153" s="253">
        <v>-3.8201402805611222E-3</v>
      </c>
    </row>
    <row r="154" spans="1:16" ht="12.75" customHeight="1">
      <c r="A154" s="245">
        <v>144</v>
      </c>
      <c r="B154" s="257" t="s">
        <v>84</v>
      </c>
      <c r="C154" s="249" t="s">
        <v>198</v>
      </c>
      <c r="D154" s="250">
        <v>45379</v>
      </c>
      <c r="E154" s="249">
        <v>268.25</v>
      </c>
      <c r="F154" s="249">
        <v>266.53333333333336</v>
      </c>
      <c r="G154" s="251">
        <v>263.06666666666672</v>
      </c>
      <c r="H154" s="251">
        <v>257.88333333333338</v>
      </c>
      <c r="I154" s="251">
        <v>254.41666666666674</v>
      </c>
      <c r="J154" s="251">
        <v>271.7166666666667</v>
      </c>
      <c r="K154" s="251">
        <v>275.18333333333328</v>
      </c>
      <c r="L154" s="251">
        <v>280.36666666666667</v>
      </c>
      <c r="M154" s="252">
        <v>270</v>
      </c>
      <c r="N154" s="252">
        <v>261.35000000000002</v>
      </c>
      <c r="O154" s="252">
        <v>41322000</v>
      </c>
      <c r="P154" s="253">
        <v>1.235734535145744E-3</v>
      </c>
    </row>
    <row r="155" spans="1:16" ht="12.75" customHeight="1">
      <c r="A155" s="245">
        <v>145</v>
      </c>
      <c r="B155" s="257" t="s">
        <v>68</v>
      </c>
      <c r="C155" s="254" t="s">
        <v>199</v>
      </c>
      <c r="D155" s="250">
        <v>45379</v>
      </c>
      <c r="E155" s="249">
        <v>399.25</v>
      </c>
      <c r="F155" s="249">
        <v>398.23333333333335</v>
      </c>
      <c r="G155" s="251">
        <v>389.81666666666672</v>
      </c>
      <c r="H155" s="251">
        <v>380.38333333333338</v>
      </c>
      <c r="I155" s="251">
        <v>371.96666666666675</v>
      </c>
      <c r="J155" s="251">
        <v>407.66666666666669</v>
      </c>
      <c r="K155" s="251">
        <v>416.08333333333331</v>
      </c>
      <c r="L155" s="251">
        <v>425.51666666666665</v>
      </c>
      <c r="M155" s="252">
        <v>406.65</v>
      </c>
      <c r="N155" s="252">
        <v>388.8</v>
      </c>
      <c r="O155" s="252">
        <v>75764000</v>
      </c>
      <c r="P155" s="253">
        <v>3.1332419031543414E-2</v>
      </c>
    </row>
    <row r="156" spans="1:16" ht="12.75" customHeight="1">
      <c r="A156" s="245">
        <v>146</v>
      </c>
      <c r="B156" s="257" t="s">
        <v>59</v>
      </c>
      <c r="C156" s="249" t="s">
        <v>200</v>
      </c>
      <c r="D156" s="250">
        <v>45379</v>
      </c>
      <c r="E156" s="249">
        <v>2870.8</v>
      </c>
      <c r="F156" s="249">
        <v>2847.0499999999997</v>
      </c>
      <c r="G156" s="251">
        <v>2806.1499999999996</v>
      </c>
      <c r="H156" s="251">
        <v>2741.5</v>
      </c>
      <c r="I156" s="251">
        <v>2700.6</v>
      </c>
      <c r="J156" s="251">
        <v>2911.6999999999994</v>
      </c>
      <c r="K156" s="251">
        <v>2952.6</v>
      </c>
      <c r="L156" s="251">
        <v>3017.2499999999991</v>
      </c>
      <c r="M156" s="252">
        <v>2887.95</v>
      </c>
      <c r="N156" s="252">
        <v>2782.4</v>
      </c>
      <c r="O156" s="252">
        <v>2168500</v>
      </c>
      <c r="P156" s="253">
        <v>6.4980273845439774E-3</v>
      </c>
    </row>
    <row r="157" spans="1:16" ht="12.75" customHeight="1">
      <c r="A157" s="245">
        <v>147</v>
      </c>
      <c r="B157" s="257" t="s">
        <v>39</v>
      </c>
      <c r="C157" s="249" t="s">
        <v>201</v>
      </c>
      <c r="D157" s="250">
        <v>45379</v>
      </c>
      <c r="E157" s="249">
        <v>3666.7</v>
      </c>
      <c r="F157" s="249">
        <v>3626.8333333333335</v>
      </c>
      <c r="G157" s="251">
        <v>3571.4666666666672</v>
      </c>
      <c r="H157" s="251">
        <v>3476.2333333333336</v>
      </c>
      <c r="I157" s="251">
        <v>3420.8666666666672</v>
      </c>
      <c r="J157" s="251">
        <v>3722.0666666666671</v>
      </c>
      <c r="K157" s="251">
        <v>3777.4333333333329</v>
      </c>
      <c r="L157" s="251">
        <v>3872.666666666667</v>
      </c>
      <c r="M157" s="252">
        <v>3682.2</v>
      </c>
      <c r="N157" s="252">
        <v>3531.6</v>
      </c>
      <c r="O157" s="252">
        <v>1880250</v>
      </c>
      <c r="P157" s="253">
        <v>-1.1435331230283912E-2</v>
      </c>
    </row>
    <row r="158" spans="1:16" ht="12.75" customHeight="1">
      <c r="A158" s="245">
        <v>148</v>
      </c>
      <c r="B158" s="257" t="s">
        <v>63</v>
      </c>
      <c r="C158" s="249" t="s">
        <v>202</v>
      </c>
      <c r="D158" s="250">
        <v>45379</v>
      </c>
      <c r="E158" s="249">
        <v>121.05</v>
      </c>
      <c r="F158" s="249">
        <v>120.13333333333333</v>
      </c>
      <c r="G158" s="251">
        <v>117.56666666666665</v>
      </c>
      <c r="H158" s="251">
        <v>114.08333333333333</v>
      </c>
      <c r="I158" s="251">
        <v>111.51666666666665</v>
      </c>
      <c r="J158" s="251">
        <v>123.61666666666665</v>
      </c>
      <c r="K158" s="251">
        <v>126.18333333333331</v>
      </c>
      <c r="L158" s="251">
        <v>129.66666666666663</v>
      </c>
      <c r="M158" s="252">
        <v>122.7</v>
      </c>
      <c r="N158" s="252">
        <v>116.65</v>
      </c>
      <c r="O158" s="252">
        <v>231880000</v>
      </c>
      <c r="P158" s="253">
        <v>-1.2705225151577083E-2</v>
      </c>
    </row>
    <row r="159" spans="1:16" ht="12.75" customHeight="1">
      <c r="A159" s="245">
        <v>149</v>
      </c>
      <c r="B159" s="257" t="s">
        <v>45</v>
      </c>
      <c r="C159" s="249" t="s">
        <v>203</v>
      </c>
      <c r="D159" s="250">
        <v>45379</v>
      </c>
      <c r="E159" s="249">
        <v>4918.3</v>
      </c>
      <c r="F159" s="249">
        <v>4876.5999999999995</v>
      </c>
      <c r="G159" s="251">
        <v>4803.1999999999989</v>
      </c>
      <c r="H159" s="251">
        <v>4688.0999999999995</v>
      </c>
      <c r="I159" s="251">
        <v>4614.6999999999989</v>
      </c>
      <c r="J159" s="251">
        <v>4991.6999999999989</v>
      </c>
      <c r="K159" s="251">
        <v>5065.0999999999985</v>
      </c>
      <c r="L159" s="251">
        <v>5180.1999999999989</v>
      </c>
      <c r="M159" s="252">
        <v>4950</v>
      </c>
      <c r="N159" s="252">
        <v>4761.5</v>
      </c>
      <c r="O159" s="252">
        <v>1987100</v>
      </c>
      <c r="P159" s="253">
        <v>1.8764419379646246E-2</v>
      </c>
    </row>
    <row r="160" spans="1:16" ht="12.75" customHeight="1">
      <c r="A160" s="245">
        <v>150</v>
      </c>
      <c r="B160" s="257" t="s">
        <v>190</v>
      </c>
      <c r="C160" s="249" t="s">
        <v>204</v>
      </c>
      <c r="D160" s="250">
        <v>45379</v>
      </c>
      <c r="E160" s="249">
        <v>267.95</v>
      </c>
      <c r="F160" s="249">
        <v>266.64999999999998</v>
      </c>
      <c r="G160" s="251">
        <v>263.44999999999993</v>
      </c>
      <c r="H160" s="251">
        <v>258.94999999999993</v>
      </c>
      <c r="I160" s="251">
        <v>255.74999999999989</v>
      </c>
      <c r="J160" s="251">
        <v>271.14999999999998</v>
      </c>
      <c r="K160" s="251">
        <v>274.35000000000002</v>
      </c>
      <c r="L160" s="251">
        <v>278.85000000000002</v>
      </c>
      <c r="M160" s="252">
        <v>269.85000000000002</v>
      </c>
      <c r="N160" s="252">
        <v>262.14999999999998</v>
      </c>
      <c r="O160" s="252">
        <v>65080800</v>
      </c>
      <c r="P160" s="253">
        <v>1.870844133889327E-2</v>
      </c>
    </row>
    <row r="161" spans="1:16" ht="12.75" customHeight="1">
      <c r="A161" s="245">
        <v>151</v>
      </c>
      <c r="B161" s="257" t="s">
        <v>205</v>
      </c>
      <c r="C161" s="256" t="s">
        <v>206</v>
      </c>
      <c r="D161" s="250">
        <v>45379</v>
      </c>
      <c r="E161" s="249">
        <v>1327.35</v>
      </c>
      <c r="F161" s="249">
        <v>1315.3</v>
      </c>
      <c r="G161" s="251">
        <v>1300.1499999999999</v>
      </c>
      <c r="H161" s="251">
        <v>1272.9499999999998</v>
      </c>
      <c r="I161" s="251">
        <v>1257.7999999999997</v>
      </c>
      <c r="J161" s="251">
        <v>1342.5</v>
      </c>
      <c r="K161" s="251">
        <v>1357.65</v>
      </c>
      <c r="L161" s="251">
        <v>1384.8500000000001</v>
      </c>
      <c r="M161" s="252">
        <v>1330.45</v>
      </c>
      <c r="N161" s="252">
        <v>1288.0999999999999</v>
      </c>
      <c r="O161" s="252">
        <v>7336175</v>
      </c>
      <c r="P161" s="253">
        <v>-1.6853932584269662E-2</v>
      </c>
    </row>
    <row r="162" spans="1:16" ht="12.75" customHeight="1">
      <c r="A162" s="245">
        <v>152</v>
      </c>
      <c r="B162" s="257" t="s">
        <v>49</v>
      </c>
      <c r="C162" s="249" t="s">
        <v>208</v>
      </c>
      <c r="D162" s="250">
        <v>45379</v>
      </c>
      <c r="E162" s="249">
        <v>801.25</v>
      </c>
      <c r="F162" s="249">
        <v>798.7833333333333</v>
      </c>
      <c r="G162" s="251">
        <v>786.56666666666661</v>
      </c>
      <c r="H162" s="251">
        <v>771.88333333333333</v>
      </c>
      <c r="I162" s="251">
        <v>759.66666666666663</v>
      </c>
      <c r="J162" s="251">
        <v>813.46666666666658</v>
      </c>
      <c r="K162" s="251">
        <v>825.68333333333328</v>
      </c>
      <c r="L162" s="251">
        <v>840.36666666666656</v>
      </c>
      <c r="M162" s="252">
        <v>811</v>
      </c>
      <c r="N162" s="252">
        <v>784.1</v>
      </c>
      <c r="O162" s="252">
        <v>4726000</v>
      </c>
      <c r="P162" s="253">
        <v>2.3375667218847783E-2</v>
      </c>
    </row>
    <row r="163" spans="1:16" ht="12.75" customHeight="1">
      <c r="A163" s="245">
        <v>153</v>
      </c>
      <c r="B163" s="257" t="s">
        <v>63</v>
      </c>
      <c r="C163" s="249" t="s">
        <v>209</v>
      </c>
      <c r="D163" s="250">
        <v>45379</v>
      </c>
      <c r="E163" s="249">
        <v>227.75</v>
      </c>
      <c r="F163" s="249">
        <v>230.1</v>
      </c>
      <c r="G163" s="251">
        <v>223.2</v>
      </c>
      <c r="H163" s="251">
        <v>218.65</v>
      </c>
      <c r="I163" s="251">
        <v>211.75</v>
      </c>
      <c r="J163" s="251">
        <v>234.64999999999998</v>
      </c>
      <c r="K163" s="251">
        <v>241.55</v>
      </c>
      <c r="L163" s="251">
        <v>246.09999999999997</v>
      </c>
      <c r="M163" s="252">
        <v>237</v>
      </c>
      <c r="N163" s="252">
        <v>225.55</v>
      </c>
      <c r="O163" s="252">
        <v>68312500</v>
      </c>
      <c r="P163" s="253">
        <v>-4.7245467224546721E-2</v>
      </c>
    </row>
    <row r="164" spans="1:16" ht="12.75" customHeight="1">
      <c r="A164" s="245">
        <v>154</v>
      </c>
      <c r="B164" s="257" t="s">
        <v>190</v>
      </c>
      <c r="C164" s="249" t="s">
        <v>210</v>
      </c>
      <c r="D164" s="250">
        <v>45379</v>
      </c>
      <c r="E164" s="249">
        <v>461.9</v>
      </c>
      <c r="F164" s="249">
        <v>456.11666666666662</v>
      </c>
      <c r="G164" s="251">
        <v>446.98333333333323</v>
      </c>
      <c r="H164" s="251">
        <v>432.06666666666661</v>
      </c>
      <c r="I164" s="251">
        <v>422.93333333333322</v>
      </c>
      <c r="J164" s="251">
        <v>471.03333333333325</v>
      </c>
      <c r="K164" s="251">
        <v>480.16666666666657</v>
      </c>
      <c r="L164" s="251">
        <v>495.08333333333326</v>
      </c>
      <c r="M164" s="252">
        <v>465.25</v>
      </c>
      <c r="N164" s="252">
        <v>441.2</v>
      </c>
      <c r="O164" s="252">
        <v>40584000</v>
      </c>
      <c r="P164" s="253">
        <v>7.2515856236786469E-2</v>
      </c>
    </row>
    <row r="165" spans="1:16" ht="12.75" customHeight="1">
      <c r="A165" s="245">
        <v>155</v>
      </c>
      <c r="B165" s="257" t="s">
        <v>84</v>
      </c>
      <c r="C165" s="249" t="s">
        <v>211</v>
      </c>
      <c r="D165" s="250">
        <v>45379</v>
      </c>
      <c r="E165" s="249">
        <v>2880.8</v>
      </c>
      <c r="F165" s="249">
        <v>2884.2333333333336</v>
      </c>
      <c r="G165" s="251">
        <v>2864.2666666666673</v>
      </c>
      <c r="H165" s="251">
        <v>2847.7333333333336</v>
      </c>
      <c r="I165" s="251">
        <v>2827.7666666666673</v>
      </c>
      <c r="J165" s="251">
        <v>2900.7666666666673</v>
      </c>
      <c r="K165" s="251">
        <v>2920.7333333333336</v>
      </c>
      <c r="L165" s="251">
        <v>2937.2666666666673</v>
      </c>
      <c r="M165" s="252">
        <v>2904.2</v>
      </c>
      <c r="N165" s="252">
        <v>2867.7</v>
      </c>
      <c r="O165" s="252">
        <v>42393250</v>
      </c>
      <c r="P165" s="253">
        <v>2.012910056729653E-2</v>
      </c>
    </row>
    <row r="166" spans="1:16" ht="12.75" customHeight="1">
      <c r="A166" s="245">
        <v>156</v>
      </c>
      <c r="B166" s="257" t="s">
        <v>132</v>
      </c>
      <c r="C166" s="249" t="s">
        <v>212</v>
      </c>
      <c r="D166" s="250">
        <v>45379</v>
      </c>
      <c r="E166" s="249">
        <v>121.8</v>
      </c>
      <c r="F166" s="249">
        <v>121.51666666666667</v>
      </c>
      <c r="G166" s="251">
        <v>119.28333333333333</v>
      </c>
      <c r="H166" s="251">
        <v>116.76666666666667</v>
      </c>
      <c r="I166" s="251">
        <v>114.53333333333333</v>
      </c>
      <c r="J166" s="251">
        <v>124.03333333333333</v>
      </c>
      <c r="K166" s="251">
        <v>126.26666666666665</v>
      </c>
      <c r="L166" s="251">
        <v>128.78333333333333</v>
      </c>
      <c r="M166" s="252">
        <v>123.75</v>
      </c>
      <c r="N166" s="252">
        <v>119</v>
      </c>
      <c r="O166" s="252">
        <v>143264000</v>
      </c>
      <c r="P166" s="253">
        <v>-3.9167292627964374E-2</v>
      </c>
    </row>
    <row r="167" spans="1:16" ht="12.75" customHeight="1">
      <c r="A167" s="245">
        <v>157</v>
      </c>
      <c r="B167" s="257" t="s">
        <v>63</v>
      </c>
      <c r="C167" s="249" t="s">
        <v>213</v>
      </c>
      <c r="D167" s="250">
        <v>45379</v>
      </c>
      <c r="E167" s="249">
        <v>701.6</v>
      </c>
      <c r="F167" s="249">
        <v>693.76666666666677</v>
      </c>
      <c r="G167" s="251">
        <v>683.43333333333351</v>
      </c>
      <c r="H167" s="251">
        <v>665.26666666666677</v>
      </c>
      <c r="I167" s="251">
        <v>654.93333333333351</v>
      </c>
      <c r="J167" s="251">
        <v>711.93333333333351</v>
      </c>
      <c r="K167" s="251">
        <v>722.26666666666677</v>
      </c>
      <c r="L167" s="251">
        <v>740.43333333333351</v>
      </c>
      <c r="M167" s="252">
        <v>704.1</v>
      </c>
      <c r="N167" s="252">
        <v>675.6</v>
      </c>
      <c r="O167" s="252">
        <v>23330400</v>
      </c>
      <c r="P167" s="253">
        <v>-4.3334208109172025E-2</v>
      </c>
    </row>
    <row r="168" spans="1:16" ht="12.75" customHeight="1">
      <c r="A168" s="245">
        <v>158</v>
      </c>
      <c r="B168" s="257" t="s">
        <v>68</v>
      </c>
      <c r="C168" s="249" t="s">
        <v>214</v>
      </c>
      <c r="D168" s="250">
        <v>45379</v>
      </c>
      <c r="E168" s="249">
        <v>1511.8</v>
      </c>
      <c r="F168" s="249">
        <v>1498.5833333333333</v>
      </c>
      <c r="G168" s="251">
        <v>1480.1666666666665</v>
      </c>
      <c r="H168" s="251">
        <v>1448.5333333333333</v>
      </c>
      <c r="I168" s="251">
        <v>1430.1166666666666</v>
      </c>
      <c r="J168" s="251">
        <v>1530.2166666666665</v>
      </c>
      <c r="K168" s="251">
        <v>1548.633333333333</v>
      </c>
      <c r="L168" s="251">
        <v>1580.2666666666664</v>
      </c>
      <c r="M168" s="252">
        <v>1517</v>
      </c>
      <c r="N168" s="252">
        <v>1466.95</v>
      </c>
      <c r="O168" s="252">
        <v>8658750</v>
      </c>
      <c r="P168" s="253">
        <v>1.3430477528089887E-2</v>
      </c>
    </row>
    <row r="169" spans="1:16" ht="12.75" customHeight="1">
      <c r="A169" s="245">
        <v>159</v>
      </c>
      <c r="B169" s="257" t="s">
        <v>63</v>
      </c>
      <c r="C169" s="254" t="s">
        <v>215</v>
      </c>
      <c r="D169" s="250">
        <v>45379</v>
      </c>
      <c r="E169" s="249">
        <v>745.3</v>
      </c>
      <c r="F169" s="249">
        <v>745.80000000000007</v>
      </c>
      <c r="G169" s="251">
        <v>737.35000000000014</v>
      </c>
      <c r="H169" s="251">
        <v>729.40000000000009</v>
      </c>
      <c r="I169" s="251">
        <v>720.95000000000016</v>
      </c>
      <c r="J169" s="251">
        <v>753.75000000000011</v>
      </c>
      <c r="K169" s="251">
        <v>762.20000000000016</v>
      </c>
      <c r="L169" s="251">
        <v>770.15000000000009</v>
      </c>
      <c r="M169" s="252">
        <v>754.25</v>
      </c>
      <c r="N169" s="252">
        <v>737.85</v>
      </c>
      <c r="O169" s="252">
        <v>94602000</v>
      </c>
      <c r="P169" s="253">
        <v>3.4240734667103971E-2</v>
      </c>
    </row>
    <row r="170" spans="1:16" ht="12.75" customHeight="1">
      <c r="A170" s="245">
        <v>160</v>
      </c>
      <c r="B170" s="257" t="s">
        <v>49</v>
      </c>
      <c r="C170" s="249" t="s">
        <v>216</v>
      </c>
      <c r="D170" s="250">
        <v>45379</v>
      </c>
      <c r="E170" s="249">
        <v>25057.1</v>
      </c>
      <c r="F170" s="249">
        <v>24835.516666666666</v>
      </c>
      <c r="G170" s="251">
        <v>24571.033333333333</v>
      </c>
      <c r="H170" s="251">
        <v>24084.966666666667</v>
      </c>
      <c r="I170" s="251">
        <v>23820.483333333334</v>
      </c>
      <c r="J170" s="251">
        <v>25321.583333333332</v>
      </c>
      <c r="K170" s="251">
        <v>25586.066666666662</v>
      </c>
      <c r="L170" s="251">
        <v>26072.133333333331</v>
      </c>
      <c r="M170" s="252">
        <v>25100</v>
      </c>
      <c r="N170" s="252">
        <v>24349.45</v>
      </c>
      <c r="O170" s="252">
        <v>290075</v>
      </c>
      <c r="P170" s="253">
        <v>-1.4104851729118871E-2</v>
      </c>
    </row>
    <row r="171" spans="1:16" ht="12.75" customHeight="1">
      <c r="A171" s="245">
        <v>161</v>
      </c>
      <c r="B171" s="257" t="s">
        <v>41</v>
      </c>
      <c r="C171" s="249" t="s">
        <v>217</v>
      </c>
      <c r="D171" s="250">
        <v>45379</v>
      </c>
      <c r="E171" s="249">
        <v>4787.45</v>
      </c>
      <c r="F171" s="249">
        <v>4732.7833333333338</v>
      </c>
      <c r="G171" s="251">
        <v>4657.5166666666673</v>
      </c>
      <c r="H171" s="251">
        <v>4527.5833333333339</v>
      </c>
      <c r="I171" s="251">
        <v>4452.3166666666675</v>
      </c>
      <c r="J171" s="251">
        <v>4862.7166666666672</v>
      </c>
      <c r="K171" s="251">
        <v>4937.9833333333336</v>
      </c>
      <c r="L171" s="251">
        <v>5067.916666666667</v>
      </c>
      <c r="M171" s="252">
        <v>4808.05</v>
      </c>
      <c r="N171" s="252">
        <v>4602.8500000000004</v>
      </c>
      <c r="O171" s="252">
        <v>1073700</v>
      </c>
      <c r="P171" s="253">
        <v>-5.5850321139346547E-4</v>
      </c>
    </row>
    <row r="172" spans="1:16" ht="12.75" customHeight="1">
      <c r="A172" s="245">
        <v>162</v>
      </c>
      <c r="B172" s="257" t="s">
        <v>47</v>
      </c>
      <c r="C172" s="249" t="s">
        <v>218</v>
      </c>
      <c r="D172" s="250">
        <v>45379</v>
      </c>
      <c r="E172" s="249">
        <v>2438.9</v>
      </c>
      <c r="F172" s="249">
        <v>2412.5333333333333</v>
      </c>
      <c r="G172" s="251">
        <v>2378.8666666666668</v>
      </c>
      <c r="H172" s="251">
        <v>2318.8333333333335</v>
      </c>
      <c r="I172" s="251">
        <v>2285.166666666667</v>
      </c>
      <c r="J172" s="251">
        <v>2472.5666666666666</v>
      </c>
      <c r="K172" s="251">
        <v>2506.2333333333336</v>
      </c>
      <c r="L172" s="251">
        <v>2566.2666666666664</v>
      </c>
      <c r="M172" s="252">
        <v>2446.1999999999998</v>
      </c>
      <c r="N172" s="252">
        <v>2352.5</v>
      </c>
      <c r="O172" s="252">
        <v>3399375</v>
      </c>
      <c r="P172" s="253">
        <v>-1.349439547284797E-2</v>
      </c>
    </row>
    <row r="173" spans="1:16" ht="12.75" customHeight="1">
      <c r="A173" s="245">
        <v>163</v>
      </c>
      <c r="B173" s="257" t="s">
        <v>68</v>
      </c>
      <c r="C173" s="249" t="s">
        <v>219</v>
      </c>
      <c r="D173" s="250">
        <v>45379</v>
      </c>
      <c r="E173" s="249">
        <v>2308.8000000000002</v>
      </c>
      <c r="F173" s="249">
        <v>2308.9</v>
      </c>
      <c r="G173" s="251">
        <v>2277.8000000000002</v>
      </c>
      <c r="H173" s="251">
        <v>2246.8000000000002</v>
      </c>
      <c r="I173" s="251">
        <v>2215.7000000000003</v>
      </c>
      <c r="J173" s="251">
        <v>2339.9</v>
      </c>
      <c r="K173" s="251">
        <v>2370.9999999999995</v>
      </c>
      <c r="L173" s="251">
        <v>2402</v>
      </c>
      <c r="M173" s="252">
        <v>2340</v>
      </c>
      <c r="N173" s="252">
        <v>2277.9</v>
      </c>
      <c r="O173" s="252">
        <v>6371400</v>
      </c>
      <c r="P173" s="253">
        <v>8.5787321063394678E-2</v>
      </c>
    </row>
    <row r="174" spans="1:16" ht="12.75" customHeight="1">
      <c r="A174" s="245">
        <v>164</v>
      </c>
      <c r="B174" s="257" t="s">
        <v>43</v>
      </c>
      <c r="C174" s="249" t="s">
        <v>220</v>
      </c>
      <c r="D174" s="250">
        <v>45379</v>
      </c>
      <c r="E174" s="249">
        <v>1576.9</v>
      </c>
      <c r="F174" s="249">
        <v>1570.1333333333332</v>
      </c>
      <c r="G174" s="251">
        <v>1559.4666666666665</v>
      </c>
      <c r="H174" s="251">
        <v>1542.0333333333333</v>
      </c>
      <c r="I174" s="251">
        <v>1531.3666666666666</v>
      </c>
      <c r="J174" s="251">
        <v>1587.5666666666664</v>
      </c>
      <c r="K174" s="251">
        <v>1598.2333333333333</v>
      </c>
      <c r="L174" s="251">
        <v>1615.6666666666663</v>
      </c>
      <c r="M174" s="252">
        <v>1580.8</v>
      </c>
      <c r="N174" s="252">
        <v>1552.7</v>
      </c>
      <c r="O174" s="252">
        <v>14705600</v>
      </c>
      <c r="P174" s="253">
        <v>-6.7926704822751677E-2</v>
      </c>
    </row>
    <row r="175" spans="1:16" ht="12.75" customHeight="1">
      <c r="A175" s="245">
        <v>165</v>
      </c>
      <c r="B175" s="257" t="s">
        <v>205</v>
      </c>
      <c r="C175" s="249" t="s">
        <v>221</v>
      </c>
      <c r="D175" s="250">
        <v>45379</v>
      </c>
      <c r="E175" s="249">
        <v>594.70000000000005</v>
      </c>
      <c r="F175" s="249">
        <v>592.19999999999993</v>
      </c>
      <c r="G175" s="251">
        <v>582.49999999999989</v>
      </c>
      <c r="H175" s="251">
        <v>570.29999999999995</v>
      </c>
      <c r="I175" s="251">
        <v>560.59999999999991</v>
      </c>
      <c r="J175" s="251">
        <v>604.39999999999986</v>
      </c>
      <c r="K175" s="251">
        <v>614.09999999999991</v>
      </c>
      <c r="L175" s="251">
        <v>626.29999999999984</v>
      </c>
      <c r="M175" s="252">
        <v>601.9</v>
      </c>
      <c r="N175" s="252">
        <v>580</v>
      </c>
      <c r="O175" s="252">
        <v>7081500</v>
      </c>
      <c r="P175" s="253">
        <v>-2.3779983457402811E-2</v>
      </c>
    </row>
    <row r="176" spans="1:16" ht="12.75" customHeight="1">
      <c r="A176" s="245">
        <v>166</v>
      </c>
      <c r="B176" s="257" t="s">
        <v>43</v>
      </c>
      <c r="C176" s="249" t="s">
        <v>222</v>
      </c>
      <c r="D176" s="250">
        <v>45379</v>
      </c>
      <c r="E176" s="249">
        <v>681.05</v>
      </c>
      <c r="F176" s="249">
        <v>675.53333333333342</v>
      </c>
      <c r="G176" s="251">
        <v>667.96666666666681</v>
      </c>
      <c r="H176" s="251">
        <v>654.88333333333344</v>
      </c>
      <c r="I176" s="251">
        <v>647.31666666666683</v>
      </c>
      <c r="J176" s="251">
        <v>688.61666666666679</v>
      </c>
      <c r="K176" s="251">
        <v>696.18333333333339</v>
      </c>
      <c r="L176" s="251">
        <v>709.26666666666677</v>
      </c>
      <c r="M176" s="252">
        <v>683.1</v>
      </c>
      <c r="N176" s="252">
        <v>662.45</v>
      </c>
      <c r="O176" s="252">
        <v>5116000</v>
      </c>
      <c r="P176" s="253">
        <v>1.8920533758215494E-2</v>
      </c>
    </row>
    <row r="177" spans="1:16" ht="12.75" customHeight="1">
      <c r="A177" s="245">
        <v>167</v>
      </c>
      <c r="B177" s="257" t="s">
        <v>39</v>
      </c>
      <c r="C177" s="249" t="s">
        <v>223</v>
      </c>
      <c r="D177" s="250">
        <v>45379</v>
      </c>
      <c r="E177" s="249">
        <v>1128.4000000000001</v>
      </c>
      <c r="F177" s="249">
        <v>1116.3</v>
      </c>
      <c r="G177" s="251">
        <v>1094.5999999999999</v>
      </c>
      <c r="H177" s="251">
        <v>1060.8</v>
      </c>
      <c r="I177" s="251">
        <v>1039.0999999999999</v>
      </c>
      <c r="J177" s="251">
        <v>1150.0999999999999</v>
      </c>
      <c r="K177" s="251">
        <v>1171.8000000000002</v>
      </c>
      <c r="L177" s="251">
        <v>1205.5999999999999</v>
      </c>
      <c r="M177" s="252">
        <v>1138</v>
      </c>
      <c r="N177" s="252">
        <v>1082.5</v>
      </c>
      <c r="O177" s="252">
        <v>11486750</v>
      </c>
      <c r="P177" s="253">
        <v>-2.5022174501657252E-2</v>
      </c>
    </row>
    <row r="178" spans="1:16" ht="12.75" customHeight="1">
      <c r="A178" s="245">
        <v>168</v>
      </c>
      <c r="B178" s="257" t="s">
        <v>79</v>
      </c>
      <c r="C178" s="256" t="s">
        <v>224</v>
      </c>
      <c r="D178" s="250">
        <v>45379</v>
      </c>
      <c r="E178" s="249">
        <v>1936.45</v>
      </c>
      <c r="F178" s="249">
        <v>1899.1000000000001</v>
      </c>
      <c r="G178" s="251">
        <v>1856.2500000000002</v>
      </c>
      <c r="H178" s="251">
        <v>1776.0500000000002</v>
      </c>
      <c r="I178" s="251">
        <v>1733.2000000000003</v>
      </c>
      <c r="J178" s="251">
        <v>1979.3000000000002</v>
      </c>
      <c r="K178" s="251">
        <v>2022.15</v>
      </c>
      <c r="L178" s="251">
        <v>2102.3500000000004</v>
      </c>
      <c r="M178" s="252">
        <v>1941.95</v>
      </c>
      <c r="N178" s="252">
        <v>1818.9</v>
      </c>
      <c r="O178" s="252">
        <v>6982500</v>
      </c>
      <c r="P178" s="253">
        <v>-1.5578739602424925E-2</v>
      </c>
    </row>
    <row r="179" spans="1:16" ht="12.75" customHeight="1">
      <c r="A179" s="245">
        <v>169</v>
      </c>
      <c r="B179" s="257" t="s">
        <v>59</v>
      </c>
      <c r="C179" s="249" t="s">
        <v>225</v>
      </c>
      <c r="D179" s="250">
        <v>45379</v>
      </c>
      <c r="E179" s="249">
        <v>1205.8499999999999</v>
      </c>
      <c r="F179" s="249">
        <v>1195.3833333333332</v>
      </c>
      <c r="G179" s="251">
        <v>1179.0166666666664</v>
      </c>
      <c r="H179" s="251">
        <v>1152.1833333333332</v>
      </c>
      <c r="I179" s="251">
        <v>1135.8166666666664</v>
      </c>
      <c r="J179" s="251">
        <v>1222.2166666666665</v>
      </c>
      <c r="K179" s="251">
        <v>1238.5833333333333</v>
      </c>
      <c r="L179" s="251">
        <v>1265.4166666666665</v>
      </c>
      <c r="M179" s="252">
        <v>1211.75</v>
      </c>
      <c r="N179" s="252">
        <v>1168.55</v>
      </c>
      <c r="O179" s="252">
        <v>10616400</v>
      </c>
      <c r="P179" s="253">
        <v>3.0612244897959182E-3</v>
      </c>
    </row>
    <row r="180" spans="1:16" ht="12.75" customHeight="1">
      <c r="A180" s="245">
        <v>170</v>
      </c>
      <c r="B180" s="257" t="s">
        <v>56</v>
      </c>
      <c r="C180" s="255" t="s">
        <v>226</v>
      </c>
      <c r="D180" s="250">
        <v>45379</v>
      </c>
      <c r="E180" s="249">
        <v>973.15</v>
      </c>
      <c r="F180" s="249">
        <v>973.5</v>
      </c>
      <c r="G180" s="251">
        <v>960.3</v>
      </c>
      <c r="H180" s="251">
        <v>947.44999999999993</v>
      </c>
      <c r="I180" s="251">
        <v>934.24999999999989</v>
      </c>
      <c r="J180" s="251">
        <v>986.35</v>
      </c>
      <c r="K180" s="251">
        <v>999.55000000000007</v>
      </c>
      <c r="L180" s="251">
        <v>1012.4000000000001</v>
      </c>
      <c r="M180" s="252">
        <v>986.7</v>
      </c>
      <c r="N180" s="252">
        <v>960.65</v>
      </c>
      <c r="O180" s="252">
        <v>67938300</v>
      </c>
      <c r="P180" s="253">
        <v>4.7110759702180934E-2</v>
      </c>
    </row>
    <row r="181" spans="1:16" ht="12.75" customHeight="1">
      <c r="A181" s="245">
        <v>171</v>
      </c>
      <c r="B181" s="257" t="s">
        <v>190</v>
      </c>
      <c r="C181" s="249" t="s">
        <v>227</v>
      </c>
      <c r="D181" s="250">
        <v>45379</v>
      </c>
      <c r="E181" s="249">
        <v>385.65</v>
      </c>
      <c r="F181" s="249">
        <v>380.15000000000003</v>
      </c>
      <c r="G181" s="251">
        <v>373.00000000000006</v>
      </c>
      <c r="H181" s="251">
        <v>360.35</v>
      </c>
      <c r="I181" s="251">
        <v>353.20000000000005</v>
      </c>
      <c r="J181" s="251">
        <v>392.80000000000007</v>
      </c>
      <c r="K181" s="251">
        <v>399.95000000000005</v>
      </c>
      <c r="L181" s="251">
        <v>412.60000000000008</v>
      </c>
      <c r="M181" s="252">
        <v>387.3</v>
      </c>
      <c r="N181" s="252">
        <v>367.5</v>
      </c>
      <c r="O181" s="252">
        <v>96703875</v>
      </c>
      <c r="P181" s="253">
        <v>-3.7003428110506151E-2</v>
      </c>
    </row>
    <row r="182" spans="1:16" ht="12.75" customHeight="1">
      <c r="A182" s="245">
        <v>172</v>
      </c>
      <c r="B182" s="257" t="s">
        <v>132</v>
      </c>
      <c r="C182" s="249" t="s">
        <v>228</v>
      </c>
      <c r="D182" s="250">
        <v>45379</v>
      </c>
      <c r="E182" s="249">
        <v>143.25</v>
      </c>
      <c r="F182" s="249">
        <v>142.20000000000002</v>
      </c>
      <c r="G182" s="251">
        <v>139.90000000000003</v>
      </c>
      <c r="H182" s="251">
        <v>136.55000000000001</v>
      </c>
      <c r="I182" s="251">
        <v>134.25000000000003</v>
      </c>
      <c r="J182" s="251">
        <v>145.55000000000004</v>
      </c>
      <c r="K182" s="251">
        <v>147.85000000000005</v>
      </c>
      <c r="L182" s="251">
        <v>151.20000000000005</v>
      </c>
      <c r="M182" s="252">
        <v>144.5</v>
      </c>
      <c r="N182" s="252">
        <v>138.85</v>
      </c>
      <c r="O182" s="252">
        <v>300652000</v>
      </c>
      <c r="P182" s="253">
        <v>4.2032825635258009E-2</v>
      </c>
    </row>
    <row r="183" spans="1:16" ht="12.75" customHeight="1">
      <c r="A183" s="245">
        <v>173</v>
      </c>
      <c r="B183" s="257" t="s">
        <v>87</v>
      </c>
      <c r="C183" s="249" t="s">
        <v>229</v>
      </c>
      <c r="D183" s="250">
        <v>45379</v>
      </c>
      <c r="E183" s="249">
        <v>4226.25</v>
      </c>
      <c r="F183" s="249">
        <v>4188.0166666666664</v>
      </c>
      <c r="G183" s="251">
        <v>4144.7333333333327</v>
      </c>
      <c r="H183" s="251">
        <v>4063.2166666666662</v>
      </c>
      <c r="I183" s="251">
        <v>4019.9333333333325</v>
      </c>
      <c r="J183" s="251">
        <v>4269.5333333333328</v>
      </c>
      <c r="K183" s="251">
        <v>4312.8166666666657</v>
      </c>
      <c r="L183" s="251">
        <v>4394.333333333333</v>
      </c>
      <c r="M183" s="252">
        <v>4231.3</v>
      </c>
      <c r="N183" s="252">
        <v>4106.5</v>
      </c>
      <c r="O183" s="252">
        <v>13614825</v>
      </c>
      <c r="P183" s="253">
        <v>-1.5127731220092665E-2</v>
      </c>
    </row>
    <row r="184" spans="1:16" ht="12.75" customHeight="1">
      <c r="A184" s="245">
        <v>174</v>
      </c>
      <c r="B184" s="257" t="s">
        <v>87</v>
      </c>
      <c r="C184" s="249" t="s">
        <v>230</v>
      </c>
      <c r="D184" s="250">
        <v>45379</v>
      </c>
      <c r="E184" s="249">
        <v>1300.9000000000001</v>
      </c>
      <c r="F184" s="249">
        <v>1289.5833333333335</v>
      </c>
      <c r="G184" s="251">
        <v>1274.4666666666669</v>
      </c>
      <c r="H184" s="251">
        <v>1248.0333333333335</v>
      </c>
      <c r="I184" s="251">
        <v>1232.916666666667</v>
      </c>
      <c r="J184" s="251">
        <v>1316.0166666666669</v>
      </c>
      <c r="K184" s="251">
        <v>1331.1333333333337</v>
      </c>
      <c r="L184" s="251">
        <v>1357.5666666666668</v>
      </c>
      <c r="M184" s="252">
        <v>1304.7</v>
      </c>
      <c r="N184" s="252">
        <v>1263.1500000000001</v>
      </c>
      <c r="O184" s="252">
        <v>13648800</v>
      </c>
      <c r="P184" s="253">
        <v>-2.19751241594515E-4</v>
      </c>
    </row>
    <row r="185" spans="1:16" ht="12.75" customHeight="1">
      <c r="A185" s="245">
        <v>175</v>
      </c>
      <c r="B185" s="257" t="s">
        <v>59</v>
      </c>
      <c r="C185" s="249" t="s">
        <v>231</v>
      </c>
      <c r="D185" s="250">
        <v>45379</v>
      </c>
      <c r="E185" s="249">
        <v>3658.35</v>
      </c>
      <c r="F185" s="249">
        <v>3639.5333333333333</v>
      </c>
      <c r="G185" s="251">
        <v>3613.0666666666666</v>
      </c>
      <c r="H185" s="251">
        <v>3567.7833333333333</v>
      </c>
      <c r="I185" s="251">
        <v>3541.3166666666666</v>
      </c>
      <c r="J185" s="251">
        <v>3684.8166666666666</v>
      </c>
      <c r="K185" s="251">
        <v>3711.2833333333328</v>
      </c>
      <c r="L185" s="251">
        <v>3756.5666666666666</v>
      </c>
      <c r="M185" s="252">
        <v>3666</v>
      </c>
      <c r="N185" s="252">
        <v>3594.25</v>
      </c>
      <c r="O185" s="252">
        <v>5103700</v>
      </c>
      <c r="P185" s="253">
        <v>1.8296089385474862E-2</v>
      </c>
    </row>
    <row r="186" spans="1:16" ht="12.75" customHeight="1">
      <c r="A186" s="245">
        <v>176</v>
      </c>
      <c r="B186" s="257" t="s">
        <v>43</v>
      </c>
      <c r="C186" s="249" t="s">
        <v>232</v>
      </c>
      <c r="D186" s="250">
        <v>45379</v>
      </c>
      <c r="E186" s="249">
        <v>2711.75</v>
      </c>
      <c r="F186" s="249">
        <v>2700.2833333333333</v>
      </c>
      <c r="G186" s="251">
        <v>2661.2166666666667</v>
      </c>
      <c r="H186" s="251">
        <v>2610.6833333333334</v>
      </c>
      <c r="I186" s="251">
        <v>2571.6166666666668</v>
      </c>
      <c r="J186" s="251">
        <v>2750.8166666666666</v>
      </c>
      <c r="K186" s="251">
        <v>2789.8833333333332</v>
      </c>
      <c r="L186" s="251">
        <v>2840.4166666666665</v>
      </c>
      <c r="M186" s="252">
        <v>2739.35</v>
      </c>
      <c r="N186" s="252">
        <v>2649.75</v>
      </c>
      <c r="O186" s="252">
        <v>1575500</v>
      </c>
      <c r="P186" s="253">
        <v>2.2388059701492536E-2</v>
      </c>
    </row>
    <row r="187" spans="1:16" ht="12.75" customHeight="1">
      <c r="A187" s="245">
        <v>177</v>
      </c>
      <c r="B187" s="257" t="s">
        <v>45</v>
      </c>
      <c r="C187" s="249" t="s">
        <v>233</v>
      </c>
      <c r="D187" s="250">
        <v>45379</v>
      </c>
      <c r="E187" s="249">
        <v>4101.2</v>
      </c>
      <c r="F187" s="249">
        <v>4035.35</v>
      </c>
      <c r="G187" s="251">
        <v>3950.8499999999995</v>
      </c>
      <c r="H187" s="251">
        <v>3800.4999999999995</v>
      </c>
      <c r="I187" s="251">
        <v>3715.9999999999991</v>
      </c>
      <c r="J187" s="251">
        <v>4185.7</v>
      </c>
      <c r="K187" s="251">
        <v>4270.2000000000007</v>
      </c>
      <c r="L187" s="251">
        <v>4420.55</v>
      </c>
      <c r="M187" s="252">
        <v>4119.8500000000004</v>
      </c>
      <c r="N187" s="252">
        <v>3885</v>
      </c>
      <c r="O187" s="252">
        <v>2938400</v>
      </c>
      <c r="P187" s="253">
        <v>1.8297754366509565E-2</v>
      </c>
    </row>
    <row r="188" spans="1:16" ht="12.75" customHeight="1">
      <c r="A188" s="245">
        <v>178</v>
      </c>
      <c r="B188" s="257" t="s">
        <v>56</v>
      </c>
      <c r="C188" s="249" t="s">
        <v>234</v>
      </c>
      <c r="D188" s="250">
        <v>45379</v>
      </c>
      <c r="E188" s="249">
        <v>2166.6</v>
      </c>
      <c r="F188" s="249">
        <v>2160.15</v>
      </c>
      <c r="G188" s="251">
        <v>2116.9</v>
      </c>
      <c r="H188" s="251">
        <v>2067.1999999999998</v>
      </c>
      <c r="I188" s="251">
        <v>2023.9499999999998</v>
      </c>
      <c r="J188" s="251">
        <v>2209.8500000000004</v>
      </c>
      <c r="K188" s="251">
        <v>2253.1000000000004</v>
      </c>
      <c r="L188" s="251">
        <v>2302.8000000000006</v>
      </c>
      <c r="M188" s="252">
        <v>2203.4</v>
      </c>
      <c r="N188" s="252">
        <v>2110.4499999999998</v>
      </c>
      <c r="O188" s="252">
        <v>5052600</v>
      </c>
      <c r="P188" s="253">
        <v>5.0884472592269053E-2</v>
      </c>
    </row>
    <row r="189" spans="1:16" ht="12.75" customHeight="1">
      <c r="A189" s="245">
        <v>179</v>
      </c>
      <c r="B189" s="257" t="s">
        <v>59</v>
      </c>
      <c r="C189" s="249" t="s">
        <v>235</v>
      </c>
      <c r="D189" s="250">
        <v>45379</v>
      </c>
      <c r="E189" s="249">
        <v>1732.9</v>
      </c>
      <c r="F189" s="249">
        <v>1711.9333333333334</v>
      </c>
      <c r="G189" s="251">
        <v>1683.7666666666669</v>
      </c>
      <c r="H189" s="251">
        <v>1634.6333333333334</v>
      </c>
      <c r="I189" s="251">
        <v>1606.4666666666669</v>
      </c>
      <c r="J189" s="251">
        <v>1761.0666666666668</v>
      </c>
      <c r="K189" s="251">
        <v>1789.2333333333333</v>
      </c>
      <c r="L189" s="251">
        <v>1838.3666666666668</v>
      </c>
      <c r="M189" s="252">
        <v>1740.1</v>
      </c>
      <c r="N189" s="252">
        <v>1662.8</v>
      </c>
      <c r="O189" s="252">
        <v>2435600</v>
      </c>
      <c r="P189" s="253">
        <v>-1.1525974025974026E-2</v>
      </c>
    </row>
    <row r="190" spans="1:16" ht="12.75" customHeight="1">
      <c r="A190" s="245">
        <v>180</v>
      </c>
      <c r="B190" s="257" t="s">
        <v>49</v>
      </c>
      <c r="C190" s="249" t="s">
        <v>236</v>
      </c>
      <c r="D190" s="250">
        <v>45379</v>
      </c>
      <c r="E190" s="249">
        <v>9727.5</v>
      </c>
      <c r="F190" s="249">
        <v>9650.2166666666672</v>
      </c>
      <c r="G190" s="251">
        <v>9561.4333333333343</v>
      </c>
      <c r="H190" s="251">
        <v>9395.3666666666668</v>
      </c>
      <c r="I190" s="251">
        <v>9306.5833333333339</v>
      </c>
      <c r="J190" s="251">
        <v>9816.2833333333347</v>
      </c>
      <c r="K190" s="251">
        <v>9905.0666666666675</v>
      </c>
      <c r="L190" s="251">
        <v>10071.133333333335</v>
      </c>
      <c r="M190" s="252">
        <v>9739</v>
      </c>
      <c r="N190" s="252">
        <v>9484.15</v>
      </c>
      <c r="O190" s="252">
        <v>2195500</v>
      </c>
      <c r="P190" s="253">
        <v>-4.0302487214232637E-2</v>
      </c>
    </row>
    <row r="191" spans="1:16" ht="12.75" customHeight="1">
      <c r="A191" s="245">
        <v>181</v>
      </c>
      <c r="B191" s="257" t="s">
        <v>39</v>
      </c>
      <c r="C191" s="249" t="s">
        <v>237</v>
      </c>
      <c r="D191" s="250">
        <v>45379</v>
      </c>
      <c r="E191" s="249">
        <v>464.5</v>
      </c>
      <c r="F191" s="249">
        <v>459.61666666666662</v>
      </c>
      <c r="G191" s="251">
        <v>453.63333333333321</v>
      </c>
      <c r="H191" s="251">
        <v>442.76666666666659</v>
      </c>
      <c r="I191" s="251">
        <v>436.78333333333319</v>
      </c>
      <c r="J191" s="251">
        <v>470.48333333333323</v>
      </c>
      <c r="K191" s="251">
        <v>476.4666666666667</v>
      </c>
      <c r="L191" s="251">
        <v>487.33333333333326</v>
      </c>
      <c r="M191" s="252">
        <v>465.6</v>
      </c>
      <c r="N191" s="252">
        <v>448.75</v>
      </c>
      <c r="O191" s="252">
        <v>39115700</v>
      </c>
      <c r="P191" s="253">
        <v>-8.5996705107084011E-3</v>
      </c>
    </row>
    <row r="192" spans="1:16" ht="12.75" customHeight="1">
      <c r="A192" s="245">
        <v>182</v>
      </c>
      <c r="B192" s="257" t="s">
        <v>132</v>
      </c>
      <c r="C192" s="249" t="s">
        <v>238</v>
      </c>
      <c r="D192" s="250">
        <v>45379</v>
      </c>
      <c r="E192" s="249">
        <v>260.89999999999998</v>
      </c>
      <c r="F192" s="249">
        <v>258.59999999999997</v>
      </c>
      <c r="G192" s="251">
        <v>254.29999999999995</v>
      </c>
      <c r="H192" s="251">
        <v>247.7</v>
      </c>
      <c r="I192" s="251">
        <v>243.39999999999998</v>
      </c>
      <c r="J192" s="251">
        <v>265.19999999999993</v>
      </c>
      <c r="K192" s="251">
        <v>269.5</v>
      </c>
      <c r="L192" s="251">
        <v>276.09999999999991</v>
      </c>
      <c r="M192" s="252">
        <v>262.89999999999998</v>
      </c>
      <c r="N192" s="252">
        <v>252</v>
      </c>
      <c r="O192" s="252">
        <v>123756100</v>
      </c>
      <c r="P192" s="253">
        <v>-1.5551530453555812E-2</v>
      </c>
    </row>
    <row r="193" spans="1:16" ht="12.75" customHeight="1">
      <c r="A193" s="245">
        <v>183</v>
      </c>
      <c r="B193" s="257" t="s">
        <v>41</v>
      </c>
      <c r="C193" s="249" t="s">
        <v>239</v>
      </c>
      <c r="D193" s="250">
        <v>45379</v>
      </c>
      <c r="E193" s="249">
        <v>1076.8</v>
      </c>
      <c r="F193" s="249">
        <v>1062.1333333333332</v>
      </c>
      <c r="G193" s="251">
        <v>1044.6666666666665</v>
      </c>
      <c r="H193" s="251">
        <v>1012.5333333333333</v>
      </c>
      <c r="I193" s="251">
        <v>995.06666666666661</v>
      </c>
      <c r="J193" s="251">
        <v>1094.2666666666664</v>
      </c>
      <c r="K193" s="251">
        <v>1111.7333333333331</v>
      </c>
      <c r="L193" s="251">
        <v>1143.8666666666663</v>
      </c>
      <c r="M193" s="252">
        <v>1079.5999999999999</v>
      </c>
      <c r="N193" s="252">
        <v>1030</v>
      </c>
      <c r="O193" s="252">
        <v>8481600</v>
      </c>
      <c r="P193" s="253">
        <v>-3.8694321659299556E-2</v>
      </c>
    </row>
    <row r="194" spans="1:16" ht="12.75" customHeight="1">
      <c r="A194" s="245">
        <v>184</v>
      </c>
      <c r="B194" s="257" t="s">
        <v>87</v>
      </c>
      <c r="C194" s="249" t="s">
        <v>240</v>
      </c>
      <c r="D194" s="250">
        <v>45379</v>
      </c>
      <c r="E194" s="249">
        <v>519.5</v>
      </c>
      <c r="F194" s="249">
        <v>512.29999999999995</v>
      </c>
      <c r="G194" s="251">
        <v>503.99999999999989</v>
      </c>
      <c r="H194" s="251">
        <v>488.49999999999994</v>
      </c>
      <c r="I194" s="251">
        <v>480.19999999999987</v>
      </c>
      <c r="J194" s="251">
        <v>527.79999999999995</v>
      </c>
      <c r="K194" s="251">
        <v>536.10000000000014</v>
      </c>
      <c r="L194" s="251">
        <v>551.59999999999991</v>
      </c>
      <c r="M194" s="252">
        <v>520.6</v>
      </c>
      <c r="N194" s="252">
        <v>496.8</v>
      </c>
      <c r="O194" s="252">
        <v>49858500</v>
      </c>
      <c r="P194" s="253">
        <v>-3.4676037522144453E-2</v>
      </c>
    </row>
    <row r="195" spans="1:16" ht="12.75" customHeight="1">
      <c r="A195" s="245">
        <v>185</v>
      </c>
      <c r="B195" s="257" t="s">
        <v>205</v>
      </c>
      <c r="C195" s="249" t="s">
        <v>241</v>
      </c>
      <c r="D195" s="250">
        <v>45379</v>
      </c>
      <c r="E195" s="249">
        <v>147.6</v>
      </c>
      <c r="F195" s="249">
        <v>148.73333333333332</v>
      </c>
      <c r="G195" s="251">
        <v>144.51666666666665</v>
      </c>
      <c r="H195" s="251">
        <v>141.43333333333334</v>
      </c>
      <c r="I195" s="251">
        <v>137.21666666666667</v>
      </c>
      <c r="J195" s="251">
        <v>151.81666666666663</v>
      </c>
      <c r="K195" s="251">
        <v>156.03333333333327</v>
      </c>
      <c r="L195" s="251">
        <v>159.11666666666662</v>
      </c>
      <c r="M195" s="252">
        <v>152.94999999999999</v>
      </c>
      <c r="N195" s="252">
        <v>145.65</v>
      </c>
      <c r="O195" s="252">
        <v>116748000</v>
      </c>
      <c r="P195" s="253">
        <v>-4.9603681922781896E-3</v>
      </c>
    </row>
    <row r="196" spans="1:16" ht="12.75" customHeight="1">
      <c r="A196" s="245">
        <v>186</v>
      </c>
      <c r="B196" s="257" t="s">
        <v>43</v>
      </c>
      <c r="C196" s="249" t="s">
        <v>242</v>
      </c>
      <c r="D196" s="250">
        <v>45379</v>
      </c>
      <c r="E196" s="249">
        <v>1001.15</v>
      </c>
      <c r="F196" s="249">
        <v>990.91666666666663</v>
      </c>
      <c r="G196" s="251">
        <v>976.43333333333328</v>
      </c>
      <c r="H196" s="251">
        <v>951.7166666666667</v>
      </c>
      <c r="I196" s="251">
        <v>937.23333333333335</v>
      </c>
      <c r="J196" s="251">
        <v>1015.6333333333332</v>
      </c>
      <c r="K196" s="251">
        <v>1030.1166666666666</v>
      </c>
      <c r="L196" s="251">
        <v>1054.833333333333</v>
      </c>
      <c r="M196" s="252">
        <v>1005.4</v>
      </c>
      <c r="N196" s="252">
        <v>966.2</v>
      </c>
      <c r="O196" s="252">
        <v>7642800</v>
      </c>
      <c r="P196" s="253">
        <v>-2.5839793281653748E-3</v>
      </c>
    </row>
    <row r="197" spans="1:16" ht="12.75" customHeight="1">
      <c r="A197" s="245"/>
      <c r="B197" s="257"/>
      <c r="C197" s="249"/>
      <c r="D197" s="250"/>
      <c r="E197" s="249"/>
      <c r="F197" s="249"/>
      <c r="G197" s="251"/>
      <c r="H197" s="251"/>
      <c r="I197" s="251"/>
      <c r="J197" s="251"/>
      <c r="K197" s="251"/>
      <c r="L197" s="251"/>
      <c r="M197" s="252"/>
      <c r="N197" s="252"/>
      <c r="O197" s="252"/>
      <c r="P197" s="253"/>
    </row>
    <row r="198" spans="1:16" ht="12.75" customHeight="1">
      <c r="A198" s="245"/>
      <c r="B198" s="257"/>
      <c r="C198" s="249"/>
      <c r="D198" s="250"/>
      <c r="E198" s="249"/>
      <c r="F198" s="249"/>
      <c r="G198" s="251"/>
      <c r="H198" s="251"/>
      <c r="I198" s="251"/>
      <c r="J198" s="251"/>
      <c r="K198" s="251"/>
      <c r="L198" s="251"/>
      <c r="M198" s="252"/>
      <c r="N198" s="252"/>
      <c r="O198" s="252"/>
      <c r="P198" s="253"/>
    </row>
    <row r="199" spans="1:16" ht="12.75" customHeight="1">
      <c r="A199" s="239"/>
      <c r="B199" s="43"/>
      <c r="C199" s="239"/>
      <c r="D199" s="240"/>
      <c r="E199" s="241"/>
      <c r="F199" s="241"/>
      <c r="G199" s="242"/>
      <c r="H199" s="242"/>
      <c r="I199" s="242"/>
      <c r="J199" s="242"/>
      <c r="K199" s="242"/>
      <c r="L199" s="242"/>
      <c r="M199" s="239"/>
      <c r="N199" s="239"/>
      <c r="O199" s="243"/>
      <c r="P199" s="244"/>
    </row>
    <row r="200" spans="1:16" ht="12.75" customHeight="1">
      <c r="A200" s="239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9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9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9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9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9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45366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55" t="s">
        <v>16</v>
      </c>
      <c r="B8" s="357"/>
      <c r="C8" s="360" t="s">
        <v>20</v>
      </c>
      <c r="D8" s="360" t="s">
        <v>21</v>
      </c>
      <c r="E8" s="352" t="s">
        <v>22</v>
      </c>
      <c r="F8" s="353"/>
      <c r="G8" s="354"/>
      <c r="H8" s="352" t="s">
        <v>23</v>
      </c>
      <c r="I8" s="353"/>
      <c r="J8" s="354"/>
      <c r="K8" s="26"/>
      <c r="L8" s="48"/>
      <c r="M8" s="48"/>
      <c r="N8" s="1"/>
      <c r="O8" s="1"/>
    </row>
    <row r="9" spans="1:15" ht="36" customHeight="1">
      <c r="A9" s="356"/>
      <c r="B9" s="359"/>
      <c r="C9" s="359"/>
      <c r="D9" s="359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22146.65</v>
      </c>
      <c r="D10" s="34">
        <v>22089.583333333332</v>
      </c>
      <c r="E10" s="34">
        <v>21974.566666666666</v>
      </c>
      <c r="F10" s="34">
        <v>21802.483333333334</v>
      </c>
      <c r="G10" s="34">
        <v>21687.466666666667</v>
      </c>
      <c r="H10" s="34">
        <v>22261.666666666664</v>
      </c>
      <c r="I10" s="34">
        <v>22376.683333333334</v>
      </c>
      <c r="J10" s="34">
        <v>22548.766666666663</v>
      </c>
      <c r="K10" s="34">
        <v>22204.6</v>
      </c>
      <c r="L10" s="34">
        <v>21917.5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46789.95</v>
      </c>
      <c r="D11" s="34">
        <v>46862.333333333336</v>
      </c>
      <c r="E11" s="34">
        <v>46493.166666666672</v>
      </c>
      <c r="F11" s="34">
        <v>46196.383333333339</v>
      </c>
      <c r="G11" s="34">
        <v>45827.216666666674</v>
      </c>
      <c r="H11" s="34">
        <v>47159.116666666669</v>
      </c>
      <c r="I11" s="34">
        <v>47528.28333333334</v>
      </c>
      <c r="J11" s="34">
        <v>47825.066666666666</v>
      </c>
      <c r="K11" s="34">
        <v>47231.5</v>
      </c>
      <c r="L11" s="34">
        <v>46565.55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5582.15</v>
      </c>
      <c r="D12" s="36">
        <v>5528.1000000000013</v>
      </c>
      <c r="E12" s="36">
        <v>5456.1500000000024</v>
      </c>
      <c r="F12" s="36">
        <v>5330.1500000000015</v>
      </c>
      <c r="G12" s="36">
        <v>5258.2000000000025</v>
      </c>
      <c r="H12" s="36">
        <v>5654.1000000000022</v>
      </c>
      <c r="I12" s="36">
        <v>5726.0500000000011</v>
      </c>
      <c r="J12" s="36">
        <v>5852.050000000002</v>
      </c>
      <c r="K12" s="36">
        <v>5600.05</v>
      </c>
      <c r="L12" s="36">
        <v>5402.1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8044</v>
      </c>
      <c r="D13" s="36">
        <v>7995.6166666666659</v>
      </c>
      <c r="E13" s="36">
        <v>7932.6833333333316</v>
      </c>
      <c r="F13" s="36">
        <v>7821.3666666666659</v>
      </c>
      <c r="G13" s="36">
        <v>7758.4333333333316</v>
      </c>
      <c r="H13" s="36">
        <v>8106.9333333333316</v>
      </c>
      <c r="I13" s="36">
        <v>8169.8666666666659</v>
      </c>
      <c r="J13" s="36">
        <v>8281.1833333333307</v>
      </c>
      <c r="K13" s="36">
        <v>8058.55</v>
      </c>
      <c r="L13" s="36">
        <v>7884.3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37679.599999999999</v>
      </c>
      <c r="D14" s="36">
        <v>37336.866666666669</v>
      </c>
      <c r="E14" s="36">
        <v>36950.383333333339</v>
      </c>
      <c r="F14" s="36">
        <v>36221.166666666672</v>
      </c>
      <c r="G14" s="36">
        <v>35834.683333333342</v>
      </c>
      <c r="H14" s="36">
        <v>38066.083333333336</v>
      </c>
      <c r="I14" s="36">
        <v>38452.566666666673</v>
      </c>
      <c r="J14" s="36">
        <v>39181.783333333333</v>
      </c>
      <c r="K14" s="36">
        <v>37723.35</v>
      </c>
      <c r="L14" s="36">
        <v>36607.65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8943.0499999999993</v>
      </c>
      <c r="D15" s="36">
        <v>8862.7666666666664</v>
      </c>
      <c r="E15" s="36">
        <v>8759.5333333333328</v>
      </c>
      <c r="F15" s="36">
        <v>8576.0166666666664</v>
      </c>
      <c r="G15" s="36">
        <v>8472.7833333333328</v>
      </c>
      <c r="H15" s="36">
        <v>9046.2833333333328</v>
      </c>
      <c r="I15" s="36">
        <v>9149.5166666666664</v>
      </c>
      <c r="J15" s="36">
        <v>9333.0333333333328</v>
      </c>
      <c r="K15" s="36">
        <v>8966</v>
      </c>
      <c r="L15" s="36">
        <v>8679.25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13407.2</v>
      </c>
      <c r="D16" s="36">
        <v>13292.166666666666</v>
      </c>
      <c r="E16" s="36">
        <v>13149.233333333332</v>
      </c>
      <c r="F16" s="36">
        <v>12891.266666666666</v>
      </c>
      <c r="G16" s="36">
        <v>12748.333333333332</v>
      </c>
      <c r="H16" s="36">
        <v>13550.133333333331</v>
      </c>
      <c r="I16" s="36">
        <v>13693.066666666666</v>
      </c>
      <c r="J16" s="36">
        <v>13951.033333333331</v>
      </c>
      <c r="K16" s="36">
        <v>13435.1</v>
      </c>
      <c r="L16" s="36">
        <v>13034.2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5625.4</v>
      </c>
      <c r="D17" s="36">
        <v>5601.2333333333336</v>
      </c>
      <c r="E17" s="36">
        <v>5544.166666666667</v>
      </c>
      <c r="F17" s="36">
        <v>5462.9333333333334</v>
      </c>
      <c r="G17" s="36">
        <v>5405.8666666666668</v>
      </c>
      <c r="H17" s="36">
        <v>5682.4666666666672</v>
      </c>
      <c r="I17" s="36">
        <v>5739.5333333333328</v>
      </c>
      <c r="J17" s="36">
        <v>5820.7666666666673</v>
      </c>
      <c r="K17" s="31">
        <v>5658.3</v>
      </c>
      <c r="L17" s="31">
        <v>5520</v>
      </c>
      <c r="M17" s="31">
        <v>3.5441600000000002</v>
      </c>
      <c r="N17" s="1"/>
      <c r="O17" s="1"/>
    </row>
    <row r="18" spans="1:15" ht="12.75" customHeight="1">
      <c r="A18" s="51">
        <v>9</v>
      </c>
      <c r="B18" s="53" t="s">
        <v>50</v>
      </c>
      <c r="C18" s="31">
        <v>2482.1</v>
      </c>
      <c r="D18" s="36">
        <v>2439.5333333333333</v>
      </c>
      <c r="E18" s="36">
        <v>2389.7666666666664</v>
      </c>
      <c r="F18" s="36">
        <v>2297.4333333333329</v>
      </c>
      <c r="G18" s="36">
        <v>2247.6666666666661</v>
      </c>
      <c r="H18" s="36">
        <v>2531.8666666666668</v>
      </c>
      <c r="I18" s="36">
        <v>2581.6333333333341</v>
      </c>
      <c r="J18" s="36">
        <v>2673.9666666666672</v>
      </c>
      <c r="K18" s="31">
        <v>2489.3000000000002</v>
      </c>
      <c r="L18" s="31">
        <v>2347.1999999999998</v>
      </c>
      <c r="M18" s="31">
        <v>3.5060500000000001</v>
      </c>
      <c r="N18" s="1"/>
      <c r="O18" s="1"/>
    </row>
    <row r="19" spans="1:15" ht="12.75" customHeight="1">
      <c r="A19" s="51">
        <v>10</v>
      </c>
      <c r="B19" s="53" t="s">
        <v>315</v>
      </c>
      <c r="C19" s="31">
        <v>1495.6</v>
      </c>
      <c r="D19" s="36">
        <v>1497.4166666666667</v>
      </c>
      <c r="E19" s="36">
        <v>1469.8333333333335</v>
      </c>
      <c r="F19" s="36">
        <v>1444.0666666666668</v>
      </c>
      <c r="G19" s="36">
        <v>1416.4833333333336</v>
      </c>
      <c r="H19" s="36">
        <v>1523.1833333333334</v>
      </c>
      <c r="I19" s="36">
        <v>1550.7666666666669</v>
      </c>
      <c r="J19" s="36">
        <v>1576.5333333333333</v>
      </c>
      <c r="K19" s="31">
        <v>1525</v>
      </c>
      <c r="L19" s="31">
        <v>1471.65</v>
      </c>
      <c r="M19" s="31">
        <v>6.9430199999999997</v>
      </c>
      <c r="N19" s="1"/>
      <c r="O19" s="1"/>
    </row>
    <row r="20" spans="1:15" ht="12.75" customHeight="1">
      <c r="A20" s="51">
        <v>11</v>
      </c>
      <c r="B20" s="53" t="s">
        <v>64</v>
      </c>
      <c r="C20" s="31">
        <v>583.95000000000005</v>
      </c>
      <c r="D20" s="36">
        <v>580.26666666666677</v>
      </c>
      <c r="E20" s="36">
        <v>572.68333333333351</v>
      </c>
      <c r="F20" s="36">
        <v>561.41666666666674</v>
      </c>
      <c r="G20" s="36">
        <v>553.83333333333348</v>
      </c>
      <c r="H20" s="36">
        <v>591.53333333333353</v>
      </c>
      <c r="I20" s="36">
        <v>599.11666666666679</v>
      </c>
      <c r="J20" s="36">
        <v>610.38333333333355</v>
      </c>
      <c r="K20" s="31">
        <v>587.85</v>
      </c>
      <c r="L20" s="31">
        <v>569</v>
      </c>
      <c r="M20" s="31">
        <v>21.41385</v>
      </c>
      <c r="N20" s="1"/>
      <c r="O20" s="1"/>
    </row>
    <row r="21" spans="1:15" ht="12.75" customHeight="1">
      <c r="A21" s="51">
        <v>12</v>
      </c>
      <c r="B21" s="53" t="s">
        <v>884</v>
      </c>
      <c r="C21" s="31">
        <v>1054.55</v>
      </c>
      <c r="D21" s="36">
        <v>1013.0666666666666</v>
      </c>
      <c r="E21" s="36">
        <v>960.23333333333312</v>
      </c>
      <c r="F21" s="36">
        <v>865.91666666666652</v>
      </c>
      <c r="G21" s="36">
        <v>813.08333333333303</v>
      </c>
      <c r="H21" s="36">
        <v>1107.3833333333332</v>
      </c>
      <c r="I21" s="36">
        <v>1160.2166666666667</v>
      </c>
      <c r="J21" s="36">
        <v>1254.5333333333333</v>
      </c>
      <c r="K21" s="31">
        <v>1065.9000000000001</v>
      </c>
      <c r="L21" s="31">
        <v>918.75</v>
      </c>
      <c r="M21" s="31">
        <v>60.839239999999997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3087.45</v>
      </c>
      <c r="D22" s="36">
        <v>3022.8833333333332</v>
      </c>
      <c r="E22" s="36">
        <v>2944.5666666666666</v>
      </c>
      <c r="F22" s="36">
        <v>2801.6833333333334</v>
      </c>
      <c r="G22" s="36">
        <v>2723.3666666666668</v>
      </c>
      <c r="H22" s="36">
        <v>3165.7666666666664</v>
      </c>
      <c r="I22" s="36">
        <v>3244.083333333333</v>
      </c>
      <c r="J22" s="36">
        <v>3386.9666666666662</v>
      </c>
      <c r="K22" s="31">
        <v>3101.2</v>
      </c>
      <c r="L22" s="31">
        <v>2880</v>
      </c>
      <c r="M22" s="31">
        <v>37.591000000000001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1895.3</v>
      </c>
      <c r="D23" s="36">
        <v>1823.8333333333333</v>
      </c>
      <c r="E23" s="36">
        <v>1734.6666666666665</v>
      </c>
      <c r="F23" s="36">
        <v>1574.0333333333333</v>
      </c>
      <c r="G23" s="36">
        <v>1484.8666666666666</v>
      </c>
      <c r="H23" s="36">
        <v>1984.4666666666665</v>
      </c>
      <c r="I23" s="36">
        <v>2073.6333333333332</v>
      </c>
      <c r="J23" s="36">
        <v>2234.2666666666664</v>
      </c>
      <c r="K23" s="31">
        <v>1913</v>
      </c>
      <c r="L23" s="31">
        <v>1663.2</v>
      </c>
      <c r="M23" s="31">
        <v>18.7593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1267.8499999999999</v>
      </c>
      <c r="D24" s="36">
        <v>1246.5166666666667</v>
      </c>
      <c r="E24" s="36">
        <v>1217.0333333333333</v>
      </c>
      <c r="F24" s="36">
        <v>1166.2166666666667</v>
      </c>
      <c r="G24" s="36">
        <v>1136.7333333333333</v>
      </c>
      <c r="H24" s="36">
        <v>1297.3333333333333</v>
      </c>
      <c r="I24" s="36">
        <v>1326.8166666666664</v>
      </c>
      <c r="J24" s="36">
        <v>1377.6333333333332</v>
      </c>
      <c r="K24" s="31">
        <v>1276</v>
      </c>
      <c r="L24" s="31">
        <v>1195.7</v>
      </c>
      <c r="M24" s="31">
        <v>71.956029999999998</v>
      </c>
      <c r="N24" s="1"/>
      <c r="O24" s="1"/>
    </row>
    <row r="25" spans="1:15" ht="12.75" customHeight="1">
      <c r="A25" s="51">
        <v>16</v>
      </c>
      <c r="B25" s="53" t="s">
        <v>826</v>
      </c>
      <c r="C25" s="31">
        <v>537.85</v>
      </c>
      <c r="D25" s="36">
        <v>528.23333333333346</v>
      </c>
      <c r="E25" s="36">
        <v>511.51666666666688</v>
      </c>
      <c r="F25" s="36">
        <v>485.18333333333339</v>
      </c>
      <c r="G25" s="36">
        <v>468.46666666666681</v>
      </c>
      <c r="H25" s="36">
        <v>554.56666666666695</v>
      </c>
      <c r="I25" s="36">
        <v>571.28333333333342</v>
      </c>
      <c r="J25" s="36">
        <v>597.61666666666702</v>
      </c>
      <c r="K25" s="31">
        <v>544.95000000000005</v>
      </c>
      <c r="L25" s="31">
        <v>501.9</v>
      </c>
      <c r="M25" s="31">
        <v>24.961829999999999</v>
      </c>
      <c r="N25" s="1"/>
      <c r="O25" s="1"/>
    </row>
    <row r="26" spans="1:15" ht="12.75" customHeight="1">
      <c r="A26" s="51">
        <v>17</v>
      </c>
      <c r="B26" s="53" t="s">
        <v>267</v>
      </c>
      <c r="C26" s="31">
        <v>973.3</v>
      </c>
      <c r="D26" s="36">
        <v>933.61666666666667</v>
      </c>
      <c r="E26" s="36">
        <v>886.23333333333335</v>
      </c>
      <c r="F26" s="36">
        <v>799.16666666666663</v>
      </c>
      <c r="G26" s="36">
        <v>751.7833333333333</v>
      </c>
      <c r="H26" s="36">
        <v>1020.6833333333334</v>
      </c>
      <c r="I26" s="36">
        <v>1068.0666666666668</v>
      </c>
      <c r="J26" s="36">
        <v>1155.1333333333334</v>
      </c>
      <c r="K26" s="31">
        <v>981</v>
      </c>
      <c r="L26" s="31">
        <v>846.55</v>
      </c>
      <c r="M26" s="31">
        <v>65.615499999999997</v>
      </c>
      <c r="N26" s="1"/>
      <c r="O26" s="1"/>
    </row>
    <row r="27" spans="1:15" ht="12.75" customHeight="1">
      <c r="A27" s="51">
        <v>18</v>
      </c>
      <c r="B27" s="53" t="s">
        <v>268</v>
      </c>
      <c r="C27" s="31">
        <v>347.45</v>
      </c>
      <c r="D27" s="36">
        <v>340.76666666666671</v>
      </c>
      <c r="E27" s="36">
        <v>331.53333333333342</v>
      </c>
      <c r="F27" s="36">
        <v>315.61666666666673</v>
      </c>
      <c r="G27" s="36">
        <v>306.38333333333344</v>
      </c>
      <c r="H27" s="36">
        <v>356.68333333333339</v>
      </c>
      <c r="I27" s="36">
        <v>365.91666666666663</v>
      </c>
      <c r="J27" s="36">
        <v>381.83333333333337</v>
      </c>
      <c r="K27" s="31">
        <v>350</v>
      </c>
      <c r="L27" s="31">
        <v>324.85000000000002</v>
      </c>
      <c r="M27" s="31">
        <v>25.08962</v>
      </c>
      <c r="N27" s="1"/>
      <c r="O27" s="1"/>
    </row>
    <row r="28" spans="1:15" ht="12.75" customHeight="1">
      <c r="A28" s="51">
        <v>19</v>
      </c>
      <c r="B28" s="53" t="s">
        <v>46</v>
      </c>
      <c r="C28" s="31">
        <v>173.05</v>
      </c>
      <c r="D28" s="36">
        <v>171.4666666666667</v>
      </c>
      <c r="E28" s="36">
        <v>169.03333333333339</v>
      </c>
      <c r="F28" s="36">
        <v>165.01666666666668</v>
      </c>
      <c r="G28" s="36">
        <v>162.58333333333337</v>
      </c>
      <c r="H28" s="36">
        <v>175.48333333333341</v>
      </c>
      <c r="I28" s="36">
        <v>177.91666666666669</v>
      </c>
      <c r="J28" s="36">
        <v>181.93333333333342</v>
      </c>
      <c r="K28" s="31">
        <v>173.9</v>
      </c>
      <c r="L28" s="31">
        <v>167.45</v>
      </c>
      <c r="M28" s="31">
        <v>58.214449999999999</v>
      </c>
      <c r="N28" s="1"/>
      <c r="O28" s="1"/>
    </row>
    <row r="29" spans="1:15" ht="12.75" customHeight="1">
      <c r="A29" s="51">
        <v>20</v>
      </c>
      <c r="B29" s="53" t="s">
        <v>48</v>
      </c>
      <c r="C29" s="31">
        <v>201</v>
      </c>
      <c r="D29" s="36">
        <v>201.25</v>
      </c>
      <c r="E29" s="36">
        <v>198.5</v>
      </c>
      <c r="F29" s="36">
        <v>196</v>
      </c>
      <c r="G29" s="36">
        <v>193.25</v>
      </c>
      <c r="H29" s="36">
        <v>203.75</v>
      </c>
      <c r="I29" s="36">
        <v>206.5</v>
      </c>
      <c r="J29" s="36">
        <v>209</v>
      </c>
      <c r="K29" s="31">
        <v>204</v>
      </c>
      <c r="L29" s="31">
        <v>198.75</v>
      </c>
      <c r="M29" s="31">
        <v>41.969209999999997</v>
      </c>
      <c r="N29" s="1"/>
      <c r="O29" s="1"/>
    </row>
    <row r="30" spans="1:15" ht="12.75" customHeight="1">
      <c r="A30" s="51">
        <v>21</v>
      </c>
      <c r="B30" s="53" t="s">
        <v>53</v>
      </c>
      <c r="C30" s="31">
        <v>4985.3500000000004</v>
      </c>
      <c r="D30" s="36">
        <v>4961.1500000000005</v>
      </c>
      <c r="E30" s="36">
        <v>4905.3000000000011</v>
      </c>
      <c r="F30" s="36">
        <v>4825.2500000000009</v>
      </c>
      <c r="G30" s="36">
        <v>4769.4000000000015</v>
      </c>
      <c r="H30" s="36">
        <v>5041.2000000000007</v>
      </c>
      <c r="I30" s="36">
        <v>5097.0500000000011</v>
      </c>
      <c r="J30" s="36">
        <v>5177.1000000000004</v>
      </c>
      <c r="K30" s="31">
        <v>5017</v>
      </c>
      <c r="L30" s="31">
        <v>4881.1000000000004</v>
      </c>
      <c r="M30" s="31">
        <v>0.70479000000000003</v>
      </c>
      <c r="N30" s="1"/>
      <c r="O30" s="1"/>
    </row>
    <row r="31" spans="1:15" ht="12.75" customHeight="1">
      <c r="A31" s="51">
        <v>22</v>
      </c>
      <c r="B31" s="53" t="s">
        <v>54</v>
      </c>
      <c r="C31" s="31">
        <v>582.45000000000005</v>
      </c>
      <c r="D31" s="36">
        <v>572.95000000000005</v>
      </c>
      <c r="E31" s="36">
        <v>561.20000000000005</v>
      </c>
      <c r="F31" s="36">
        <v>539.95000000000005</v>
      </c>
      <c r="G31" s="36">
        <v>528.20000000000005</v>
      </c>
      <c r="H31" s="36">
        <v>594.20000000000005</v>
      </c>
      <c r="I31" s="36">
        <v>605.95000000000005</v>
      </c>
      <c r="J31" s="36">
        <v>627.20000000000005</v>
      </c>
      <c r="K31" s="31">
        <v>584.70000000000005</v>
      </c>
      <c r="L31" s="31">
        <v>551.70000000000005</v>
      </c>
      <c r="M31" s="31">
        <v>32.004989999999999</v>
      </c>
      <c r="N31" s="1"/>
      <c r="O31" s="1"/>
    </row>
    <row r="32" spans="1:15" ht="12.75" customHeight="1">
      <c r="A32" s="51">
        <v>23</v>
      </c>
      <c r="B32" s="53" t="s">
        <v>55</v>
      </c>
      <c r="C32" s="31">
        <v>6023.15</v>
      </c>
      <c r="D32" s="36">
        <v>6032.7166666666672</v>
      </c>
      <c r="E32" s="36">
        <v>5970.4333333333343</v>
      </c>
      <c r="F32" s="36">
        <v>5917.7166666666672</v>
      </c>
      <c r="G32" s="36">
        <v>5855.4333333333343</v>
      </c>
      <c r="H32" s="36">
        <v>6085.4333333333343</v>
      </c>
      <c r="I32" s="36">
        <v>6147.7166666666672</v>
      </c>
      <c r="J32" s="36">
        <v>6200.4333333333343</v>
      </c>
      <c r="K32" s="31">
        <v>6095</v>
      </c>
      <c r="L32" s="31">
        <v>5980</v>
      </c>
      <c r="M32" s="31">
        <v>4.3918100000000004</v>
      </c>
      <c r="N32" s="1"/>
      <c r="O32" s="1"/>
    </row>
    <row r="33" spans="1:15" ht="12.75" customHeight="1">
      <c r="A33" s="51">
        <v>24</v>
      </c>
      <c r="B33" s="53" t="s">
        <v>57</v>
      </c>
      <c r="C33" s="31">
        <v>502.55</v>
      </c>
      <c r="D33" s="36">
        <v>496.61666666666662</v>
      </c>
      <c r="E33" s="36">
        <v>487.68333333333322</v>
      </c>
      <c r="F33" s="36">
        <v>472.81666666666661</v>
      </c>
      <c r="G33" s="36">
        <v>463.88333333333321</v>
      </c>
      <c r="H33" s="36">
        <v>511.48333333333323</v>
      </c>
      <c r="I33" s="36">
        <v>520.41666666666663</v>
      </c>
      <c r="J33" s="36">
        <v>535.2833333333333</v>
      </c>
      <c r="K33" s="31">
        <v>505.55</v>
      </c>
      <c r="L33" s="31">
        <v>481.75</v>
      </c>
      <c r="M33" s="31">
        <v>24.21237</v>
      </c>
      <c r="N33" s="1"/>
      <c r="O33" s="1"/>
    </row>
    <row r="34" spans="1:15" ht="12.75" customHeight="1">
      <c r="A34" s="51">
        <v>25</v>
      </c>
      <c r="B34" s="53" t="s">
        <v>58</v>
      </c>
      <c r="C34" s="31">
        <v>164.1</v>
      </c>
      <c r="D34" s="36">
        <v>162.03333333333333</v>
      </c>
      <c r="E34" s="36">
        <v>159.61666666666667</v>
      </c>
      <c r="F34" s="36">
        <v>155.13333333333335</v>
      </c>
      <c r="G34" s="36">
        <v>152.7166666666667</v>
      </c>
      <c r="H34" s="36">
        <v>166.51666666666665</v>
      </c>
      <c r="I34" s="36">
        <v>168.93333333333334</v>
      </c>
      <c r="J34" s="36">
        <v>173.41666666666663</v>
      </c>
      <c r="K34" s="31">
        <v>164.45</v>
      </c>
      <c r="L34" s="31">
        <v>157.55000000000001</v>
      </c>
      <c r="M34" s="31">
        <v>152.89732000000001</v>
      </c>
      <c r="N34" s="1"/>
      <c r="O34" s="1"/>
    </row>
    <row r="35" spans="1:15" ht="12.75" customHeight="1">
      <c r="A35" s="51">
        <v>26</v>
      </c>
      <c r="B35" s="53" t="s">
        <v>60</v>
      </c>
      <c r="C35" s="31">
        <v>2892.25</v>
      </c>
      <c r="D35" s="36">
        <v>2877.1</v>
      </c>
      <c r="E35" s="36">
        <v>2856.1499999999996</v>
      </c>
      <c r="F35" s="36">
        <v>2820.0499999999997</v>
      </c>
      <c r="G35" s="36">
        <v>2799.0999999999995</v>
      </c>
      <c r="H35" s="36">
        <v>2913.2</v>
      </c>
      <c r="I35" s="36">
        <v>2934.1499999999996</v>
      </c>
      <c r="J35" s="36">
        <v>2970.25</v>
      </c>
      <c r="K35" s="31">
        <v>2898.05</v>
      </c>
      <c r="L35" s="31">
        <v>2841</v>
      </c>
      <c r="M35" s="31">
        <v>13.817410000000001</v>
      </c>
      <c r="N35" s="1"/>
      <c r="O35" s="1"/>
    </row>
    <row r="36" spans="1:15" ht="12.75" customHeight="1">
      <c r="A36" s="51">
        <v>27</v>
      </c>
      <c r="B36" s="53" t="s">
        <v>61</v>
      </c>
      <c r="C36" s="31">
        <v>2015.65</v>
      </c>
      <c r="D36" s="36">
        <v>2012.3166666666666</v>
      </c>
      <c r="E36" s="36">
        <v>1978.8833333333332</v>
      </c>
      <c r="F36" s="36">
        <v>1942.1166666666666</v>
      </c>
      <c r="G36" s="36">
        <v>1908.6833333333332</v>
      </c>
      <c r="H36" s="36">
        <v>2049.083333333333</v>
      </c>
      <c r="I36" s="36">
        <v>2082.5166666666664</v>
      </c>
      <c r="J36" s="36">
        <v>2119.2833333333333</v>
      </c>
      <c r="K36" s="31">
        <v>2045.75</v>
      </c>
      <c r="L36" s="31">
        <v>1975.55</v>
      </c>
      <c r="M36" s="31">
        <v>5.6385800000000001</v>
      </c>
      <c r="N36" s="1"/>
      <c r="O36" s="1"/>
    </row>
    <row r="37" spans="1:15" ht="12.75" customHeight="1">
      <c r="A37" s="51">
        <v>28</v>
      </c>
      <c r="B37" s="53" t="s">
        <v>65</v>
      </c>
      <c r="C37" s="31">
        <v>1011.3</v>
      </c>
      <c r="D37" s="36">
        <v>1007.9499999999999</v>
      </c>
      <c r="E37" s="36">
        <v>993.74999999999989</v>
      </c>
      <c r="F37" s="36">
        <v>976.19999999999993</v>
      </c>
      <c r="G37" s="36">
        <v>961.99999999999989</v>
      </c>
      <c r="H37" s="36">
        <v>1025.5</v>
      </c>
      <c r="I37" s="36">
        <v>1039.6999999999998</v>
      </c>
      <c r="J37" s="36">
        <v>1057.25</v>
      </c>
      <c r="K37" s="31">
        <v>1022.15</v>
      </c>
      <c r="L37" s="31">
        <v>990.4</v>
      </c>
      <c r="M37" s="31">
        <v>17.44256</v>
      </c>
      <c r="N37" s="1"/>
      <c r="O37" s="1"/>
    </row>
    <row r="38" spans="1:15" ht="12.75" customHeight="1">
      <c r="A38" s="51">
        <v>29</v>
      </c>
      <c r="B38" s="53" t="s">
        <v>269</v>
      </c>
      <c r="C38" s="31">
        <v>4019.25</v>
      </c>
      <c r="D38" s="36">
        <v>3983.0833333333335</v>
      </c>
      <c r="E38" s="36">
        <v>3926.166666666667</v>
      </c>
      <c r="F38" s="36">
        <v>3833.0833333333335</v>
      </c>
      <c r="G38" s="36">
        <v>3776.166666666667</v>
      </c>
      <c r="H38" s="36">
        <v>4076.166666666667</v>
      </c>
      <c r="I38" s="36">
        <v>4133.0833333333339</v>
      </c>
      <c r="J38" s="36">
        <v>4226.166666666667</v>
      </c>
      <c r="K38" s="31">
        <v>4040</v>
      </c>
      <c r="L38" s="31">
        <v>3890</v>
      </c>
      <c r="M38" s="31">
        <v>3.55226</v>
      </c>
      <c r="N38" s="1"/>
      <c r="O38" s="1"/>
    </row>
    <row r="39" spans="1:15" ht="12.75" customHeight="1">
      <c r="A39" s="51">
        <v>30</v>
      </c>
      <c r="B39" s="53" t="s">
        <v>66</v>
      </c>
      <c r="C39" s="31">
        <v>1058.25</v>
      </c>
      <c r="D39" s="36">
        <v>1065.0333333333333</v>
      </c>
      <c r="E39" s="36">
        <v>1048.8166666666666</v>
      </c>
      <c r="F39" s="36">
        <v>1039.3833333333332</v>
      </c>
      <c r="G39" s="36">
        <v>1023.1666666666665</v>
      </c>
      <c r="H39" s="36">
        <v>1074.4666666666667</v>
      </c>
      <c r="I39" s="36">
        <v>1090.6833333333334</v>
      </c>
      <c r="J39" s="36">
        <v>1100.1166666666668</v>
      </c>
      <c r="K39" s="31">
        <v>1081.25</v>
      </c>
      <c r="L39" s="31">
        <v>1055.5999999999999</v>
      </c>
      <c r="M39" s="31">
        <v>102.53613</v>
      </c>
      <c r="N39" s="1"/>
      <c r="O39" s="1"/>
    </row>
    <row r="40" spans="1:15" ht="12.75" customHeight="1">
      <c r="A40" s="51">
        <v>31</v>
      </c>
      <c r="B40" s="53" t="s">
        <v>67</v>
      </c>
      <c r="C40" s="31">
        <v>8383.5499999999993</v>
      </c>
      <c r="D40" s="36">
        <v>8328.5333333333328</v>
      </c>
      <c r="E40" s="36">
        <v>8257.0666666666657</v>
      </c>
      <c r="F40" s="36">
        <v>8130.5833333333321</v>
      </c>
      <c r="G40" s="36">
        <v>8059.116666666665</v>
      </c>
      <c r="H40" s="36">
        <v>8455.0166666666664</v>
      </c>
      <c r="I40" s="36">
        <v>8526.4833333333336</v>
      </c>
      <c r="J40" s="36">
        <v>8652.9666666666672</v>
      </c>
      <c r="K40" s="31">
        <v>8400</v>
      </c>
      <c r="L40" s="31">
        <v>8202.0499999999993</v>
      </c>
      <c r="M40" s="31">
        <v>3.9263400000000002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6397.45</v>
      </c>
      <c r="D41" s="36">
        <v>6388.416666666667</v>
      </c>
      <c r="E41" s="36">
        <v>6306.8333333333339</v>
      </c>
      <c r="F41" s="36">
        <v>6216.2166666666672</v>
      </c>
      <c r="G41" s="36">
        <v>6134.6333333333341</v>
      </c>
      <c r="H41" s="36">
        <v>6479.0333333333338</v>
      </c>
      <c r="I41" s="36">
        <v>6560.6166666666677</v>
      </c>
      <c r="J41" s="36">
        <v>6651.2333333333336</v>
      </c>
      <c r="K41" s="31">
        <v>6470</v>
      </c>
      <c r="L41" s="31">
        <v>6297.8</v>
      </c>
      <c r="M41" s="31">
        <v>12.198650000000001</v>
      </c>
      <c r="N41" s="1"/>
      <c r="O41" s="1"/>
    </row>
    <row r="42" spans="1:15" ht="12.75" customHeight="1">
      <c r="A42" s="51">
        <v>33</v>
      </c>
      <c r="B42" s="53" t="s">
        <v>69</v>
      </c>
      <c r="C42" s="31">
        <v>1563.7</v>
      </c>
      <c r="D42" s="36">
        <v>1564.5999999999997</v>
      </c>
      <c r="E42" s="36">
        <v>1549.1999999999994</v>
      </c>
      <c r="F42" s="36">
        <v>1534.6999999999996</v>
      </c>
      <c r="G42" s="36">
        <v>1519.2999999999993</v>
      </c>
      <c r="H42" s="36">
        <v>1579.0999999999995</v>
      </c>
      <c r="I42" s="36">
        <v>1594.4999999999995</v>
      </c>
      <c r="J42" s="36">
        <v>1608.9999999999995</v>
      </c>
      <c r="K42" s="31">
        <v>1580</v>
      </c>
      <c r="L42" s="31">
        <v>1550.1</v>
      </c>
      <c r="M42" s="31">
        <v>12.89823</v>
      </c>
      <c r="N42" s="1"/>
      <c r="O42" s="1"/>
    </row>
    <row r="43" spans="1:15" ht="12.75" customHeight="1">
      <c r="A43" s="51">
        <v>34</v>
      </c>
      <c r="B43" s="53" t="s">
        <v>270</v>
      </c>
      <c r="C43" s="31">
        <v>8231</v>
      </c>
      <c r="D43" s="36">
        <v>8203.8666666666668</v>
      </c>
      <c r="E43" s="36">
        <v>8107.7333333333336</v>
      </c>
      <c r="F43" s="36">
        <v>7984.4666666666672</v>
      </c>
      <c r="G43" s="36">
        <v>7888.3333333333339</v>
      </c>
      <c r="H43" s="36">
        <v>8327.1333333333332</v>
      </c>
      <c r="I43" s="36">
        <v>8423.2666666666682</v>
      </c>
      <c r="J43" s="36">
        <v>8546.5333333333328</v>
      </c>
      <c r="K43" s="31">
        <v>8300</v>
      </c>
      <c r="L43" s="31">
        <v>8080.6</v>
      </c>
      <c r="M43" s="31">
        <v>0.68591000000000002</v>
      </c>
      <c r="N43" s="1"/>
      <c r="O43" s="1"/>
    </row>
    <row r="44" spans="1:15" ht="12.75" customHeight="1">
      <c r="A44" s="51">
        <v>35</v>
      </c>
      <c r="B44" s="53" t="s">
        <v>71</v>
      </c>
      <c r="C44" s="31">
        <v>2267.75</v>
      </c>
      <c r="D44" s="36">
        <v>2257.8666666666668</v>
      </c>
      <c r="E44" s="36">
        <v>2222.6833333333334</v>
      </c>
      <c r="F44" s="36">
        <v>2177.6166666666668</v>
      </c>
      <c r="G44" s="36">
        <v>2142.4333333333334</v>
      </c>
      <c r="H44" s="36">
        <v>2302.9333333333334</v>
      </c>
      <c r="I44" s="36">
        <v>2338.1166666666668</v>
      </c>
      <c r="J44" s="36">
        <v>2383.1833333333334</v>
      </c>
      <c r="K44" s="31">
        <v>2293.0500000000002</v>
      </c>
      <c r="L44" s="31">
        <v>2212.8000000000002</v>
      </c>
      <c r="M44" s="31">
        <v>4.0265000000000004</v>
      </c>
      <c r="N44" s="1"/>
      <c r="O44" s="1"/>
    </row>
    <row r="45" spans="1:15" ht="12.75" customHeight="1">
      <c r="A45" s="51">
        <v>36</v>
      </c>
      <c r="B45" s="53" t="s">
        <v>73</v>
      </c>
      <c r="C45" s="31">
        <v>179.65</v>
      </c>
      <c r="D45" s="36">
        <v>178.65</v>
      </c>
      <c r="E45" s="36">
        <v>174.15</v>
      </c>
      <c r="F45" s="36">
        <v>168.65</v>
      </c>
      <c r="G45" s="36">
        <v>164.15</v>
      </c>
      <c r="H45" s="36">
        <v>184.15</v>
      </c>
      <c r="I45" s="36">
        <v>188.65</v>
      </c>
      <c r="J45" s="36">
        <v>194.15</v>
      </c>
      <c r="K45" s="31">
        <v>183.15</v>
      </c>
      <c r="L45" s="31">
        <v>173.15</v>
      </c>
      <c r="M45" s="31">
        <v>168.37952999999999</v>
      </c>
      <c r="N45" s="1"/>
      <c r="O45" s="1"/>
    </row>
    <row r="46" spans="1:15" ht="12.75" customHeight="1">
      <c r="A46" s="51">
        <v>37</v>
      </c>
      <c r="B46" s="53" t="s">
        <v>74</v>
      </c>
      <c r="C46" s="31">
        <v>259.2</v>
      </c>
      <c r="D46" s="36">
        <v>259.55</v>
      </c>
      <c r="E46" s="36">
        <v>255.25</v>
      </c>
      <c r="F46" s="36">
        <v>251.29999999999998</v>
      </c>
      <c r="G46" s="36">
        <v>246.99999999999997</v>
      </c>
      <c r="H46" s="36">
        <v>263.5</v>
      </c>
      <c r="I46" s="36">
        <v>267.80000000000007</v>
      </c>
      <c r="J46" s="36">
        <v>271.75000000000006</v>
      </c>
      <c r="K46" s="31">
        <v>263.85000000000002</v>
      </c>
      <c r="L46" s="31">
        <v>255.6</v>
      </c>
      <c r="M46" s="31">
        <v>136.23004</v>
      </c>
      <c r="N46" s="1"/>
      <c r="O46" s="1"/>
    </row>
    <row r="47" spans="1:15" ht="12.75" customHeight="1">
      <c r="A47" s="51">
        <v>38</v>
      </c>
      <c r="B47" s="53" t="s">
        <v>271</v>
      </c>
      <c r="C47" s="31">
        <v>130.4</v>
      </c>
      <c r="D47" s="36">
        <v>129.66666666666666</v>
      </c>
      <c r="E47" s="36">
        <v>125.83333333333331</v>
      </c>
      <c r="F47" s="36">
        <v>121.26666666666665</v>
      </c>
      <c r="G47" s="36">
        <v>117.43333333333331</v>
      </c>
      <c r="H47" s="36">
        <v>134.23333333333332</v>
      </c>
      <c r="I47" s="36">
        <v>138.06666666666663</v>
      </c>
      <c r="J47" s="36">
        <v>142.63333333333333</v>
      </c>
      <c r="K47" s="31">
        <v>133.5</v>
      </c>
      <c r="L47" s="31">
        <v>125.1</v>
      </c>
      <c r="M47" s="31">
        <v>184.78219999999999</v>
      </c>
      <c r="N47" s="1"/>
      <c r="O47" s="1"/>
    </row>
    <row r="48" spans="1:15" ht="12.75" customHeight="1">
      <c r="A48" s="51">
        <v>39</v>
      </c>
      <c r="B48" s="53" t="s">
        <v>75</v>
      </c>
      <c r="C48" s="31">
        <v>1407.15</v>
      </c>
      <c r="D48" s="36">
        <v>1395.7333333333333</v>
      </c>
      <c r="E48" s="36">
        <v>1378.4666666666667</v>
      </c>
      <c r="F48" s="36">
        <v>1349.7833333333333</v>
      </c>
      <c r="G48" s="36">
        <v>1332.5166666666667</v>
      </c>
      <c r="H48" s="36">
        <v>1424.4166666666667</v>
      </c>
      <c r="I48" s="36">
        <v>1441.6833333333336</v>
      </c>
      <c r="J48" s="36">
        <v>1470.3666666666668</v>
      </c>
      <c r="K48" s="31">
        <v>1413</v>
      </c>
      <c r="L48" s="31">
        <v>1367.05</v>
      </c>
      <c r="M48" s="31">
        <v>4.76722</v>
      </c>
      <c r="N48" s="1"/>
      <c r="O48" s="1"/>
    </row>
    <row r="49" spans="1:15" ht="12.75" customHeight="1">
      <c r="A49" s="51">
        <v>40</v>
      </c>
      <c r="B49" s="53" t="s">
        <v>77</v>
      </c>
      <c r="C49" s="31">
        <v>565.25</v>
      </c>
      <c r="D49" s="36">
        <v>560.6</v>
      </c>
      <c r="E49" s="36">
        <v>553.70000000000005</v>
      </c>
      <c r="F49" s="36">
        <v>542.15</v>
      </c>
      <c r="G49" s="36">
        <v>535.25</v>
      </c>
      <c r="H49" s="36">
        <v>572.15000000000009</v>
      </c>
      <c r="I49" s="36">
        <v>579.04999999999995</v>
      </c>
      <c r="J49" s="36">
        <v>590.60000000000014</v>
      </c>
      <c r="K49" s="31">
        <v>567.5</v>
      </c>
      <c r="L49" s="31">
        <v>549.04999999999995</v>
      </c>
      <c r="M49" s="31">
        <v>4.6103800000000001</v>
      </c>
      <c r="N49" s="1"/>
      <c r="O49" s="1"/>
    </row>
    <row r="50" spans="1:15" ht="12.75" customHeight="1">
      <c r="A50" s="51">
        <v>41</v>
      </c>
      <c r="B50" s="53" t="s">
        <v>336</v>
      </c>
      <c r="C50" s="31">
        <v>1658.05</v>
      </c>
      <c r="D50" s="36">
        <v>1632.3666666666668</v>
      </c>
      <c r="E50" s="36">
        <v>1577.7833333333335</v>
      </c>
      <c r="F50" s="36">
        <v>1497.5166666666667</v>
      </c>
      <c r="G50" s="36">
        <v>1442.9333333333334</v>
      </c>
      <c r="H50" s="36">
        <v>1712.6333333333337</v>
      </c>
      <c r="I50" s="36">
        <v>1767.2166666666667</v>
      </c>
      <c r="J50" s="36">
        <v>1847.4833333333338</v>
      </c>
      <c r="K50" s="31">
        <v>1686.95</v>
      </c>
      <c r="L50" s="31">
        <v>1552.1</v>
      </c>
      <c r="M50" s="31">
        <v>9.7219700000000007</v>
      </c>
      <c r="N50" s="1"/>
      <c r="O50" s="1"/>
    </row>
    <row r="51" spans="1:15" ht="12.75" customHeight="1">
      <c r="A51" s="51">
        <v>42</v>
      </c>
      <c r="B51" s="53" t="s">
        <v>76</v>
      </c>
      <c r="C51" s="31">
        <v>195.25</v>
      </c>
      <c r="D51" s="36">
        <v>192.88333333333333</v>
      </c>
      <c r="E51" s="36">
        <v>188.61666666666665</v>
      </c>
      <c r="F51" s="36">
        <v>181.98333333333332</v>
      </c>
      <c r="G51" s="36">
        <v>177.71666666666664</v>
      </c>
      <c r="H51" s="36">
        <v>199.51666666666665</v>
      </c>
      <c r="I51" s="36">
        <v>203.7833333333333</v>
      </c>
      <c r="J51" s="36">
        <v>210.41666666666666</v>
      </c>
      <c r="K51" s="31">
        <v>197.15</v>
      </c>
      <c r="L51" s="31">
        <v>186.25</v>
      </c>
      <c r="M51" s="31">
        <v>346.22780999999998</v>
      </c>
      <c r="N51" s="1"/>
      <c r="O51" s="1"/>
    </row>
    <row r="52" spans="1:15" ht="12.75" customHeight="1">
      <c r="A52" s="51">
        <v>43</v>
      </c>
      <c r="B52" s="53" t="s">
        <v>78</v>
      </c>
      <c r="C52" s="31">
        <v>1113.05</v>
      </c>
      <c r="D52" s="36">
        <v>1112.25</v>
      </c>
      <c r="E52" s="36">
        <v>1097.5</v>
      </c>
      <c r="F52" s="36">
        <v>1081.95</v>
      </c>
      <c r="G52" s="36">
        <v>1067.2</v>
      </c>
      <c r="H52" s="36">
        <v>1127.8</v>
      </c>
      <c r="I52" s="36">
        <v>1142.55</v>
      </c>
      <c r="J52" s="36">
        <v>1158.0999999999999</v>
      </c>
      <c r="K52" s="31">
        <v>1127</v>
      </c>
      <c r="L52" s="31">
        <v>1096.7</v>
      </c>
      <c r="M52" s="31">
        <v>15.0063</v>
      </c>
      <c r="N52" s="1"/>
      <c r="O52" s="1"/>
    </row>
    <row r="53" spans="1:15" ht="12.75" customHeight="1">
      <c r="A53" s="51">
        <v>44</v>
      </c>
      <c r="B53" s="53" t="s">
        <v>81</v>
      </c>
      <c r="C53" s="31">
        <v>226.45</v>
      </c>
      <c r="D53" s="36">
        <v>226.9</v>
      </c>
      <c r="E53" s="36">
        <v>221.5</v>
      </c>
      <c r="F53" s="36">
        <v>216.54999999999998</v>
      </c>
      <c r="G53" s="36">
        <v>211.14999999999998</v>
      </c>
      <c r="H53" s="36">
        <v>231.85000000000002</v>
      </c>
      <c r="I53" s="36">
        <v>237.25000000000006</v>
      </c>
      <c r="J53" s="36">
        <v>242.20000000000005</v>
      </c>
      <c r="K53" s="31">
        <v>232.3</v>
      </c>
      <c r="L53" s="31">
        <v>221.95</v>
      </c>
      <c r="M53" s="31">
        <v>382.81171000000001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608.75</v>
      </c>
      <c r="D54" s="36">
        <v>605.05000000000007</v>
      </c>
      <c r="E54" s="36">
        <v>596.10000000000014</v>
      </c>
      <c r="F54" s="36">
        <v>583.45000000000005</v>
      </c>
      <c r="G54" s="36">
        <v>574.50000000000011</v>
      </c>
      <c r="H54" s="36">
        <v>617.70000000000016</v>
      </c>
      <c r="I54" s="36">
        <v>626.6500000000002</v>
      </c>
      <c r="J54" s="36">
        <v>639.30000000000018</v>
      </c>
      <c r="K54" s="31">
        <v>614</v>
      </c>
      <c r="L54" s="31">
        <v>592.4</v>
      </c>
      <c r="M54" s="31">
        <v>96.862369999999999</v>
      </c>
      <c r="N54" s="1"/>
      <c r="O54" s="1"/>
    </row>
    <row r="55" spans="1:15" ht="12.75" customHeight="1">
      <c r="A55" s="51">
        <v>46</v>
      </c>
      <c r="B55" s="53" t="s">
        <v>80</v>
      </c>
      <c r="C55" s="31">
        <v>1194.5999999999999</v>
      </c>
      <c r="D55" s="36">
        <v>1185.95</v>
      </c>
      <c r="E55" s="36">
        <v>1172.2</v>
      </c>
      <c r="F55" s="36">
        <v>1149.8</v>
      </c>
      <c r="G55" s="36">
        <v>1136.05</v>
      </c>
      <c r="H55" s="36">
        <v>1208.3500000000001</v>
      </c>
      <c r="I55" s="36">
        <v>1222.1000000000001</v>
      </c>
      <c r="J55" s="36">
        <v>1244.5000000000002</v>
      </c>
      <c r="K55" s="31">
        <v>1199.7</v>
      </c>
      <c r="L55" s="31">
        <v>1163.55</v>
      </c>
      <c r="M55" s="31">
        <v>85.690799999999996</v>
      </c>
      <c r="N55" s="1"/>
      <c r="O55" s="1"/>
    </row>
    <row r="56" spans="1:15" ht="12.75" customHeight="1">
      <c r="A56" s="51">
        <v>47</v>
      </c>
      <c r="B56" s="53" t="s">
        <v>82</v>
      </c>
      <c r="C56" s="31">
        <v>267.39999999999998</v>
      </c>
      <c r="D56" s="36">
        <v>263.58333333333331</v>
      </c>
      <c r="E56" s="36">
        <v>253.71666666666664</v>
      </c>
      <c r="F56" s="36">
        <v>240.03333333333333</v>
      </c>
      <c r="G56" s="36">
        <v>230.16666666666666</v>
      </c>
      <c r="H56" s="36">
        <v>277.26666666666665</v>
      </c>
      <c r="I56" s="36">
        <v>287.13333333333333</v>
      </c>
      <c r="J56" s="36">
        <v>300.81666666666661</v>
      </c>
      <c r="K56" s="31">
        <v>273.45</v>
      </c>
      <c r="L56" s="31">
        <v>249.9</v>
      </c>
      <c r="M56" s="31">
        <v>61.067920000000001</v>
      </c>
      <c r="N56" s="1"/>
      <c r="O56" s="1"/>
    </row>
    <row r="57" spans="1:15" ht="12.75" customHeight="1">
      <c r="A57" s="51">
        <v>48</v>
      </c>
      <c r="B57" s="53" t="s">
        <v>83</v>
      </c>
      <c r="C57" s="31">
        <v>29401</v>
      </c>
      <c r="D57" s="36">
        <v>29089.533333333336</v>
      </c>
      <c r="E57" s="36">
        <v>28549.566666666673</v>
      </c>
      <c r="F57" s="36">
        <v>27698.133333333335</v>
      </c>
      <c r="G57" s="36">
        <v>27158.166666666672</v>
      </c>
      <c r="H57" s="36">
        <v>29940.966666666674</v>
      </c>
      <c r="I57" s="36">
        <v>30480.933333333342</v>
      </c>
      <c r="J57" s="36">
        <v>31332.366666666676</v>
      </c>
      <c r="K57" s="31">
        <v>29629.5</v>
      </c>
      <c r="L57" s="31">
        <v>28238.1</v>
      </c>
      <c r="M57" s="31">
        <v>0.54457</v>
      </c>
      <c r="N57" s="1"/>
      <c r="O57" s="1"/>
    </row>
    <row r="58" spans="1:15" ht="12.75" customHeight="1">
      <c r="A58" s="51">
        <v>49</v>
      </c>
      <c r="B58" s="53" t="s">
        <v>86</v>
      </c>
      <c r="C58" s="31">
        <v>4938.8999999999996</v>
      </c>
      <c r="D58" s="36">
        <v>4891.6166666666659</v>
      </c>
      <c r="E58" s="36">
        <v>4830.2833333333319</v>
      </c>
      <c r="F58" s="36">
        <v>4721.6666666666661</v>
      </c>
      <c r="G58" s="36">
        <v>4660.3333333333321</v>
      </c>
      <c r="H58" s="36">
        <v>5000.2333333333318</v>
      </c>
      <c r="I58" s="36">
        <v>5061.5666666666657</v>
      </c>
      <c r="J58" s="36">
        <v>5170.1833333333316</v>
      </c>
      <c r="K58" s="31">
        <v>4952.95</v>
      </c>
      <c r="L58" s="31">
        <v>4783</v>
      </c>
      <c r="M58" s="31">
        <v>2.4021699999999999</v>
      </c>
      <c r="N58" s="1"/>
      <c r="O58" s="1"/>
    </row>
    <row r="59" spans="1:15" ht="12.75" customHeight="1">
      <c r="A59" s="51">
        <v>50</v>
      </c>
      <c r="B59" s="53" t="s">
        <v>347</v>
      </c>
      <c r="C59" s="31">
        <v>467.5</v>
      </c>
      <c r="D59" s="36">
        <v>462.33333333333331</v>
      </c>
      <c r="E59" s="36">
        <v>455.26666666666665</v>
      </c>
      <c r="F59" s="36">
        <v>443.03333333333336</v>
      </c>
      <c r="G59" s="36">
        <v>435.9666666666667</v>
      </c>
      <c r="H59" s="36">
        <v>474.56666666666661</v>
      </c>
      <c r="I59" s="36">
        <v>481.63333333333333</v>
      </c>
      <c r="J59" s="36">
        <v>493.86666666666656</v>
      </c>
      <c r="K59" s="31">
        <v>469.4</v>
      </c>
      <c r="L59" s="31">
        <v>450.1</v>
      </c>
      <c r="M59" s="31">
        <v>30.373439999999999</v>
      </c>
      <c r="N59" s="1"/>
      <c r="O59" s="1"/>
    </row>
    <row r="60" spans="1:15" ht="12.75" customHeight="1">
      <c r="A60" s="51">
        <v>51</v>
      </c>
      <c r="B60" s="53" t="s">
        <v>89</v>
      </c>
      <c r="C60" s="31">
        <v>547</v>
      </c>
      <c r="D60" s="36">
        <v>543.58333333333337</v>
      </c>
      <c r="E60" s="36">
        <v>532.51666666666677</v>
      </c>
      <c r="F60" s="36">
        <v>518.03333333333342</v>
      </c>
      <c r="G60" s="36">
        <v>506.96666666666681</v>
      </c>
      <c r="H60" s="36">
        <v>558.06666666666672</v>
      </c>
      <c r="I60" s="36">
        <v>569.13333333333333</v>
      </c>
      <c r="J60" s="36">
        <v>583.61666666666667</v>
      </c>
      <c r="K60" s="31">
        <v>554.65</v>
      </c>
      <c r="L60" s="31">
        <v>529.1</v>
      </c>
      <c r="M60" s="31">
        <v>92.036190000000005</v>
      </c>
      <c r="N60" s="1"/>
      <c r="O60" s="1"/>
    </row>
    <row r="61" spans="1:15" ht="12.75" customHeight="1">
      <c r="A61" s="51">
        <v>52</v>
      </c>
      <c r="B61" s="53" t="s">
        <v>92</v>
      </c>
      <c r="C61" s="31">
        <v>1070.8499999999999</v>
      </c>
      <c r="D61" s="36">
        <v>1061.7166666666665</v>
      </c>
      <c r="E61" s="36">
        <v>1043.4333333333329</v>
      </c>
      <c r="F61" s="36">
        <v>1016.0166666666664</v>
      </c>
      <c r="G61" s="36">
        <v>997.73333333333289</v>
      </c>
      <c r="H61" s="36">
        <v>1089.133333333333</v>
      </c>
      <c r="I61" s="36">
        <v>1107.4166666666663</v>
      </c>
      <c r="J61" s="36">
        <v>1134.833333333333</v>
      </c>
      <c r="K61" s="31">
        <v>1080</v>
      </c>
      <c r="L61" s="31">
        <v>1034.3</v>
      </c>
      <c r="M61" s="31">
        <v>16.929790000000001</v>
      </c>
      <c r="N61" s="1"/>
      <c r="O61" s="1"/>
    </row>
    <row r="62" spans="1:15" ht="12.75" customHeight="1">
      <c r="A62" s="51">
        <v>53</v>
      </c>
      <c r="B62" s="53" t="s">
        <v>93</v>
      </c>
      <c r="C62" s="31">
        <v>1496.65</v>
      </c>
      <c r="D62" s="36">
        <v>1484.1500000000003</v>
      </c>
      <c r="E62" s="36">
        <v>1466.8500000000006</v>
      </c>
      <c r="F62" s="36">
        <v>1437.0500000000002</v>
      </c>
      <c r="G62" s="36">
        <v>1419.7500000000005</v>
      </c>
      <c r="H62" s="36">
        <v>1513.9500000000007</v>
      </c>
      <c r="I62" s="36">
        <v>1531.2500000000005</v>
      </c>
      <c r="J62" s="36">
        <v>1561.0500000000009</v>
      </c>
      <c r="K62" s="31">
        <v>1501.45</v>
      </c>
      <c r="L62" s="31">
        <v>1454.35</v>
      </c>
      <c r="M62" s="31">
        <v>17.489070000000002</v>
      </c>
      <c r="N62" s="1"/>
      <c r="O62" s="1"/>
    </row>
    <row r="63" spans="1:15" ht="12.75" customHeight="1">
      <c r="A63" s="51">
        <v>54</v>
      </c>
      <c r="B63" s="53" t="s">
        <v>94</v>
      </c>
      <c r="C63" s="31">
        <v>427.7</v>
      </c>
      <c r="D63" s="36">
        <v>422.91666666666669</v>
      </c>
      <c r="E63" s="36">
        <v>416.98333333333335</v>
      </c>
      <c r="F63" s="36">
        <v>406.26666666666665</v>
      </c>
      <c r="G63" s="36">
        <v>400.33333333333331</v>
      </c>
      <c r="H63" s="36">
        <v>433.63333333333338</v>
      </c>
      <c r="I63" s="36">
        <v>439.56666666666666</v>
      </c>
      <c r="J63" s="36">
        <v>450.28333333333342</v>
      </c>
      <c r="K63" s="31">
        <v>428.85</v>
      </c>
      <c r="L63" s="31">
        <v>412.2</v>
      </c>
      <c r="M63" s="31">
        <v>204.78917999999999</v>
      </c>
      <c r="N63" s="1"/>
      <c r="O63" s="1"/>
    </row>
    <row r="64" spans="1:15" ht="12.75" customHeight="1">
      <c r="A64" s="51">
        <v>55</v>
      </c>
      <c r="B64" s="53" t="s">
        <v>95</v>
      </c>
      <c r="C64" s="31">
        <v>6087.6</v>
      </c>
      <c r="D64" s="36">
        <v>6046.2666666666664</v>
      </c>
      <c r="E64" s="36">
        <v>5941.333333333333</v>
      </c>
      <c r="F64" s="36">
        <v>5795.0666666666666</v>
      </c>
      <c r="G64" s="36">
        <v>5690.1333333333332</v>
      </c>
      <c r="H64" s="36">
        <v>6192.5333333333328</v>
      </c>
      <c r="I64" s="36">
        <v>6297.4666666666672</v>
      </c>
      <c r="J64" s="36">
        <v>6443.7333333333327</v>
      </c>
      <c r="K64" s="31">
        <v>6151.2</v>
      </c>
      <c r="L64" s="31">
        <v>5900</v>
      </c>
      <c r="M64" s="31">
        <v>4.3937799999999996</v>
      </c>
      <c r="N64" s="1"/>
      <c r="O64" s="1"/>
    </row>
    <row r="65" spans="1:15" ht="12.75" customHeight="1">
      <c r="A65" s="51">
        <v>56</v>
      </c>
      <c r="B65" s="53" t="s">
        <v>96</v>
      </c>
      <c r="C65" s="31">
        <v>2687.4</v>
      </c>
      <c r="D65" s="36">
        <v>2639.2333333333336</v>
      </c>
      <c r="E65" s="36">
        <v>2579.8166666666671</v>
      </c>
      <c r="F65" s="36">
        <v>2472.2333333333336</v>
      </c>
      <c r="G65" s="36">
        <v>2412.8166666666671</v>
      </c>
      <c r="H65" s="36">
        <v>2746.8166666666671</v>
      </c>
      <c r="I65" s="36">
        <v>2806.2333333333331</v>
      </c>
      <c r="J65" s="36">
        <v>2913.8166666666671</v>
      </c>
      <c r="K65" s="31">
        <v>2698.65</v>
      </c>
      <c r="L65" s="31">
        <v>2531.65</v>
      </c>
      <c r="M65" s="31">
        <v>6.0300200000000004</v>
      </c>
      <c r="N65" s="1"/>
      <c r="O65" s="1"/>
    </row>
    <row r="66" spans="1:15" ht="12.75" customHeight="1">
      <c r="A66" s="51">
        <v>57</v>
      </c>
      <c r="B66" s="53" t="s">
        <v>97</v>
      </c>
      <c r="C66" s="31">
        <v>867.95</v>
      </c>
      <c r="D66" s="36">
        <v>881.30000000000007</v>
      </c>
      <c r="E66" s="36">
        <v>841.60000000000014</v>
      </c>
      <c r="F66" s="36">
        <v>815.25000000000011</v>
      </c>
      <c r="G66" s="36">
        <v>775.55000000000018</v>
      </c>
      <c r="H66" s="36">
        <v>907.65000000000009</v>
      </c>
      <c r="I66" s="36">
        <v>947.35000000000014</v>
      </c>
      <c r="J66" s="36">
        <v>973.7</v>
      </c>
      <c r="K66" s="31">
        <v>921</v>
      </c>
      <c r="L66" s="31">
        <v>854.95</v>
      </c>
      <c r="M66" s="31">
        <v>19.970659999999999</v>
      </c>
      <c r="N66" s="1"/>
      <c r="O66" s="1"/>
    </row>
    <row r="67" spans="1:15" ht="12.75" customHeight="1">
      <c r="A67" s="51">
        <v>58</v>
      </c>
      <c r="B67" s="53" t="s">
        <v>98</v>
      </c>
      <c r="C67" s="31">
        <v>1085.9000000000001</v>
      </c>
      <c r="D67" s="36">
        <v>1078.7833333333335</v>
      </c>
      <c r="E67" s="36">
        <v>1061.916666666667</v>
      </c>
      <c r="F67" s="36">
        <v>1037.9333333333334</v>
      </c>
      <c r="G67" s="36">
        <v>1021.0666666666668</v>
      </c>
      <c r="H67" s="36">
        <v>1102.7666666666671</v>
      </c>
      <c r="I67" s="36">
        <v>1119.6333333333334</v>
      </c>
      <c r="J67" s="36">
        <v>1143.6166666666672</v>
      </c>
      <c r="K67" s="31">
        <v>1095.6500000000001</v>
      </c>
      <c r="L67" s="31">
        <v>1054.8</v>
      </c>
      <c r="M67" s="31">
        <v>5.3886500000000002</v>
      </c>
      <c r="N67" s="1"/>
      <c r="O67" s="1"/>
    </row>
    <row r="68" spans="1:15" ht="12.75" customHeight="1">
      <c r="A68" s="51">
        <v>59</v>
      </c>
      <c r="B68" s="53" t="s">
        <v>99</v>
      </c>
      <c r="C68" s="31">
        <v>279.2</v>
      </c>
      <c r="D68" s="36">
        <v>279.78333333333336</v>
      </c>
      <c r="E68" s="36">
        <v>275.26666666666671</v>
      </c>
      <c r="F68" s="36">
        <v>271.33333333333337</v>
      </c>
      <c r="G68" s="36">
        <v>266.81666666666672</v>
      </c>
      <c r="H68" s="36">
        <v>283.7166666666667</v>
      </c>
      <c r="I68" s="36">
        <v>288.23333333333335</v>
      </c>
      <c r="J68" s="36">
        <v>292.16666666666669</v>
      </c>
      <c r="K68" s="31">
        <v>284.3</v>
      </c>
      <c r="L68" s="31">
        <v>275.85000000000002</v>
      </c>
      <c r="M68" s="31">
        <v>22.161470000000001</v>
      </c>
      <c r="N68" s="1"/>
      <c r="O68" s="1"/>
    </row>
    <row r="69" spans="1:15" ht="12.75" customHeight="1">
      <c r="A69" s="51">
        <v>60</v>
      </c>
      <c r="B69" s="53" t="s">
        <v>101</v>
      </c>
      <c r="C69" s="31">
        <v>2724.05</v>
      </c>
      <c r="D69" s="36">
        <v>2711.25</v>
      </c>
      <c r="E69" s="36">
        <v>2670.55</v>
      </c>
      <c r="F69" s="36">
        <v>2617.0500000000002</v>
      </c>
      <c r="G69" s="36">
        <v>2576.3500000000004</v>
      </c>
      <c r="H69" s="36">
        <v>2764.75</v>
      </c>
      <c r="I69" s="36">
        <v>2805.45</v>
      </c>
      <c r="J69" s="36">
        <v>2858.95</v>
      </c>
      <c r="K69" s="31">
        <v>2751.95</v>
      </c>
      <c r="L69" s="31">
        <v>2657.75</v>
      </c>
      <c r="M69" s="31">
        <v>7.6207900000000004</v>
      </c>
      <c r="N69" s="1"/>
      <c r="O69" s="1"/>
    </row>
    <row r="70" spans="1:15" ht="12.75" customHeight="1">
      <c r="A70" s="51">
        <v>61</v>
      </c>
      <c r="B70" s="53" t="s">
        <v>109</v>
      </c>
      <c r="C70" s="31">
        <v>840.65</v>
      </c>
      <c r="D70" s="36">
        <v>833.88333333333333</v>
      </c>
      <c r="E70" s="36">
        <v>823.76666666666665</v>
      </c>
      <c r="F70" s="36">
        <v>806.88333333333333</v>
      </c>
      <c r="G70" s="36">
        <v>796.76666666666665</v>
      </c>
      <c r="H70" s="36">
        <v>850.76666666666665</v>
      </c>
      <c r="I70" s="36">
        <v>860.88333333333321</v>
      </c>
      <c r="J70" s="36">
        <v>877.76666666666665</v>
      </c>
      <c r="K70" s="31">
        <v>844</v>
      </c>
      <c r="L70" s="31">
        <v>817</v>
      </c>
      <c r="M70" s="31">
        <v>59.156230000000001</v>
      </c>
      <c r="N70" s="1"/>
      <c r="O70" s="1"/>
    </row>
    <row r="71" spans="1:15" ht="12.75" customHeight="1">
      <c r="A71" s="51">
        <v>62</v>
      </c>
      <c r="B71" s="53" t="s">
        <v>102</v>
      </c>
      <c r="C71" s="31">
        <v>529.65</v>
      </c>
      <c r="D71" s="36">
        <v>525.5333333333333</v>
      </c>
      <c r="E71" s="36">
        <v>520.26666666666665</v>
      </c>
      <c r="F71" s="36">
        <v>510.88333333333333</v>
      </c>
      <c r="G71" s="36">
        <v>505.61666666666667</v>
      </c>
      <c r="H71" s="36">
        <v>534.91666666666663</v>
      </c>
      <c r="I71" s="36">
        <v>540.18333333333328</v>
      </c>
      <c r="J71" s="36">
        <v>549.56666666666661</v>
      </c>
      <c r="K71" s="31">
        <v>530.79999999999995</v>
      </c>
      <c r="L71" s="31">
        <v>516.15</v>
      </c>
      <c r="M71" s="31">
        <v>20.477150000000002</v>
      </c>
      <c r="N71" s="1"/>
      <c r="O71" s="1"/>
    </row>
    <row r="72" spans="1:15" ht="12.75" customHeight="1">
      <c r="A72" s="51">
        <v>63</v>
      </c>
      <c r="B72" s="53" t="s">
        <v>103</v>
      </c>
      <c r="C72" s="31">
        <v>1867.05</v>
      </c>
      <c r="D72" s="36">
        <v>1855.5333333333335</v>
      </c>
      <c r="E72" s="36">
        <v>1833.116666666667</v>
      </c>
      <c r="F72" s="36">
        <v>1799.1833333333334</v>
      </c>
      <c r="G72" s="36">
        <v>1776.7666666666669</v>
      </c>
      <c r="H72" s="36">
        <v>1889.4666666666672</v>
      </c>
      <c r="I72" s="36">
        <v>1911.8833333333337</v>
      </c>
      <c r="J72" s="36">
        <v>1945.8166666666673</v>
      </c>
      <c r="K72" s="31">
        <v>1877.95</v>
      </c>
      <c r="L72" s="31">
        <v>1821.6</v>
      </c>
      <c r="M72" s="31">
        <v>2.4285999999999999</v>
      </c>
      <c r="N72" s="1"/>
      <c r="O72" s="1"/>
    </row>
    <row r="73" spans="1:15" ht="12.75" customHeight="1">
      <c r="A73" s="51">
        <v>64</v>
      </c>
      <c r="B73" s="53" t="s">
        <v>104</v>
      </c>
      <c r="C73" s="31">
        <v>2099.6</v>
      </c>
      <c r="D73" s="36">
        <v>2081.2333333333336</v>
      </c>
      <c r="E73" s="36">
        <v>2053.4666666666672</v>
      </c>
      <c r="F73" s="36">
        <v>2007.3333333333335</v>
      </c>
      <c r="G73" s="36">
        <v>1979.5666666666671</v>
      </c>
      <c r="H73" s="36">
        <v>2127.3666666666672</v>
      </c>
      <c r="I73" s="36">
        <v>2155.1333333333337</v>
      </c>
      <c r="J73" s="36">
        <v>2201.2666666666673</v>
      </c>
      <c r="K73" s="31">
        <v>2109</v>
      </c>
      <c r="L73" s="31">
        <v>2035.1</v>
      </c>
      <c r="M73" s="31">
        <v>1.3818900000000001</v>
      </c>
      <c r="N73" s="1"/>
      <c r="O73" s="1"/>
    </row>
    <row r="74" spans="1:15" ht="12.75" customHeight="1">
      <c r="A74" s="51">
        <v>65</v>
      </c>
      <c r="B74" s="53" t="s">
        <v>273</v>
      </c>
      <c r="C74" s="31">
        <v>446</v>
      </c>
      <c r="D74" s="36">
        <v>436.59999999999997</v>
      </c>
      <c r="E74" s="36">
        <v>424.44999999999993</v>
      </c>
      <c r="F74" s="36">
        <v>402.9</v>
      </c>
      <c r="G74" s="36">
        <v>390.74999999999994</v>
      </c>
      <c r="H74" s="36">
        <v>458.14999999999992</v>
      </c>
      <c r="I74" s="36">
        <v>470.2999999999999</v>
      </c>
      <c r="J74" s="36">
        <v>491.84999999999991</v>
      </c>
      <c r="K74" s="31">
        <v>448.75</v>
      </c>
      <c r="L74" s="31">
        <v>415.05</v>
      </c>
      <c r="M74" s="31">
        <v>10.466060000000001</v>
      </c>
      <c r="N74" s="1"/>
      <c r="O74" s="1"/>
    </row>
    <row r="75" spans="1:15" ht="12.75" customHeight="1">
      <c r="A75" s="51">
        <v>66</v>
      </c>
      <c r="B75" s="53" t="s">
        <v>369</v>
      </c>
      <c r="C75" s="31">
        <v>151.15</v>
      </c>
      <c r="D75" s="36">
        <v>149.56666666666669</v>
      </c>
      <c r="E75" s="36">
        <v>146.23333333333338</v>
      </c>
      <c r="F75" s="36">
        <v>141.31666666666669</v>
      </c>
      <c r="G75" s="36">
        <v>137.98333333333338</v>
      </c>
      <c r="H75" s="36">
        <v>154.48333333333338</v>
      </c>
      <c r="I75" s="36">
        <v>157.81666666666669</v>
      </c>
      <c r="J75" s="36">
        <v>162.73333333333338</v>
      </c>
      <c r="K75" s="31">
        <v>152.9</v>
      </c>
      <c r="L75" s="31">
        <v>144.65</v>
      </c>
      <c r="M75" s="31">
        <v>29.443210000000001</v>
      </c>
      <c r="N75" s="1"/>
      <c r="O75" s="1"/>
    </row>
    <row r="76" spans="1:15" ht="12.75" customHeight="1">
      <c r="A76" s="51">
        <v>67</v>
      </c>
      <c r="B76" s="53" t="s">
        <v>106</v>
      </c>
      <c r="C76" s="31">
        <v>3517.9</v>
      </c>
      <c r="D76" s="36">
        <v>3496.2999999999997</v>
      </c>
      <c r="E76" s="36">
        <v>3462.5999999999995</v>
      </c>
      <c r="F76" s="36">
        <v>3407.2999999999997</v>
      </c>
      <c r="G76" s="36">
        <v>3373.5999999999995</v>
      </c>
      <c r="H76" s="36">
        <v>3551.5999999999995</v>
      </c>
      <c r="I76" s="36">
        <v>3585.2999999999993</v>
      </c>
      <c r="J76" s="36">
        <v>3640.5999999999995</v>
      </c>
      <c r="K76" s="31">
        <v>3530</v>
      </c>
      <c r="L76" s="31">
        <v>3441</v>
      </c>
      <c r="M76" s="31">
        <v>3.8517899999999998</v>
      </c>
      <c r="N76" s="1"/>
      <c r="O76" s="1"/>
    </row>
    <row r="77" spans="1:15" ht="12.75" customHeight="1">
      <c r="A77" s="51">
        <v>68</v>
      </c>
      <c r="B77" s="53" t="s">
        <v>107</v>
      </c>
      <c r="C77" s="31">
        <v>6802.75</v>
      </c>
      <c r="D77" s="36">
        <v>6718.083333333333</v>
      </c>
      <c r="E77" s="36">
        <v>6588.1666666666661</v>
      </c>
      <c r="F77" s="36">
        <v>6373.583333333333</v>
      </c>
      <c r="G77" s="36">
        <v>6243.6666666666661</v>
      </c>
      <c r="H77" s="36">
        <v>6932.6666666666661</v>
      </c>
      <c r="I77" s="36">
        <v>7062.5833333333321</v>
      </c>
      <c r="J77" s="36">
        <v>7277.1666666666661</v>
      </c>
      <c r="K77" s="31">
        <v>6848</v>
      </c>
      <c r="L77" s="31">
        <v>6503.5</v>
      </c>
      <c r="M77" s="31">
        <v>2.0060199999999999</v>
      </c>
      <c r="N77" s="1"/>
      <c r="O77" s="1"/>
    </row>
    <row r="78" spans="1:15" ht="12.75" customHeight="1">
      <c r="A78" s="51">
        <v>69</v>
      </c>
      <c r="B78" s="53" t="s">
        <v>164</v>
      </c>
      <c r="C78" s="31">
        <v>2051.35</v>
      </c>
      <c r="D78" s="36">
        <v>2046.0333333333335</v>
      </c>
      <c r="E78" s="36">
        <v>1985.0666666666671</v>
      </c>
      <c r="F78" s="36">
        <v>1918.7833333333335</v>
      </c>
      <c r="G78" s="36">
        <v>1857.8166666666671</v>
      </c>
      <c r="H78" s="36">
        <v>2112.3166666666671</v>
      </c>
      <c r="I78" s="36">
        <v>2173.2833333333338</v>
      </c>
      <c r="J78" s="36">
        <v>2239.5666666666671</v>
      </c>
      <c r="K78" s="31">
        <v>2107</v>
      </c>
      <c r="L78" s="31">
        <v>1979.75</v>
      </c>
      <c r="M78" s="31">
        <v>5.4875699999999998</v>
      </c>
      <c r="N78" s="1"/>
      <c r="O78" s="1"/>
    </row>
    <row r="79" spans="1:15" ht="12.75" customHeight="1">
      <c r="A79" s="51">
        <v>70</v>
      </c>
      <c r="B79" s="53" t="s">
        <v>110</v>
      </c>
      <c r="C79" s="31">
        <v>6294.6</v>
      </c>
      <c r="D79" s="36">
        <v>6274.55</v>
      </c>
      <c r="E79" s="36">
        <v>6228.9500000000007</v>
      </c>
      <c r="F79" s="36">
        <v>6163.3</v>
      </c>
      <c r="G79" s="36">
        <v>6117.7000000000007</v>
      </c>
      <c r="H79" s="36">
        <v>6340.2000000000007</v>
      </c>
      <c r="I79" s="36">
        <v>6385.8000000000011</v>
      </c>
      <c r="J79" s="36">
        <v>6451.4500000000007</v>
      </c>
      <c r="K79" s="31">
        <v>6320.15</v>
      </c>
      <c r="L79" s="31">
        <v>6208.9</v>
      </c>
      <c r="M79" s="31">
        <v>4.0021199999999997</v>
      </c>
      <c r="N79" s="1"/>
      <c r="O79" s="1"/>
    </row>
    <row r="80" spans="1:15" ht="12.75" customHeight="1">
      <c r="A80" s="51">
        <v>71</v>
      </c>
      <c r="B80" s="53" t="s">
        <v>111</v>
      </c>
      <c r="C80" s="31">
        <v>3772.65</v>
      </c>
      <c r="D80" s="36">
        <v>3754.2166666666667</v>
      </c>
      <c r="E80" s="36">
        <v>3704.6833333333334</v>
      </c>
      <c r="F80" s="36">
        <v>3636.7166666666667</v>
      </c>
      <c r="G80" s="36">
        <v>3587.1833333333334</v>
      </c>
      <c r="H80" s="36">
        <v>3822.1833333333334</v>
      </c>
      <c r="I80" s="36">
        <v>3871.7166666666672</v>
      </c>
      <c r="J80" s="36">
        <v>3939.6833333333334</v>
      </c>
      <c r="K80" s="31">
        <v>3803.75</v>
      </c>
      <c r="L80" s="31">
        <v>3686.25</v>
      </c>
      <c r="M80" s="31">
        <v>7.2094800000000001</v>
      </c>
      <c r="N80" s="1"/>
      <c r="O80" s="1"/>
    </row>
    <row r="81" spans="1:15" ht="12.75" customHeight="1">
      <c r="A81" s="51">
        <v>72</v>
      </c>
      <c r="B81" s="53" t="s">
        <v>112</v>
      </c>
      <c r="C81" s="31">
        <v>2746.2</v>
      </c>
      <c r="D81" s="36">
        <v>2733.9833333333336</v>
      </c>
      <c r="E81" s="36">
        <v>2712.2166666666672</v>
      </c>
      <c r="F81" s="36">
        <v>2678.2333333333336</v>
      </c>
      <c r="G81" s="36">
        <v>2656.4666666666672</v>
      </c>
      <c r="H81" s="36">
        <v>2767.9666666666672</v>
      </c>
      <c r="I81" s="36">
        <v>2789.7333333333336</v>
      </c>
      <c r="J81" s="36">
        <v>2823.7166666666672</v>
      </c>
      <c r="K81" s="31">
        <v>2755.75</v>
      </c>
      <c r="L81" s="31">
        <v>2700</v>
      </c>
      <c r="M81" s="31">
        <v>1.56419</v>
      </c>
      <c r="N81" s="1"/>
      <c r="O81" s="1"/>
    </row>
    <row r="82" spans="1:15" ht="12.75" customHeight="1">
      <c r="A82" s="51">
        <v>73</v>
      </c>
      <c r="B82" s="53" t="s">
        <v>275</v>
      </c>
      <c r="C82" s="31">
        <v>151.19999999999999</v>
      </c>
      <c r="D82" s="36">
        <v>150.48333333333332</v>
      </c>
      <c r="E82" s="36">
        <v>146.36666666666665</v>
      </c>
      <c r="F82" s="36">
        <v>141.53333333333333</v>
      </c>
      <c r="G82" s="36">
        <v>137.41666666666666</v>
      </c>
      <c r="H82" s="36">
        <v>155.31666666666663</v>
      </c>
      <c r="I82" s="36">
        <v>159.43333333333331</v>
      </c>
      <c r="J82" s="36">
        <v>164.26666666666662</v>
      </c>
      <c r="K82" s="31">
        <v>154.6</v>
      </c>
      <c r="L82" s="31">
        <v>145.65</v>
      </c>
      <c r="M82" s="31">
        <v>46.267809999999997</v>
      </c>
      <c r="N82" s="1"/>
      <c r="O82" s="1"/>
    </row>
    <row r="83" spans="1:15" ht="12.75" customHeight="1">
      <c r="A83" s="51">
        <v>74</v>
      </c>
      <c r="B83" s="53" t="s">
        <v>114</v>
      </c>
      <c r="C83" s="31">
        <v>146.05000000000001</v>
      </c>
      <c r="D83" s="36">
        <v>144.65</v>
      </c>
      <c r="E83" s="36">
        <v>141.05000000000001</v>
      </c>
      <c r="F83" s="36">
        <v>136.05000000000001</v>
      </c>
      <c r="G83" s="36">
        <v>132.45000000000002</v>
      </c>
      <c r="H83" s="36">
        <v>149.65</v>
      </c>
      <c r="I83" s="36">
        <v>153.24999999999997</v>
      </c>
      <c r="J83" s="36">
        <v>158.25</v>
      </c>
      <c r="K83" s="31">
        <v>148.25</v>
      </c>
      <c r="L83" s="31">
        <v>139.65</v>
      </c>
      <c r="M83" s="31">
        <v>233.95531</v>
      </c>
      <c r="N83" s="1"/>
      <c r="O83" s="1"/>
    </row>
    <row r="84" spans="1:15" ht="12.75" customHeight="1">
      <c r="A84" s="51">
        <v>75</v>
      </c>
      <c r="B84" s="53" t="s">
        <v>379</v>
      </c>
      <c r="C84" s="31">
        <v>674.6</v>
      </c>
      <c r="D84" s="36">
        <v>644.4</v>
      </c>
      <c r="E84" s="36">
        <v>602.79999999999995</v>
      </c>
      <c r="F84" s="36">
        <v>531</v>
      </c>
      <c r="G84" s="36">
        <v>489.4</v>
      </c>
      <c r="H84" s="36">
        <v>716.19999999999993</v>
      </c>
      <c r="I84" s="36">
        <v>757.80000000000007</v>
      </c>
      <c r="J84" s="36">
        <v>829.59999999999991</v>
      </c>
      <c r="K84" s="31">
        <v>686</v>
      </c>
      <c r="L84" s="31">
        <v>572.6</v>
      </c>
      <c r="M84" s="31">
        <v>10.31883</v>
      </c>
      <c r="N84" s="1"/>
      <c r="O84" s="1"/>
    </row>
    <row r="85" spans="1:15" ht="12.75" customHeight="1">
      <c r="A85" s="51">
        <v>76</v>
      </c>
      <c r="B85" s="53" t="s">
        <v>276</v>
      </c>
      <c r="C85" s="31">
        <v>402.3</v>
      </c>
      <c r="D85" s="36">
        <v>395.61666666666662</v>
      </c>
      <c r="E85" s="36">
        <v>387.73333333333323</v>
      </c>
      <c r="F85" s="36">
        <v>373.16666666666663</v>
      </c>
      <c r="G85" s="36">
        <v>365.28333333333325</v>
      </c>
      <c r="H85" s="36">
        <v>410.18333333333322</v>
      </c>
      <c r="I85" s="36">
        <v>418.06666666666655</v>
      </c>
      <c r="J85" s="36">
        <v>432.63333333333321</v>
      </c>
      <c r="K85" s="31">
        <v>403.5</v>
      </c>
      <c r="L85" s="31">
        <v>381.05</v>
      </c>
      <c r="M85" s="31">
        <v>10.39978</v>
      </c>
      <c r="N85" s="1"/>
      <c r="O85" s="1"/>
    </row>
    <row r="86" spans="1:15" ht="12.75" customHeight="1">
      <c r="A86" s="51">
        <v>77</v>
      </c>
      <c r="B86" s="53" t="s">
        <v>115</v>
      </c>
      <c r="C86" s="31">
        <v>176.1</v>
      </c>
      <c r="D86" s="36">
        <v>172.91666666666666</v>
      </c>
      <c r="E86" s="36">
        <v>169.23333333333332</v>
      </c>
      <c r="F86" s="36">
        <v>162.36666666666667</v>
      </c>
      <c r="G86" s="36">
        <v>158.68333333333334</v>
      </c>
      <c r="H86" s="36">
        <v>179.7833333333333</v>
      </c>
      <c r="I86" s="36">
        <v>183.46666666666664</v>
      </c>
      <c r="J86" s="36">
        <v>190.33333333333329</v>
      </c>
      <c r="K86" s="31">
        <v>176.6</v>
      </c>
      <c r="L86" s="31">
        <v>166.05</v>
      </c>
      <c r="M86" s="31">
        <v>229.96585999999999</v>
      </c>
      <c r="N86" s="1"/>
      <c r="O86" s="1"/>
    </row>
    <row r="87" spans="1:15" ht="12.75" customHeight="1">
      <c r="A87" s="51">
        <v>78</v>
      </c>
      <c r="B87" s="53" t="s">
        <v>277</v>
      </c>
      <c r="C87" s="31">
        <v>1748.75</v>
      </c>
      <c r="D87" s="36">
        <v>1724.8999999999999</v>
      </c>
      <c r="E87" s="36">
        <v>1694.7999999999997</v>
      </c>
      <c r="F87" s="36">
        <v>1640.85</v>
      </c>
      <c r="G87" s="36">
        <v>1610.7499999999998</v>
      </c>
      <c r="H87" s="36">
        <v>1778.8499999999997</v>
      </c>
      <c r="I87" s="36">
        <v>1808.9499999999996</v>
      </c>
      <c r="J87" s="36">
        <v>1862.8999999999996</v>
      </c>
      <c r="K87" s="31">
        <v>1755</v>
      </c>
      <c r="L87" s="31">
        <v>1670.95</v>
      </c>
      <c r="M87" s="31">
        <v>1.01033</v>
      </c>
      <c r="N87" s="1"/>
      <c r="O87" s="1"/>
    </row>
    <row r="88" spans="1:15" ht="12.75" customHeight="1">
      <c r="A88" s="51">
        <v>79</v>
      </c>
      <c r="B88" s="53" t="s">
        <v>120</v>
      </c>
      <c r="C88" s="31">
        <v>1227.4000000000001</v>
      </c>
      <c r="D88" s="36">
        <v>1211.5333333333335</v>
      </c>
      <c r="E88" s="36">
        <v>1192.416666666667</v>
      </c>
      <c r="F88" s="36">
        <v>1157.4333333333334</v>
      </c>
      <c r="G88" s="36">
        <v>1138.3166666666668</v>
      </c>
      <c r="H88" s="36">
        <v>1246.5166666666671</v>
      </c>
      <c r="I88" s="36">
        <v>1265.6333333333334</v>
      </c>
      <c r="J88" s="36">
        <v>1300.6166666666672</v>
      </c>
      <c r="K88" s="31">
        <v>1230.6500000000001</v>
      </c>
      <c r="L88" s="31">
        <v>1176.55</v>
      </c>
      <c r="M88" s="31">
        <v>8.8320900000000009</v>
      </c>
      <c r="N88" s="1"/>
      <c r="O88" s="1"/>
    </row>
    <row r="89" spans="1:15" ht="12.75" customHeight="1">
      <c r="A89" s="51">
        <v>80</v>
      </c>
      <c r="B89" s="53" t="s">
        <v>121</v>
      </c>
      <c r="C89" s="31">
        <v>2169</v>
      </c>
      <c r="D89" s="36">
        <v>2169.0166666666664</v>
      </c>
      <c r="E89" s="36">
        <v>2126.1333333333328</v>
      </c>
      <c r="F89" s="36">
        <v>2083.2666666666664</v>
      </c>
      <c r="G89" s="36">
        <v>2040.3833333333328</v>
      </c>
      <c r="H89" s="36">
        <v>2211.8833333333328</v>
      </c>
      <c r="I89" s="36">
        <v>2254.766666666666</v>
      </c>
      <c r="J89" s="36">
        <v>2297.6333333333328</v>
      </c>
      <c r="K89" s="31">
        <v>2211.9</v>
      </c>
      <c r="L89" s="31">
        <v>2126.15</v>
      </c>
      <c r="M89" s="31">
        <v>10.40142</v>
      </c>
      <c r="N89" s="1"/>
      <c r="O89" s="1"/>
    </row>
    <row r="90" spans="1:15" ht="12.75" customHeight="1">
      <c r="A90" s="51">
        <v>81</v>
      </c>
      <c r="B90" s="53" t="s">
        <v>123</v>
      </c>
      <c r="C90" s="31">
        <v>2196.5</v>
      </c>
      <c r="D90" s="36">
        <v>2176.6666666666665</v>
      </c>
      <c r="E90" s="36">
        <v>2148.4333333333329</v>
      </c>
      <c r="F90" s="36">
        <v>2100.3666666666663</v>
      </c>
      <c r="G90" s="36">
        <v>2072.1333333333328</v>
      </c>
      <c r="H90" s="36">
        <v>2224.7333333333331</v>
      </c>
      <c r="I90" s="36">
        <v>2252.9666666666667</v>
      </c>
      <c r="J90" s="36">
        <v>2301.0333333333333</v>
      </c>
      <c r="K90" s="31">
        <v>2204.9</v>
      </c>
      <c r="L90" s="31">
        <v>2128.6</v>
      </c>
      <c r="M90" s="31">
        <v>10.972709999999999</v>
      </c>
      <c r="N90" s="1"/>
      <c r="O90" s="1"/>
    </row>
    <row r="91" spans="1:15" ht="12.75" customHeight="1">
      <c r="A91" s="51">
        <v>82</v>
      </c>
      <c r="B91" s="53" t="s">
        <v>397</v>
      </c>
      <c r="C91" s="31">
        <v>3290.8</v>
      </c>
      <c r="D91" s="36">
        <v>3284.8166666666671</v>
      </c>
      <c r="E91" s="36">
        <v>3211.0333333333342</v>
      </c>
      <c r="F91" s="36">
        <v>3131.2666666666673</v>
      </c>
      <c r="G91" s="36">
        <v>3057.4833333333345</v>
      </c>
      <c r="H91" s="36">
        <v>3364.5833333333339</v>
      </c>
      <c r="I91" s="36">
        <v>3438.3666666666668</v>
      </c>
      <c r="J91" s="36">
        <v>3518.1333333333337</v>
      </c>
      <c r="K91" s="31">
        <v>3358.6</v>
      </c>
      <c r="L91" s="31">
        <v>3205.05</v>
      </c>
      <c r="M91" s="31">
        <v>0.48079</v>
      </c>
      <c r="N91" s="1"/>
      <c r="O91" s="1"/>
    </row>
    <row r="92" spans="1:15" ht="12.75" customHeight="1">
      <c r="A92" s="51">
        <v>83</v>
      </c>
      <c r="B92" s="53" t="s">
        <v>124</v>
      </c>
      <c r="C92" s="31">
        <v>537.29999999999995</v>
      </c>
      <c r="D92" s="36">
        <v>533.99999999999989</v>
      </c>
      <c r="E92" s="36">
        <v>525.3499999999998</v>
      </c>
      <c r="F92" s="36">
        <v>513.39999999999986</v>
      </c>
      <c r="G92" s="36">
        <v>504.74999999999977</v>
      </c>
      <c r="H92" s="36">
        <v>545.94999999999982</v>
      </c>
      <c r="I92" s="36">
        <v>554.59999999999991</v>
      </c>
      <c r="J92" s="36">
        <v>566.54999999999984</v>
      </c>
      <c r="K92" s="31">
        <v>542.65</v>
      </c>
      <c r="L92" s="31">
        <v>522.04999999999995</v>
      </c>
      <c r="M92" s="31">
        <v>11.366809999999999</v>
      </c>
      <c r="N92" s="1"/>
      <c r="O92" s="1"/>
    </row>
    <row r="93" spans="1:15" ht="12.75" customHeight="1">
      <c r="A93" s="51">
        <v>84</v>
      </c>
      <c r="B93" s="53" t="s">
        <v>127</v>
      </c>
      <c r="C93" s="31">
        <v>1679.25</v>
      </c>
      <c r="D93" s="36">
        <v>1657.4166666666667</v>
      </c>
      <c r="E93" s="36">
        <v>1631.8333333333335</v>
      </c>
      <c r="F93" s="36">
        <v>1584.4166666666667</v>
      </c>
      <c r="G93" s="36">
        <v>1558.8333333333335</v>
      </c>
      <c r="H93" s="36">
        <v>1704.8333333333335</v>
      </c>
      <c r="I93" s="36">
        <v>1730.416666666667</v>
      </c>
      <c r="J93" s="36">
        <v>1777.8333333333335</v>
      </c>
      <c r="K93" s="31">
        <v>1683</v>
      </c>
      <c r="L93" s="31">
        <v>1610</v>
      </c>
      <c r="M93" s="31">
        <v>35.13306</v>
      </c>
      <c r="N93" s="1"/>
      <c r="O93" s="1"/>
    </row>
    <row r="94" spans="1:15" ht="12.75" customHeight="1">
      <c r="A94" s="51">
        <v>85</v>
      </c>
      <c r="B94" s="53" t="s">
        <v>128</v>
      </c>
      <c r="C94" s="31">
        <v>3755.05</v>
      </c>
      <c r="D94" s="36">
        <v>3705.4666666666667</v>
      </c>
      <c r="E94" s="36">
        <v>3631.9333333333334</v>
      </c>
      <c r="F94" s="36">
        <v>3508.8166666666666</v>
      </c>
      <c r="G94" s="36">
        <v>3435.2833333333333</v>
      </c>
      <c r="H94" s="36">
        <v>3828.5833333333335</v>
      </c>
      <c r="I94" s="36">
        <v>3902.1166666666672</v>
      </c>
      <c r="J94" s="36">
        <v>4025.2333333333336</v>
      </c>
      <c r="K94" s="31">
        <v>3779</v>
      </c>
      <c r="L94" s="31">
        <v>3582.35</v>
      </c>
      <c r="M94" s="31">
        <v>3.10419</v>
      </c>
      <c r="N94" s="1"/>
      <c r="O94" s="1"/>
    </row>
    <row r="95" spans="1:15" ht="12.75" customHeight="1">
      <c r="A95" s="51">
        <v>86</v>
      </c>
      <c r="B95" s="53" t="s">
        <v>129</v>
      </c>
      <c r="C95" s="31">
        <v>1455.45</v>
      </c>
      <c r="D95" s="36">
        <v>1455.25</v>
      </c>
      <c r="E95" s="36">
        <v>1444.5</v>
      </c>
      <c r="F95" s="36">
        <v>1433.55</v>
      </c>
      <c r="G95" s="36">
        <v>1422.8</v>
      </c>
      <c r="H95" s="36">
        <v>1466.2</v>
      </c>
      <c r="I95" s="36">
        <v>1476.95</v>
      </c>
      <c r="J95" s="36">
        <v>1487.9</v>
      </c>
      <c r="K95" s="31">
        <v>1466</v>
      </c>
      <c r="L95" s="31">
        <v>1444.3</v>
      </c>
      <c r="M95" s="31">
        <v>262.16079000000002</v>
      </c>
      <c r="N95" s="1"/>
      <c r="O95" s="1"/>
    </row>
    <row r="96" spans="1:15" ht="12.75" customHeight="1">
      <c r="A96" s="51">
        <v>87</v>
      </c>
      <c r="B96" s="53" t="s">
        <v>130</v>
      </c>
      <c r="C96" s="31">
        <v>622.25</v>
      </c>
      <c r="D96" s="36">
        <v>614.98333333333335</v>
      </c>
      <c r="E96" s="36">
        <v>605.4666666666667</v>
      </c>
      <c r="F96" s="36">
        <v>588.68333333333339</v>
      </c>
      <c r="G96" s="36">
        <v>579.16666666666674</v>
      </c>
      <c r="H96" s="36">
        <v>631.76666666666665</v>
      </c>
      <c r="I96" s="36">
        <v>641.2833333333333</v>
      </c>
      <c r="J96" s="36">
        <v>658.06666666666661</v>
      </c>
      <c r="K96" s="31">
        <v>624.5</v>
      </c>
      <c r="L96" s="31">
        <v>598.20000000000005</v>
      </c>
      <c r="M96" s="31">
        <v>37.506219999999999</v>
      </c>
      <c r="N96" s="1"/>
      <c r="O96" s="1"/>
    </row>
    <row r="97" spans="1:15" ht="12.75" customHeight="1">
      <c r="A97" s="51">
        <v>88</v>
      </c>
      <c r="B97" s="53" t="s">
        <v>126</v>
      </c>
      <c r="C97" s="31">
        <v>1516.95</v>
      </c>
      <c r="D97" s="36">
        <v>1499.8999999999999</v>
      </c>
      <c r="E97" s="36">
        <v>1475.0999999999997</v>
      </c>
      <c r="F97" s="36">
        <v>1433.2499999999998</v>
      </c>
      <c r="G97" s="36">
        <v>1408.4499999999996</v>
      </c>
      <c r="H97" s="36">
        <v>1541.7499999999998</v>
      </c>
      <c r="I97" s="36">
        <v>1566.55</v>
      </c>
      <c r="J97" s="36">
        <v>1608.3999999999999</v>
      </c>
      <c r="K97" s="31">
        <v>1524.7</v>
      </c>
      <c r="L97" s="31">
        <v>1458.05</v>
      </c>
      <c r="M97" s="31">
        <v>8.4822500000000005</v>
      </c>
      <c r="N97" s="1"/>
      <c r="O97" s="1"/>
    </row>
    <row r="98" spans="1:15" ht="12.75" customHeight="1">
      <c r="A98" s="51">
        <v>89</v>
      </c>
      <c r="B98" s="53" t="s">
        <v>131</v>
      </c>
      <c r="C98" s="31">
        <v>4675.3</v>
      </c>
      <c r="D98" s="36">
        <v>4604.1500000000005</v>
      </c>
      <c r="E98" s="36">
        <v>4526.1500000000015</v>
      </c>
      <c r="F98" s="36">
        <v>4377.0000000000009</v>
      </c>
      <c r="G98" s="36">
        <v>4299.0000000000018</v>
      </c>
      <c r="H98" s="36">
        <v>4753.3000000000011</v>
      </c>
      <c r="I98" s="36">
        <v>4831.2999999999993</v>
      </c>
      <c r="J98" s="36">
        <v>4980.4500000000007</v>
      </c>
      <c r="K98" s="31">
        <v>4682.1499999999996</v>
      </c>
      <c r="L98" s="31">
        <v>4455</v>
      </c>
      <c r="M98" s="31">
        <v>7.08629</v>
      </c>
      <c r="N98" s="1"/>
      <c r="O98" s="1"/>
    </row>
    <row r="99" spans="1:15" ht="12.75" customHeight="1">
      <c r="A99" s="51">
        <v>90</v>
      </c>
      <c r="B99" s="53" t="s">
        <v>133</v>
      </c>
      <c r="C99" s="31">
        <v>525.25</v>
      </c>
      <c r="D99" s="36">
        <v>519.5333333333333</v>
      </c>
      <c r="E99" s="36">
        <v>512.71666666666658</v>
      </c>
      <c r="F99" s="36">
        <v>500.18333333333328</v>
      </c>
      <c r="G99" s="36">
        <v>493.36666666666656</v>
      </c>
      <c r="H99" s="36">
        <v>532.06666666666661</v>
      </c>
      <c r="I99" s="36">
        <v>538.88333333333321</v>
      </c>
      <c r="J99" s="36">
        <v>551.41666666666663</v>
      </c>
      <c r="K99" s="31">
        <v>526.35</v>
      </c>
      <c r="L99" s="31">
        <v>507</v>
      </c>
      <c r="M99" s="31">
        <v>103.49338</v>
      </c>
      <c r="N99" s="1"/>
      <c r="O99" s="1"/>
    </row>
    <row r="100" spans="1:15" ht="12.75" customHeight="1">
      <c r="A100" s="51">
        <v>91</v>
      </c>
      <c r="B100" s="53" t="s">
        <v>125</v>
      </c>
      <c r="C100" s="31">
        <v>3165.95</v>
      </c>
      <c r="D100" s="36">
        <v>3120.3000000000006</v>
      </c>
      <c r="E100" s="36">
        <v>3062.7000000000012</v>
      </c>
      <c r="F100" s="36">
        <v>2959.4500000000007</v>
      </c>
      <c r="G100" s="36">
        <v>2901.8500000000013</v>
      </c>
      <c r="H100" s="36">
        <v>3223.5500000000011</v>
      </c>
      <c r="I100" s="36">
        <v>3281.1500000000005</v>
      </c>
      <c r="J100" s="36">
        <v>3384.400000000001</v>
      </c>
      <c r="K100" s="31">
        <v>3177.9</v>
      </c>
      <c r="L100" s="31">
        <v>3017.05</v>
      </c>
      <c r="M100" s="31">
        <v>23.29439</v>
      </c>
      <c r="N100" s="1"/>
      <c r="O100" s="1"/>
    </row>
    <row r="101" spans="1:15" ht="12.75" customHeight="1">
      <c r="A101" s="51">
        <v>92</v>
      </c>
      <c r="B101" s="53" t="s">
        <v>135</v>
      </c>
      <c r="C101" s="31">
        <v>500.1</v>
      </c>
      <c r="D101" s="36">
        <v>495.23333333333335</v>
      </c>
      <c r="E101" s="36">
        <v>485.4666666666667</v>
      </c>
      <c r="F101" s="36">
        <v>470.83333333333337</v>
      </c>
      <c r="G101" s="36">
        <v>461.06666666666672</v>
      </c>
      <c r="H101" s="36">
        <v>509.86666666666667</v>
      </c>
      <c r="I101" s="36">
        <v>519.63333333333333</v>
      </c>
      <c r="J101" s="36">
        <v>534.26666666666665</v>
      </c>
      <c r="K101" s="31">
        <v>505</v>
      </c>
      <c r="L101" s="31">
        <v>480.6</v>
      </c>
      <c r="M101" s="31">
        <v>75.45044</v>
      </c>
      <c r="N101" s="1"/>
      <c r="O101" s="1"/>
    </row>
    <row r="102" spans="1:15" ht="12.75" customHeight="1">
      <c r="A102" s="51">
        <v>93</v>
      </c>
      <c r="B102" s="53" t="s">
        <v>136</v>
      </c>
      <c r="C102" s="31">
        <v>2334.6</v>
      </c>
      <c r="D102" s="36">
        <v>2326.0499999999997</v>
      </c>
      <c r="E102" s="36">
        <v>2310.3999999999996</v>
      </c>
      <c r="F102" s="36">
        <v>2286.1999999999998</v>
      </c>
      <c r="G102" s="36">
        <v>2270.5499999999997</v>
      </c>
      <c r="H102" s="36">
        <v>2350.2499999999995</v>
      </c>
      <c r="I102" s="36">
        <v>2365.9</v>
      </c>
      <c r="J102" s="36">
        <v>2390.0999999999995</v>
      </c>
      <c r="K102" s="31">
        <v>2341.6999999999998</v>
      </c>
      <c r="L102" s="31">
        <v>2301.85</v>
      </c>
      <c r="M102" s="31">
        <v>22.925149999999999</v>
      </c>
      <c r="N102" s="1"/>
      <c r="O102" s="1"/>
    </row>
    <row r="103" spans="1:15" ht="12.75" customHeight="1">
      <c r="A103" s="51">
        <v>94</v>
      </c>
      <c r="B103" s="53" t="s">
        <v>138</v>
      </c>
      <c r="C103" s="31">
        <v>1083.5999999999999</v>
      </c>
      <c r="D103" s="36">
        <v>1085.25</v>
      </c>
      <c r="E103" s="36">
        <v>1073.4000000000001</v>
      </c>
      <c r="F103" s="36">
        <v>1063.2</v>
      </c>
      <c r="G103" s="36">
        <v>1051.3500000000001</v>
      </c>
      <c r="H103" s="36">
        <v>1095.45</v>
      </c>
      <c r="I103" s="36">
        <v>1107.3</v>
      </c>
      <c r="J103" s="36">
        <v>1117.5</v>
      </c>
      <c r="K103" s="31">
        <v>1097.0999999999999</v>
      </c>
      <c r="L103" s="31">
        <v>1075.05</v>
      </c>
      <c r="M103" s="31">
        <v>142.31421</v>
      </c>
      <c r="N103" s="1"/>
      <c r="O103" s="1"/>
    </row>
    <row r="104" spans="1:15" ht="12.75" customHeight="1">
      <c r="A104" s="51">
        <v>95</v>
      </c>
      <c r="B104" s="53" t="s">
        <v>139</v>
      </c>
      <c r="C104" s="31">
        <v>1661.9</v>
      </c>
      <c r="D104" s="36">
        <v>1646.1499999999999</v>
      </c>
      <c r="E104" s="36">
        <v>1626.7499999999998</v>
      </c>
      <c r="F104" s="36">
        <v>1591.6</v>
      </c>
      <c r="G104" s="36">
        <v>1572.1999999999998</v>
      </c>
      <c r="H104" s="36">
        <v>1681.2999999999997</v>
      </c>
      <c r="I104" s="36">
        <v>1700.6999999999998</v>
      </c>
      <c r="J104" s="36">
        <v>1735.8499999999997</v>
      </c>
      <c r="K104" s="31">
        <v>1665.55</v>
      </c>
      <c r="L104" s="31">
        <v>1611</v>
      </c>
      <c r="M104" s="31">
        <v>4.8296200000000002</v>
      </c>
      <c r="N104" s="1"/>
      <c r="O104" s="1"/>
    </row>
    <row r="105" spans="1:15" ht="12.75" customHeight="1">
      <c r="A105" s="51">
        <v>96</v>
      </c>
      <c r="B105" s="53" t="s">
        <v>140</v>
      </c>
      <c r="C105" s="31">
        <v>572.70000000000005</v>
      </c>
      <c r="D105" s="36">
        <v>571.83333333333337</v>
      </c>
      <c r="E105" s="36">
        <v>562.11666666666679</v>
      </c>
      <c r="F105" s="36">
        <v>551.53333333333342</v>
      </c>
      <c r="G105" s="36">
        <v>541.81666666666683</v>
      </c>
      <c r="H105" s="36">
        <v>582.41666666666674</v>
      </c>
      <c r="I105" s="36">
        <v>592.13333333333321</v>
      </c>
      <c r="J105" s="36">
        <v>602.7166666666667</v>
      </c>
      <c r="K105" s="31">
        <v>581.54999999999995</v>
      </c>
      <c r="L105" s="31">
        <v>561.25</v>
      </c>
      <c r="M105" s="31">
        <v>31.24841</v>
      </c>
      <c r="N105" s="1"/>
      <c r="O105" s="1"/>
    </row>
    <row r="106" spans="1:15" ht="12.75" customHeight="1">
      <c r="A106" s="51">
        <v>97</v>
      </c>
      <c r="B106" s="53" t="s">
        <v>143</v>
      </c>
      <c r="C106" s="31">
        <v>78.45</v>
      </c>
      <c r="D106" s="36">
        <v>77.783333333333331</v>
      </c>
      <c r="E106" s="36">
        <v>76.766666666666666</v>
      </c>
      <c r="F106" s="36">
        <v>75.083333333333329</v>
      </c>
      <c r="G106" s="36">
        <v>74.066666666666663</v>
      </c>
      <c r="H106" s="36">
        <v>79.466666666666669</v>
      </c>
      <c r="I106" s="36">
        <v>80.48333333333332</v>
      </c>
      <c r="J106" s="36">
        <v>82.166666666666671</v>
      </c>
      <c r="K106" s="31">
        <v>78.8</v>
      </c>
      <c r="L106" s="31">
        <v>76.099999999999994</v>
      </c>
      <c r="M106" s="31">
        <v>309.81907000000001</v>
      </c>
      <c r="N106" s="1"/>
      <c r="O106" s="1"/>
    </row>
    <row r="107" spans="1:15" ht="12.75" customHeight="1">
      <c r="A107" s="51">
        <v>98</v>
      </c>
      <c r="B107" s="53" t="s">
        <v>157</v>
      </c>
      <c r="C107" s="31">
        <v>419.65</v>
      </c>
      <c r="D107" s="36">
        <v>421.05</v>
      </c>
      <c r="E107" s="36">
        <v>416.6</v>
      </c>
      <c r="F107" s="36">
        <v>413.55</v>
      </c>
      <c r="G107" s="36">
        <v>409.1</v>
      </c>
      <c r="H107" s="36">
        <v>424.1</v>
      </c>
      <c r="I107" s="36">
        <v>428.54999999999995</v>
      </c>
      <c r="J107" s="36">
        <v>431.6</v>
      </c>
      <c r="K107" s="31">
        <v>425.5</v>
      </c>
      <c r="L107" s="31">
        <v>418</v>
      </c>
      <c r="M107" s="31">
        <v>307.64728000000002</v>
      </c>
      <c r="N107" s="1"/>
      <c r="O107" s="1"/>
    </row>
    <row r="108" spans="1:15" ht="12.75" customHeight="1">
      <c r="A108" s="51">
        <v>99</v>
      </c>
      <c r="B108" s="53" t="s">
        <v>282</v>
      </c>
      <c r="C108" s="31">
        <v>491.6</v>
      </c>
      <c r="D108" s="36">
        <v>498.16666666666669</v>
      </c>
      <c r="E108" s="36">
        <v>483.43333333333339</v>
      </c>
      <c r="F108" s="36">
        <v>475.26666666666671</v>
      </c>
      <c r="G108" s="36">
        <v>460.53333333333342</v>
      </c>
      <c r="H108" s="36">
        <v>506.33333333333337</v>
      </c>
      <c r="I108" s="36">
        <v>521.06666666666661</v>
      </c>
      <c r="J108" s="36">
        <v>529.23333333333335</v>
      </c>
      <c r="K108" s="31">
        <v>512.9</v>
      </c>
      <c r="L108" s="31">
        <v>490</v>
      </c>
      <c r="M108" s="31">
        <v>24.429839999999999</v>
      </c>
      <c r="N108" s="1"/>
      <c r="O108" s="1"/>
    </row>
    <row r="109" spans="1:15" ht="12.75" customHeight="1">
      <c r="A109" s="51">
        <v>100</v>
      </c>
      <c r="B109" s="53" t="s">
        <v>146</v>
      </c>
      <c r="C109" s="31">
        <v>565.35</v>
      </c>
      <c r="D109" s="36">
        <v>554.78333333333342</v>
      </c>
      <c r="E109" s="36">
        <v>541.61666666666679</v>
      </c>
      <c r="F109" s="36">
        <v>517.88333333333333</v>
      </c>
      <c r="G109" s="36">
        <v>504.7166666666667</v>
      </c>
      <c r="H109" s="36">
        <v>578.51666666666688</v>
      </c>
      <c r="I109" s="36">
        <v>591.68333333333362</v>
      </c>
      <c r="J109" s="36">
        <v>615.41666666666697</v>
      </c>
      <c r="K109" s="31">
        <v>567.95000000000005</v>
      </c>
      <c r="L109" s="31">
        <v>531.04999999999995</v>
      </c>
      <c r="M109" s="31">
        <v>21.231750000000002</v>
      </c>
      <c r="N109" s="1"/>
      <c r="O109" s="1"/>
    </row>
    <row r="110" spans="1:15" ht="12.75" customHeight="1">
      <c r="A110" s="51">
        <v>101</v>
      </c>
      <c r="B110" s="53" t="s">
        <v>154</v>
      </c>
      <c r="C110" s="31">
        <v>170.35</v>
      </c>
      <c r="D110" s="36">
        <v>167.45000000000002</v>
      </c>
      <c r="E110" s="36">
        <v>163.50000000000003</v>
      </c>
      <c r="F110" s="36">
        <v>156.65</v>
      </c>
      <c r="G110" s="36">
        <v>152.70000000000002</v>
      </c>
      <c r="H110" s="36">
        <v>174.30000000000004</v>
      </c>
      <c r="I110" s="36">
        <v>178.25000000000003</v>
      </c>
      <c r="J110" s="36">
        <v>185.10000000000005</v>
      </c>
      <c r="K110" s="31">
        <v>171.4</v>
      </c>
      <c r="L110" s="31">
        <v>160.6</v>
      </c>
      <c r="M110" s="31">
        <v>259.12124999999997</v>
      </c>
      <c r="N110" s="1"/>
      <c r="O110" s="1"/>
    </row>
    <row r="111" spans="1:15" ht="12.75" customHeight="1">
      <c r="A111" s="51">
        <v>102</v>
      </c>
      <c r="B111" s="53" t="s">
        <v>156</v>
      </c>
      <c r="C111" s="31">
        <v>898.75</v>
      </c>
      <c r="D111" s="36">
        <v>888.94999999999993</v>
      </c>
      <c r="E111" s="36">
        <v>872.54999999999984</v>
      </c>
      <c r="F111" s="36">
        <v>846.34999999999991</v>
      </c>
      <c r="G111" s="36">
        <v>829.94999999999982</v>
      </c>
      <c r="H111" s="36">
        <v>915.14999999999986</v>
      </c>
      <c r="I111" s="36">
        <v>931.55</v>
      </c>
      <c r="J111" s="36">
        <v>957.74999999999989</v>
      </c>
      <c r="K111" s="31">
        <v>905.35</v>
      </c>
      <c r="L111" s="31">
        <v>862.75</v>
      </c>
      <c r="M111" s="31">
        <v>27.314609999999998</v>
      </c>
      <c r="N111" s="1"/>
      <c r="O111" s="1"/>
    </row>
    <row r="112" spans="1:15" ht="12.75" customHeight="1">
      <c r="A112" s="51">
        <v>103</v>
      </c>
      <c r="B112" s="53" t="s">
        <v>414</v>
      </c>
      <c r="C112" s="31">
        <v>140.25</v>
      </c>
      <c r="D112" s="36">
        <v>133.13333333333333</v>
      </c>
      <c r="E112" s="36">
        <v>123.76666666666665</v>
      </c>
      <c r="F112" s="36">
        <v>107.28333333333333</v>
      </c>
      <c r="G112" s="36">
        <v>97.916666666666657</v>
      </c>
      <c r="H112" s="36">
        <v>149.61666666666665</v>
      </c>
      <c r="I112" s="36">
        <v>158.98333333333332</v>
      </c>
      <c r="J112" s="36">
        <v>175.46666666666664</v>
      </c>
      <c r="K112" s="31">
        <v>142.5</v>
      </c>
      <c r="L112" s="31">
        <v>116.65</v>
      </c>
      <c r="M112" s="31">
        <v>1945.2225699999999</v>
      </c>
      <c r="N112" s="1"/>
      <c r="O112" s="1"/>
    </row>
    <row r="113" spans="1:15" ht="12.75" customHeight="1">
      <c r="A113" s="51">
        <v>104</v>
      </c>
      <c r="B113" s="53" t="s">
        <v>145</v>
      </c>
      <c r="C113" s="31">
        <v>410.9</v>
      </c>
      <c r="D113" s="36">
        <v>409.26666666666665</v>
      </c>
      <c r="E113" s="36">
        <v>402.83333333333331</v>
      </c>
      <c r="F113" s="36">
        <v>394.76666666666665</v>
      </c>
      <c r="G113" s="36">
        <v>388.33333333333331</v>
      </c>
      <c r="H113" s="36">
        <v>417.33333333333331</v>
      </c>
      <c r="I113" s="36">
        <v>423.76666666666671</v>
      </c>
      <c r="J113" s="36">
        <v>431.83333333333331</v>
      </c>
      <c r="K113" s="31">
        <v>415.7</v>
      </c>
      <c r="L113" s="31">
        <v>401.2</v>
      </c>
      <c r="M113" s="31">
        <v>16.62621</v>
      </c>
      <c r="N113" s="1"/>
      <c r="O113" s="1"/>
    </row>
    <row r="114" spans="1:15" ht="12.75" customHeight="1">
      <c r="A114" s="51">
        <v>105</v>
      </c>
      <c r="B114" s="53" t="s">
        <v>151</v>
      </c>
      <c r="C114" s="31">
        <v>245.7</v>
      </c>
      <c r="D114" s="36">
        <v>240.26666666666665</v>
      </c>
      <c r="E114" s="36">
        <v>232.68333333333331</v>
      </c>
      <c r="F114" s="36">
        <v>219.66666666666666</v>
      </c>
      <c r="G114" s="36">
        <v>212.08333333333331</v>
      </c>
      <c r="H114" s="36">
        <v>253.2833333333333</v>
      </c>
      <c r="I114" s="36">
        <v>260.86666666666667</v>
      </c>
      <c r="J114" s="36">
        <v>273.88333333333333</v>
      </c>
      <c r="K114" s="31">
        <v>247.85</v>
      </c>
      <c r="L114" s="31">
        <v>227.25</v>
      </c>
      <c r="M114" s="31">
        <v>152.67590000000001</v>
      </c>
      <c r="N114" s="1"/>
      <c r="O114" s="1"/>
    </row>
    <row r="115" spans="1:15" ht="12.75" customHeight="1">
      <c r="A115" s="51">
        <v>106</v>
      </c>
      <c r="B115" s="53" t="s">
        <v>150</v>
      </c>
      <c r="C115" s="31">
        <v>1476.75</v>
      </c>
      <c r="D115" s="36">
        <v>1484.2833333333335</v>
      </c>
      <c r="E115" s="36">
        <v>1461.666666666667</v>
      </c>
      <c r="F115" s="36">
        <v>1446.5833333333335</v>
      </c>
      <c r="G115" s="36">
        <v>1423.9666666666669</v>
      </c>
      <c r="H115" s="36">
        <v>1499.366666666667</v>
      </c>
      <c r="I115" s="36">
        <v>1521.9833333333333</v>
      </c>
      <c r="J115" s="36">
        <v>1537.0666666666671</v>
      </c>
      <c r="K115" s="31">
        <v>1506.9</v>
      </c>
      <c r="L115" s="31">
        <v>1469.2</v>
      </c>
      <c r="M115" s="31">
        <v>36.525300000000001</v>
      </c>
      <c r="N115" s="1"/>
      <c r="O115" s="1"/>
    </row>
    <row r="116" spans="1:15" ht="12.75" customHeight="1">
      <c r="A116" s="51">
        <v>107</v>
      </c>
      <c r="B116" s="53" t="s">
        <v>186</v>
      </c>
      <c r="C116" s="31">
        <v>5203.1499999999996</v>
      </c>
      <c r="D116" s="36">
        <v>5130.9000000000005</v>
      </c>
      <c r="E116" s="36">
        <v>5041.8000000000011</v>
      </c>
      <c r="F116" s="36">
        <v>4880.4500000000007</v>
      </c>
      <c r="G116" s="36">
        <v>4791.3500000000013</v>
      </c>
      <c r="H116" s="36">
        <v>5292.2500000000009</v>
      </c>
      <c r="I116" s="36">
        <v>5381.3500000000013</v>
      </c>
      <c r="J116" s="36">
        <v>5542.7000000000007</v>
      </c>
      <c r="K116" s="31">
        <v>5220</v>
      </c>
      <c r="L116" s="31">
        <v>4969.55</v>
      </c>
      <c r="M116" s="31">
        <v>2.60941</v>
      </c>
      <c r="N116" s="1"/>
      <c r="O116" s="1"/>
    </row>
    <row r="117" spans="1:15" ht="12.75" customHeight="1">
      <c r="A117" s="51">
        <v>108</v>
      </c>
      <c r="B117" s="53" t="s">
        <v>152</v>
      </c>
      <c r="C117" s="31">
        <v>1653.3</v>
      </c>
      <c r="D117" s="36">
        <v>1639.6833333333334</v>
      </c>
      <c r="E117" s="36">
        <v>1621.6166666666668</v>
      </c>
      <c r="F117" s="36">
        <v>1589.9333333333334</v>
      </c>
      <c r="G117" s="36">
        <v>1571.8666666666668</v>
      </c>
      <c r="H117" s="36">
        <v>1671.3666666666668</v>
      </c>
      <c r="I117" s="36">
        <v>1689.4333333333334</v>
      </c>
      <c r="J117" s="36">
        <v>1721.1166666666668</v>
      </c>
      <c r="K117" s="31">
        <v>1657.75</v>
      </c>
      <c r="L117" s="31">
        <v>1608</v>
      </c>
      <c r="M117" s="31">
        <v>88.037989999999994</v>
      </c>
      <c r="N117" s="1"/>
      <c r="O117" s="1"/>
    </row>
    <row r="118" spans="1:15" ht="12.75" customHeight="1">
      <c r="A118" s="51">
        <v>109</v>
      </c>
      <c r="B118" s="53" t="s">
        <v>149</v>
      </c>
      <c r="C118" s="31">
        <v>3176.6</v>
      </c>
      <c r="D118" s="36">
        <v>3147.7333333333336</v>
      </c>
      <c r="E118" s="36">
        <v>3108.2166666666672</v>
      </c>
      <c r="F118" s="36">
        <v>3039.8333333333335</v>
      </c>
      <c r="G118" s="36">
        <v>3000.3166666666671</v>
      </c>
      <c r="H118" s="36">
        <v>3216.1166666666672</v>
      </c>
      <c r="I118" s="36">
        <v>3255.6333333333337</v>
      </c>
      <c r="J118" s="36">
        <v>3324.0166666666673</v>
      </c>
      <c r="K118" s="31">
        <v>3187.25</v>
      </c>
      <c r="L118" s="31">
        <v>3079.35</v>
      </c>
      <c r="M118" s="31">
        <v>13.797750000000001</v>
      </c>
      <c r="N118" s="1"/>
      <c r="O118" s="1"/>
    </row>
    <row r="119" spans="1:15" ht="12.75" customHeight="1">
      <c r="A119" s="51">
        <v>110</v>
      </c>
      <c r="B119" s="53" t="s">
        <v>155</v>
      </c>
      <c r="C119" s="31">
        <v>1183.2</v>
      </c>
      <c r="D119" s="36">
        <v>1181.4666666666667</v>
      </c>
      <c r="E119" s="36">
        <v>1146.8333333333335</v>
      </c>
      <c r="F119" s="36">
        <v>1110.4666666666667</v>
      </c>
      <c r="G119" s="36">
        <v>1075.8333333333335</v>
      </c>
      <c r="H119" s="36">
        <v>1217.8333333333335</v>
      </c>
      <c r="I119" s="36">
        <v>1252.4666666666667</v>
      </c>
      <c r="J119" s="36">
        <v>1288.8333333333335</v>
      </c>
      <c r="K119" s="31">
        <v>1216.0999999999999</v>
      </c>
      <c r="L119" s="31">
        <v>1145.0999999999999</v>
      </c>
      <c r="M119" s="31">
        <v>13.413650000000001</v>
      </c>
      <c r="N119" s="1"/>
      <c r="O119" s="1"/>
    </row>
    <row r="120" spans="1:15" ht="12.75" customHeight="1">
      <c r="A120" s="51">
        <v>111</v>
      </c>
      <c r="B120" s="53" t="s">
        <v>283</v>
      </c>
      <c r="C120" s="31">
        <v>476.85</v>
      </c>
      <c r="D120" s="36">
        <v>470.3</v>
      </c>
      <c r="E120" s="36">
        <v>458.75</v>
      </c>
      <c r="F120" s="36">
        <v>440.65</v>
      </c>
      <c r="G120" s="36">
        <v>429.09999999999997</v>
      </c>
      <c r="H120" s="36">
        <v>488.40000000000003</v>
      </c>
      <c r="I120" s="36">
        <v>499.9500000000001</v>
      </c>
      <c r="J120" s="36">
        <v>518.05000000000007</v>
      </c>
      <c r="K120" s="31">
        <v>481.85</v>
      </c>
      <c r="L120" s="31">
        <v>452.2</v>
      </c>
      <c r="M120" s="31">
        <v>31.982050000000001</v>
      </c>
      <c r="N120" s="1"/>
      <c r="O120" s="1"/>
    </row>
    <row r="121" spans="1:15" ht="12.75" customHeight="1">
      <c r="A121" s="51">
        <v>112</v>
      </c>
      <c r="B121" s="53" t="s">
        <v>160</v>
      </c>
      <c r="C121" s="31">
        <v>785.45</v>
      </c>
      <c r="D121" s="36">
        <v>780.05000000000007</v>
      </c>
      <c r="E121" s="36">
        <v>767.15000000000009</v>
      </c>
      <c r="F121" s="36">
        <v>748.85</v>
      </c>
      <c r="G121" s="36">
        <v>735.95</v>
      </c>
      <c r="H121" s="36">
        <v>798.35000000000014</v>
      </c>
      <c r="I121" s="36">
        <v>811.25</v>
      </c>
      <c r="J121" s="36">
        <v>829.55000000000018</v>
      </c>
      <c r="K121" s="31">
        <v>792.95</v>
      </c>
      <c r="L121" s="31">
        <v>761.75</v>
      </c>
      <c r="M121" s="31">
        <v>52.629179999999998</v>
      </c>
      <c r="N121" s="1"/>
      <c r="O121" s="1"/>
    </row>
    <row r="122" spans="1:15" ht="12.75" customHeight="1">
      <c r="A122" s="51">
        <v>113</v>
      </c>
      <c r="B122" s="53" t="s">
        <v>158</v>
      </c>
      <c r="C122" s="31">
        <v>781.6</v>
      </c>
      <c r="D122" s="36">
        <v>774.33333333333337</v>
      </c>
      <c r="E122" s="36">
        <v>763.76666666666677</v>
      </c>
      <c r="F122" s="36">
        <v>745.93333333333339</v>
      </c>
      <c r="G122" s="36">
        <v>735.36666666666679</v>
      </c>
      <c r="H122" s="36">
        <v>792.16666666666674</v>
      </c>
      <c r="I122" s="36">
        <v>802.73333333333335</v>
      </c>
      <c r="J122" s="36">
        <v>820.56666666666672</v>
      </c>
      <c r="K122" s="31">
        <v>784.9</v>
      </c>
      <c r="L122" s="31">
        <v>756.5</v>
      </c>
      <c r="M122" s="31">
        <v>22.786439999999999</v>
      </c>
      <c r="N122" s="1"/>
      <c r="O122" s="1"/>
    </row>
    <row r="123" spans="1:15" ht="12.75" customHeight="1">
      <c r="A123" s="51">
        <v>114</v>
      </c>
      <c r="B123" s="53" t="s">
        <v>161</v>
      </c>
      <c r="C123" s="31">
        <v>444.95</v>
      </c>
      <c r="D123" s="36">
        <v>437.41666666666669</v>
      </c>
      <c r="E123" s="36">
        <v>428.58333333333337</v>
      </c>
      <c r="F123" s="36">
        <v>412.2166666666667</v>
      </c>
      <c r="G123" s="36">
        <v>403.38333333333338</v>
      </c>
      <c r="H123" s="36">
        <v>453.78333333333336</v>
      </c>
      <c r="I123" s="36">
        <v>462.61666666666673</v>
      </c>
      <c r="J123" s="36">
        <v>478.98333333333335</v>
      </c>
      <c r="K123" s="31">
        <v>446.25</v>
      </c>
      <c r="L123" s="31">
        <v>421.05</v>
      </c>
      <c r="M123" s="31">
        <v>37.124699999999997</v>
      </c>
      <c r="N123" s="1"/>
      <c r="O123" s="1"/>
    </row>
    <row r="124" spans="1:15" ht="12.75" customHeight="1">
      <c r="A124" s="51">
        <v>115</v>
      </c>
      <c r="B124" s="53" t="s">
        <v>431</v>
      </c>
      <c r="C124" s="31">
        <v>1429.35</v>
      </c>
      <c r="D124" s="36">
        <v>1415.5666666666666</v>
      </c>
      <c r="E124" s="36">
        <v>1384.0833333333333</v>
      </c>
      <c r="F124" s="36">
        <v>1338.8166666666666</v>
      </c>
      <c r="G124" s="36">
        <v>1307.3333333333333</v>
      </c>
      <c r="H124" s="36">
        <v>1460.8333333333333</v>
      </c>
      <c r="I124" s="36">
        <v>1492.3166666666668</v>
      </c>
      <c r="J124" s="36">
        <v>1537.5833333333333</v>
      </c>
      <c r="K124" s="31">
        <v>1447.05</v>
      </c>
      <c r="L124" s="31">
        <v>1370.3</v>
      </c>
      <c r="M124" s="31">
        <v>8.0797000000000008</v>
      </c>
      <c r="N124" s="1"/>
      <c r="O124" s="1"/>
    </row>
    <row r="125" spans="1:15" ht="12.75" customHeight="1">
      <c r="A125" s="51">
        <v>116</v>
      </c>
      <c r="B125" s="53" t="s">
        <v>162</v>
      </c>
      <c r="C125" s="31">
        <v>1742.4</v>
      </c>
      <c r="D125" s="36">
        <v>1739.8</v>
      </c>
      <c r="E125" s="36">
        <v>1721.75</v>
      </c>
      <c r="F125" s="36">
        <v>1701.1000000000001</v>
      </c>
      <c r="G125" s="36">
        <v>1683.0500000000002</v>
      </c>
      <c r="H125" s="36">
        <v>1760.4499999999998</v>
      </c>
      <c r="I125" s="36">
        <v>1778.4999999999995</v>
      </c>
      <c r="J125" s="36">
        <v>1799.1499999999996</v>
      </c>
      <c r="K125" s="31">
        <v>1757.85</v>
      </c>
      <c r="L125" s="31">
        <v>1719.15</v>
      </c>
      <c r="M125" s="31">
        <v>48.096330000000002</v>
      </c>
      <c r="N125" s="1"/>
      <c r="O125" s="1"/>
    </row>
    <row r="126" spans="1:15" ht="12.75" customHeight="1">
      <c r="A126" s="51">
        <v>117</v>
      </c>
      <c r="B126" s="53" t="s">
        <v>163</v>
      </c>
      <c r="C126" s="31">
        <v>149.19999999999999</v>
      </c>
      <c r="D126" s="36">
        <v>148.16666666666666</v>
      </c>
      <c r="E126" s="36">
        <v>145.63333333333333</v>
      </c>
      <c r="F126" s="36">
        <v>142.06666666666666</v>
      </c>
      <c r="G126" s="36">
        <v>139.53333333333333</v>
      </c>
      <c r="H126" s="36">
        <v>151.73333333333332</v>
      </c>
      <c r="I126" s="36">
        <v>154.26666666666668</v>
      </c>
      <c r="J126" s="36">
        <v>157.83333333333331</v>
      </c>
      <c r="K126" s="31">
        <v>150.69999999999999</v>
      </c>
      <c r="L126" s="31">
        <v>144.6</v>
      </c>
      <c r="M126" s="31">
        <v>55.54571</v>
      </c>
      <c r="N126" s="1"/>
      <c r="O126" s="1"/>
    </row>
    <row r="127" spans="1:15" ht="12.75" customHeight="1">
      <c r="A127" s="51">
        <v>118</v>
      </c>
      <c r="B127" s="53" t="s">
        <v>169</v>
      </c>
      <c r="C127" s="31">
        <v>5262.9</v>
      </c>
      <c r="D127" s="36">
        <v>5213.166666666667</v>
      </c>
      <c r="E127" s="36">
        <v>5149.7333333333336</v>
      </c>
      <c r="F127" s="36">
        <v>5036.5666666666666</v>
      </c>
      <c r="G127" s="36">
        <v>4973.1333333333332</v>
      </c>
      <c r="H127" s="36">
        <v>5326.3333333333339</v>
      </c>
      <c r="I127" s="36">
        <v>5389.7666666666664</v>
      </c>
      <c r="J127" s="36">
        <v>5502.9333333333343</v>
      </c>
      <c r="K127" s="31">
        <v>5276.6</v>
      </c>
      <c r="L127" s="31">
        <v>5100</v>
      </c>
      <c r="M127" s="31">
        <v>1.9237599999999999</v>
      </c>
      <c r="N127" s="1"/>
      <c r="O127" s="1"/>
    </row>
    <row r="128" spans="1:15" ht="12.75" customHeight="1">
      <c r="A128" s="51">
        <v>119</v>
      </c>
      <c r="B128" s="53" t="s">
        <v>166</v>
      </c>
      <c r="C128" s="31">
        <v>591.79999999999995</v>
      </c>
      <c r="D128" s="36">
        <v>588.36666666666667</v>
      </c>
      <c r="E128" s="36">
        <v>581.18333333333339</v>
      </c>
      <c r="F128" s="36">
        <v>570.56666666666672</v>
      </c>
      <c r="G128" s="36">
        <v>563.38333333333344</v>
      </c>
      <c r="H128" s="36">
        <v>598.98333333333335</v>
      </c>
      <c r="I128" s="36">
        <v>606.16666666666652</v>
      </c>
      <c r="J128" s="36">
        <v>616.7833333333333</v>
      </c>
      <c r="K128" s="31">
        <v>595.54999999999995</v>
      </c>
      <c r="L128" s="31">
        <v>577.75</v>
      </c>
      <c r="M128" s="31">
        <v>17.99972</v>
      </c>
      <c r="N128" s="1"/>
      <c r="O128" s="1"/>
    </row>
    <row r="129" spans="1:15" ht="12.75" customHeight="1">
      <c r="A129" s="51">
        <v>120</v>
      </c>
      <c r="B129" s="53" t="s">
        <v>168</v>
      </c>
      <c r="C129" s="31">
        <v>5264.2</v>
      </c>
      <c r="D129" s="36">
        <v>5216.3833333333323</v>
      </c>
      <c r="E129" s="36">
        <v>5160.616666666665</v>
      </c>
      <c r="F129" s="36">
        <v>5057.0333333333328</v>
      </c>
      <c r="G129" s="36">
        <v>5001.2666666666655</v>
      </c>
      <c r="H129" s="36">
        <v>5319.9666666666644</v>
      </c>
      <c r="I129" s="36">
        <v>5375.7333333333327</v>
      </c>
      <c r="J129" s="36">
        <v>5479.3166666666639</v>
      </c>
      <c r="K129" s="31">
        <v>5272.15</v>
      </c>
      <c r="L129" s="31">
        <v>5112.8</v>
      </c>
      <c r="M129" s="31">
        <v>4.14994</v>
      </c>
      <c r="N129" s="1"/>
      <c r="O129" s="1"/>
    </row>
    <row r="130" spans="1:15" ht="12.75" customHeight="1">
      <c r="A130" s="51">
        <v>121</v>
      </c>
      <c r="B130" s="53" t="s">
        <v>167</v>
      </c>
      <c r="C130" s="31">
        <v>3608.2</v>
      </c>
      <c r="D130" s="36">
        <v>3588.7333333333336</v>
      </c>
      <c r="E130" s="36">
        <v>3541.4666666666672</v>
      </c>
      <c r="F130" s="36">
        <v>3474.7333333333336</v>
      </c>
      <c r="G130" s="36">
        <v>3427.4666666666672</v>
      </c>
      <c r="H130" s="36">
        <v>3655.4666666666672</v>
      </c>
      <c r="I130" s="36">
        <v>3702.7333333333336</v>
      </c>
      <c r="J130" s="36">
        <v>3769.4666666666672</v>
      </c>
      <c r="K130" s="31">
        <v>3636</v>
      </c>
      <c r="L130" s="31">
        <v>3522</v>
      </c>
      <c r="M130" s="31">
        <v>45.2849</v>
      </c>
      <c r="N130" s="1"/>
      <c r="O130" s="1"/>
    </row>
    <row r="131" spans="1:15" ht="12.75" customHeight="1">
      <c r="A131" s="51">
        <v>122</v>
      </c>
      <c r="B131" s="53" t="s">
        <v>165</v>
      </c>
      <c r="C131" s="31">
        <v>400.6</v>
      </c>
      <c r="D131" s="36">
        <v>400.61666666666662</v>
      </c>
      <c r="E131" s="36">
        <v>393.98333333333323</v>
      </c>
      <c r="F131" s="36">
        <v>387.36666666666662</v>
      </c>
      <c r="G131" s="36">
        <v>380.73333333333323</v>
      </c>
      <c r="H131" s="36">
        <v>407.23333333333323</v>
      </c>
      <c r="I131" s="36">
        <v>413.86666666666656</v>
      </c>
      <c r="J131" s="36">
        <v>420.48333333333323</v>
      </c>
      <c r="K131" s="31">
        <v>407.25</v>
      </c>
      <c r="L131" s="31">
        <v>394</v>
      </c>
      <c r="M131" s="31">
        <v>7.67537</v>
      </c>
      <c r="N131" s="1"/>
      <c r="O131" s="1"/>
    </row>
    <row r="132" spans="1:15" ht="12.75" customHeight="1">
      <c r="A132" s="51">
        <v>123</v>
      </c>
      <c r="B132" s="53" t="s">
        <v>284</v>
      </c>
      <c r="C132" s="31">
        <v>958.5</v>
      </c>
      <c r="D132" s="36">
        <v>940.63333333333321</v>
      </c>
      <c r="E132" s="36">
        <v>918.9166666666664</v>
      </c>
      <c r="F132" s="36">
        <v>879.33333333333314</v>
      </c>
      <c r="G132" s="36">
        <v>857.61666666666633</v>
      </c>
      <c r="H132" s="36">
        <v>980.21666666666647</v>
      </c>
      <c r="I132" s="36">
        <v>1001.9333333333332</v>
      </c>
      <c r="J132" s="36">
        <v>1041.5166666666664</v>
      </c>
      <c r="K132" s="31">
        <v>962.35</v>
      </c>
      <c r="L132" s="31">
        <v>901.05</v>
      </c>
      <c r="M132" s="31">
        <v>49.584879999999998</v>
      </c>
      <c r="N132" s="1"/>
      <c r="O132" s="1"/>
    </row>
    <row r="133" spans="1:15" ht="12.75" customHeight="1">
      <c r="A133" s="51">
        <v>124</v>
      </c>
      <c r="B133" s="53" t="s">
        <v>170</v>
      </c>
      <c r="C133" s="31">
        <v>1649.7</v>
      </c>
      <c r="D133" s="36">
        <v>1632.3166666666668</v>
      </c>
      <c r="E133" s="36">
        <v>1607.7333333333336</v>
      </c>
      <c r="F133" s="36">
        <v>1565.7666666666667</v>
      </c>
      <c r="G133" s="36">
        <v>1541.1833333333334</v>
      </c>
      <c r="H133" s="36">
        <v>1674.2833333333338</v>
      </c>
      <c r="I133" s="36">
        <v>1698.8666666666672</v>
      </c>
      <c r="J133" s="36">
        <v>1740.8333333333339</v>
      </c>
      <c r="K133" s="31">
        <v>1656.9</v>
      </c>
      <c r="L133" s="31">
        <v>1590.35</v>
      </c>
      <c r="M133" s="31">
        <v>9.7113899999999997</v>
      </c>
      <c r="N133" s="1"/>
      <c r="O133" s="1"/>
    </row>
    <row r="134" spans="1:15" ht="12.75" customHeight="1">
      <c r="A134" s="51">
        <v>125</v>
      </c>
      <c r="B134" s="53" t="s">
        <v>183</v>
      </c>
      <c r="C134" s="31">
        <v>140301.70000000001</v>
      </c>
      <c r="D134" s="36">
        <v>140708.36666666667</v>
      </c>
      <c r="E134" s="36">
        <v>138493.33333333334</v>
      </c>
      <c r="F134" s="36">
        <v>136684.96666666667</v>
      </c>
      <c r="G134" s="36">
        <v>134469.93333333335</v>
      </c>
      <c r="H134" s="36">
        <v>142516.73333333334</v>
      </c>
      <c r="I134" s="36">
        <v>144731.76666666666</v>
      </c>
      <c r="J134" s="36">
        <v>146540.13333333333</v>
      </c>
      <c r="K134" s="31">
        <v>142923.4</v>
      </c>
      <c r="L134" s="31">
        <v>138900</v>
      </c>
      <c r="M134" s="31">
        <v>7.8380000000000005E-2</v>
      </c>
      <c r="N134" s="1"/>
      <c r="O134" s="1"/>
    </row>
    <row r="135" spans="1:15" ht="12.75" customHeight="1">
      <c r="A135" s="51">
        <v>126</v>
      </c>
      <c r="B135" s="53" t="s">
        <v>446</v>
      </c>
      <c r="C135" s="31">
        <v>1024.95</v>
      </c>
      <c r="D135" s="36">
        <v>1017.4333333333333</v>
      </c>
      <c r="E135" s="36">
        <v>984.86666666666656</v>
      </c>
      <c r="F135" s="36">
        <v>944.7833333333333</v>
      </c>
      <c r="G135" s="36">
        <v>912.21666666666658</v>
      </c>
      <c r="H135" s="36">
        <v>1057.5166666666664</v>
      </c>
      <c r="I135" s="36">
        <v>1090.0833333333335</v>
      </c>
      <c r="J135" s="36">
        <v>1130.1666666666665</v>
      </c>
      <c r="K135" s="31">
        <v>1050</v>
      </c>
      <c r="L135" s="31">
        <v>977.35</v>
      </c>
      <c r="M135" s="31">
        <v>11.176830000000001</v>
      </c>
      <c r="N135" s="1"/>
      <c r="O135" s="1"/>
    </row>
    <row r="136" spans="1:15" ht="12.75" customHeight="1">
      <c r="A136" s="51">
        <v>127</v>
      </c>
      <c r="B136" s="53" t="s">
        <v>172</v>
      </c>
      <c r="C136" s="31">
        <v>266.89999999999998</v>
      </c>
      <c r="D136" s="36">
        <v>265.13333333333333</v>
      </c>
      <c r="E136" s="36">
        <v>260.11666666666667</v>
      </c>
      <c r="F136" s="36">
        <v>253.33333333333337</v>
      </c>
      <c r="G136" s="36">
        <v>248.31666666666672</v>
      </c>
      <c r="H136" s="36">
        <v>271.91666666666663</v>
      </c>
      <c r="I136" s="36">
        <v>276.93333333333328</v>
      </c>
      <c r="J136" s="36">
        <v>283.71666666666658</v>
      </c>
      <c r="K136" s="31">
        <v>270.14999999999998</v>
      </c>
      <c r="L136" s="31">
        <v>258.35000000000002</v>
      </c>
      <c r="M136" s="31">
        <v>36.205950000000001</v>
      </c>
      <c r="N136" s="1"/>
      <c r="O136" s="1"/>
    </row>
    <row r="137" spans="1:15" ht="12.75" customHeight="1">
      <c r="A137" s="51">
        <v>128</v>
      </c>
      <c r="B137" s="53" t="s">
        <v>171</v>
      </c>
      <c r="C137" s="31">
        <v>1890.55</v>
      </c>
      <c r="D137" s="36">
        <v>1876.9166666666667</v>
      </c>
      <c r="E137" s="36">
        <v>1858.2333333333336</v>
      </c>
      <c r="F137" s="36">
        <v>1825.9166666666667</v>
      </c>
      <c r="G137" s="36">
        <v>1807.2333333333336</v>
      </c>
      <c r="H137" s="36">
        <v>1909.2333333333336</v>
      </c>
      <c r="I137" s="36">
        <v>1927.9166666666665</v>
      </c>
      <c r="J137" s="36">
        <v>1960.2333333333336</v>
      </c>
      <c r="K137" s="31">
        <v>1895.6</v>
      </c>
      <c r="L137" s="31">
        <v>1844.6</v>
      </c>
      <c r="M137" s="31">
        <v>23.881329999999998</v>
      </c>
      <c r="N137" s="1"/>
      <c r="O137" s="1"/>
    </row>
    <row r="138" spans="1:15" ht="12.75" customHeight="1">
      <c r="A138" s="51">
        <v>129</v>
      </c>
      <c r="B138" s="53" t="s">
        <v>842</v>
      </c>
      <c r="C138" s="31">
        <v>2122.1</v>
      </c>
      <c r="D138" s="36">
        <v>2094.4666666666667</v>
      </c>
      <c r="E138" s="36">
        <v>2044.1833333333334</v>
      </c>
      <c r="F138" s="36">
        <v>1966.2666666666667</v>
      </c>
      <c r="G138" s="36">
        <v>1915.9833333333333</v>
      </c>
      <c r="H138" s="36">
        <v>2172.3833333333332</v>
      </c>
      <c r="I138" s="36">
        <v>2222.666666666667</v>
      </c>
      <c r="J138" s="36">
        <v>2300.5833333333335</v>
      </c>
      <c r="K138" s="31">
        <v>2144.75</v>
      </c>
      <c r="L138" s="31">
        <v>2016.55</v>
      </c>
      <c r="M138" s="31">
        <v>2.50048</v>
      </c>
      <c r="N138" s="1"/>
      <c r="O138" s="1"/>
    </row>
    <row r="139" spans="1:15" ht="12.75" customHeight="1">
      <c r="A139" s="51">
        <v>130</v>
      </c>
      <c r="B139" s="53" t="s">
        <v>174</v>
      </c>
      <c r="C139" s="31">
        <v>506.05</v>
      </c>
      <c r="D139" s="36">
        <v>502.45</v>
      </c>
      <c r="E139" s="36">
        <v>495.75</v>
      </c>
      <c r="F139" s="36">
        <v>485.45</v>
      </c>
      <c r="G139" s="36">
        <v>478.75</v>
      </c>
      <c r="H139" s="36">
        <v>512.75</v>
      </c>
      <c r="I139" s="36">
        <v>519.44999999999993</v>
      </c>
      <c r="J139" s="36">
        <v>529.75</v>
      </c>
      <c r="K139" s="31">
        <v>509.15</v>
      </c>
      <c r="L139" s="31">
        <v>492.15</v>
      </c>
      <c r="M139" s="31">
        <v>23.262180000000001</v>
      </c>
      <c r="N139" s="1"/>
      <c r="O139" s="1"/>
    </row>
    <row r="140" spans="1:15" ht="12.75" customHeight="1">
      <c r="A140" s="51">
        <v>131</v>
      </c>
      <c r="B140" s="53" t="s">
        <v>175</v>
      </c>
      <c r="C140" s="31">
        <v>11404.6</v>
      </c>
      <c r="D140" s="36">
        <v>11388.883333333331</v>
      </c>
      <c r="E140" s="36">
        <v>11317.766666666663</v>
      </c>
      <c r="F140" s="36">
        <v>11230.933333333331</v>
      </c>
      <c r="G140" s="36">
        <v>11159.816666666662</v>
      </c>
      <c r="H140" s="36">
        <v>11475.716666666664</v>
      </c>
      <c r="I140" s="36">
        <v>11546.833333333332</v>
      </c>
      <c r="J140" s="36">
        <v>11633.666666666664</v>
      </c>
      <c r="K140" s="31">
        <v>11460</v>
      </c>
      <c r="L140" s="31">
        <v>11302.05</v>
      </c>
      <c r="M140" s="31">
        <v>5.2305799999999998</v>
      </c>
      <c r="N140" s="1"/>
      <c r="O140" s="1"/>
    </row>
    <row r="141" spans="1:15" ht="12.75" customHeight="1">
      <c r="A141" s="51">
        <v>132</v>
      </c>
      <c r="B141" s="53" t="s">
        <v>179</v>
      </c>
      <c r="C141" s="31">
        <v>960.55</v>
      </c>
      <c r="D141" s="36">
        <v>958.4666666666667</v>
      </c>
      <c r="E141" s="36">
        <v>932.93333333333339</v>
      </c>
      <c r="F141" s="36">
        <v>905.31666666666672</v>
      </c>
      <c r="G141" s="36">
        <v>879.78333333333342</v>
      </c>
      <c r="H141" s="36">
        <v>986.08333333333337</v>
      </c>
      <c r="I141" s="36">
        <v>1011.6166666666667</v>
      </c>
      <c r="J141" s="36">
        <v>1039.2333333333333</v>
      </c>
      <c r="K141" s="31">
        <v>984</v>
      </c>
      <c r="L141" s="31">
        <v>930.85</v>
      </c>
      <c r="M141" s="31">
        <v>14.940189999999999</v>
      </c>
      <c r="N141" s="1"/>
      <c r="O141" s="1"/>
    </row>
    <row r="142" spans="1:15" ht="12.75" customHeight="1">
      <c r="A142" s="51">
        <v>133</v>
      </c>
      <c r="B142" s="53" t="s">
        <v>286</v>
      </c>
      <c r="C142" s="31">
        <v>732.35</v>
      </c>
      <c r="D142" s="36">
        <v>734.88333333333333</v>
      </c>
      <c r="E142" s="36">
        <v>722.86666666666667</v>
      </c>
      <c r="F142" s="36">
        <v>713.38333333333333</v>
      </c>
      <c r="G142" s="36">
        <v>701.36666666666667</v>
      </c>
      <c r="H142" s="36">
        <v>744.36666666666667</v>
      </c>
      <c r="I142" s="36">
        <v>756.38333333333333</v>
      </c>
      <c r="J142" s="36">
        <v>765.86666666666667</v>
      </c>
      <c r="K142" s="31">
        <v>746.9</v>
      </c>
      <c r="L142" s="31">
        <v>725.4</v>
      </c>
      <c r="M142" s="31">
        <v>26.993269999999999</v>
      </c>
      <c r="N142" s="1"/>
      <c r="O142" s="1"/>
    </row>
    <row r="143" spans="1:15" ht="12.75" customHeight="1">
      <c r="A143" s="51">
        <v>134</v>
      </c>
      <c r="B143" s="53" t="s">
        <v>451</v>
      </c>
      <c r="C143" s="31">
        <v>1893.35</v>
      </c>
      <c r="D143" s="36">
        <v>1876.2333333333336</v>
      </c>
      <c r="E143" s="36">
        <v>1812.5166666666671</v>
      </c>
      <c r="F143" s="36">
        <v>1731.6833333333336</v>
      </c>
      <c r="G143" s="36">
        <v>1667.9666666666672</v>
      </c>
      <c r="H143" s="36">
        <v>1957.0666666666671</v>
      </c>
      <c r="I143" s="36">
        <v>2020.7833333333333</v>
      </c>
      <c r="J143" s="36">
        <v>2101.6166666666668</v>
      </c>
      <c r="K143" s="31">
        <v>1939.95</v>
      </c>
      <c r="L143" s="31">
        <v>1795.4</v>
      </c>
      <c r="M143" s="31">
        <v>25.15747</v>
      </c>
      <c r="N143" s="1"/>
      <c r="O143" s="1"/>
    </row>
    <row r="144" spans="1:15" ht="12.75" customHeight="1">
      <c r="A144" s="51">
        <v>135</v>
      </c>
      <c r="B144" s="53" t="s">
        <v>287</v>
      </c>
      <c r="C144" s="31">
        <v>63.6</v>
      </c>
      <c r="D144" s="36">
        <v>62.666666666666664</v>
      </c>
      <c r="E144" s="36">
        <v>61.083333333333329</v>
      </c>
      <c r="F144" s="36">
        <v>58.566666666666663</v>
      </c>
      <c r="G144" s="36">
        <v>56.983333333333327</v>
      </c>
      <c r="H144" s="36">
        <v>65.183333333333337</v>
      </c>
      <c r="I144" s="36">
        <v>66.766666666666652</v>
      </c>
      <c r="J144" s="36">
        <v>69.283333333333331</v>
      </c>
      <c r="K144" s="31">
        <v>64.25</v>
      </c>
      <c r="L144" s="31">
        <v>60.15</v>
      </c>
      <c r="M144" s="31">
        <v>153.2621</v>
      </c>
      <c r="N144" s="1"/>
      <c r="O144" s="1"/>
    </row>
    <row r="145" spans="1:15" ht="12.75" customHeight="1">
      <c r="A145" s="51">
        <v>136</v>
      </c>
      <c r="B145" s="53" t="s">
        <v>182</v>
      </c>
      <c r="C145" s="31">
        <v>2482.5500000000002</v>
      </c>
      <c r="D145" s="36">
        <v>2438.8333333333335</v>
      </c>
      <c r="E145" s="36">
        <v>2378.7666666666669</v>
      </c>
      <c r="F145" s="36">
        <v>2274.9833333333336</v>
      </c>
      <c r="G145" s="36">
        <v>2214.916666666667</v>
      </c>
      <c r="H145" s="36">
        <v>2542.6166666666668</v>
      </c>
      <c r="I145" s="36">
        <v>2602.6833333333334</v>
      </c>
      <c r="J145" s="36">
        <v>2706.4666666666667</v>
      </c>
      <c r="K145" s="31">
        <v>2498.9</v>
      </c>
      <c r="L145" s="31">
        <v>2335.0500000000002</v>
      </c>
      <c r="M145" s="31">
        <v>9.6139100000000006</v>
      </c>
      <c r="N145" s="1"/>
      <c r="O145" s="1"/>
    </row>
    <row r="146" spans="1:15" ht="12.75" customHeight="1">
      <c r="A146" s="51">
        <v>137</v>
      </c>
      <c r="B146" s="53" t="s">
        <v>184</v>
      </c>
      <c r="C146" s="31">
        <v>1366.8</v>
      </c>
      <c r="D146" s="36">
        <v>1355.9166666666667</v>
      </c>
      <c r="E146" s="36">
        <v>1341.9333333333334</v>
      </c>
      <c r="F146" s="36">
        <v>1317.0666666666666</v>
      </c>
      <c r="G146" s="36">
        <v>1303.0833333333333</v>
      </c>
      <c r="H146" s="36">
        <v>1380.7833333333335</v>
      </c>
      <c r="I146" s="36">
        <v>1394.7666666666667</v>
      </c>
      <c r="J146" s="36">
        <v>1419.6333333333337</v>
      </c>
      <c r="K146" s="31">
        <v>1369.9</v>
      </c>
      <c r="L146" s="31">
        <v>1331.05</v>
      </c>
      <c r="M146" s="31">
        <v>5.3649899999999997</v>
      </c>
      <c r="N146" s="1"/>
      <c r="O146" s="1"/>
    </row>
    <row r="147" spans="1:15" ht="12.75" customHeight="1">
      <c r="A147" s="51">
        <v>138</v>
      </c>
      <c r="B147" s="53" t="s">
        <v>458</v>
      </c>
      <c r="C147" s="31">
        <v>85.05</v>
      </c>
      <c r="D147" s="36">
        <v>81.783333333333331</v>
      </c>
      <c r="E147" s="36">
        <v>76.86666666666666</v>
      </c>
      <c r="F147" s="36">
        <v>68.683333333333323</v>
      </c>
      <c r="G147" s="36">
        <v>63.766666666666652</v>
      </c>
      <c r="H147" s="36">
        <v>89.966666666666669</v>
      </c>
      <c r="I147" s="36">
        <v>94.883333333333354</v>
      </c>
      <c r="J147" s="36">
        <v>103.06666666666668</v>
      </c>
      <c r="K147" s="31">
        <v>86.7</v>
      </c>
      <c r="L147" s="31">
        <v>73.599999999999994</v>
      </c>
      <c r="M147" s="31">
        <v>2186.5313900000001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201.95</v>
      </c>
      <c r="D148" s="36">
        <v>202.53333333333333</v>
      </c>
      <c r="E148" s="36">
        <v>196.56666666666666</v>
      </c>
      <c r="F148" s="36">
        <v>191.18333333333334</v>
      </c>
      <c r="G148" s="36">
        <v>185.21666666666667</v>
      </c>
      <c r="H148" s="36">
        <v>207.91666666666666</v>
      </c>
      <c r="I148" s="36">
        <v>213.8833333333333</v>
      </c>
      <c r="J148" s="36">
        <v>219.26666666666665</v>
      </c>
      <c r="K148" s="31">
        <v>208.5</v>
      </c>
      <c r="L148" s="31">
        <v>197.15</v>
      </c>
      <c r="M148" s="31">
        <v>293.07738999999998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321.85000000000002</v>
      </c>
      <c r="D149" s="36">
        <v>321.76666666666665</v>
      </c>
      <c r="E149" s="36">
        <v>316.58333333333331</v>
      </c>
      <c r="F149" s="36">
        <v>311.31666666666666</v>
      </c>
      <c r="G149" s="36">
        <v>306.13333333333333</v>
      </c>
      <c r="H149" s="36">
        <v>327.0333333333333</v>
      </c>
      <c r="I149" s="36">
        <v>332.2166666666667</v>
      </c>
      <c r="J149" s="36">
        <v>337.48333333333329</v>
      </c>
      <c r="K149" s="31">
        <v>326.95</v>
      </c>
      <c r="L149" s="31">
        <v>316.5</v>
      </c>
      <c r="M149" s="31">
        <v>208.59127000000001</v>
      </c>
      <c r="N149" s="1"/>
      <c r="O149" s="1"/>
    </row>
    <row r="150" spans="1:15" ht="12.75" customHeight="1">
      <c r="A150" s="51">
        <v>141</v>
      </c>
      <c r="B150" s="53" t="s">
        <v>187</v>
      </c>
      <c r="C150" s="31">
        <v>2998.05</v>
      </c>
      <c r="D150" s="36">
        <v>2967.5166666666664</v>
      </c>
      <c r="E150" s="36">
        <v>2929.7833333333328</v>
      </c>
      <c r="F150" s="36">
        <v>2861.5166666666664</v>
      </c>
      <c r="G150" s="36">
        <v>2823.7833333333328</v>
      </c>
      <c r="H150" s="36">
        <v>3035.7833333333328</v>
      </c>
      <c r="I150" s="36">
        <v>3073.5166666666664</v>
      </c>
      <c r="J150" s="36">
        <v>3141.7833333333328</v>
      </c>
      <c r="K150" s="31">
        <v>3005.25</v>
      </c>
      <c r="L150" s="31">
        <v>2899.25</v>
      </c>
      <c r="M150" s="31">
        <v>1.4063699999999999</v>
      </c>
      <c r="N150" s="1"/>
      <c r="O150" s="1"/>
    </row>
    <row r="151" spans="1:15" ht="12.75" customHeight="1">
      <c r="A151" s="51">
        <v>142</v>
      </c>
      <c r="B151" s="53" t="s">
        <v>188</v>
      </c>
      <c r="C151" s="31">
        <v>2612.75</v>
      </c>
      <c r="D151" s="36">
        <v>2602.2000000000003</v>
      </c>
      <c r="E151" s="36">
        <v>2584.4500000000007</v>
      </c>
      <c r="F151" s="36">
        <v>2556.1500000000005</v>
      </c>
      <c r="G151" s="36">
        <v>2538.400000000001</v>
      </c>
      <c r="H151" s="36">
        <v>2630.5000000000005</v>
      </c>
      <c r="I151" s="36">
        <v>2648.2499999999995</v>
      </c>
      <c r="J151" s="36">
        <v>2676.55</v>
      </c>
      <c r="K151" s="31">
        <v>2619.9499999999998</v>
      </c>
      <c r="L151" s="31">
        <v>2573.9</v>
      </c>
      <c r="M151" s="31">
        <v>11.22997</v>
      </c>
      <c r="N151" s="1"/>
      <c r="O151" s="1"/>
    </row>
    <row r="152" spans="1:15" ht="12.75" customHeight="1">
      <c r="A152" s="51">
        <v>143</v>
      </c>
      <c r="B152" s="53" t="s">
        <v>192</v>
      </c>
      <c r="C152" s="31">
        <v>1325.6</v>
      </c>
      <c r="D152" s="36">
        <v>1314.6166666666666</v>
      </c>
      <c r="E152" s="36">
        <v>1294.833333333333</v>
      </c>
      <c r="F152" s="36">
        <v>1264.0666666666664</v>
      </c>
      <c r="G152" s="36">
        <v>1244.2833333333328</v>
      </c>
      <c r="H152" s="36">
        <v>1345.3833333333332</v>
      </c>
      <c r="I152" s="36">
        <v>1365.1666666666665</v>
      </c>
      <c r="J152" s="36">
        <v>1395.9333333333334</v>
      </c>
      <c r="K152" s="31">
        <v>1334.4</v>
      </c>
      <c r="L152" s="31">
        <v>1283.8499999999999</v>
      </c>
      <c r="M152" s="31">
        <v>2.7644700000000002</v>
      </c>
      <c r="N152" s="1"/>
      <c r="O152" s="1"/>
    </row>
    <row r="153" spans="1:15" ht="12.75" customHeight="1">
      <c r="A153" s="51">
        <v>144</v>
      </c>
      <c r="B153" s="53" t="s">
        <v>194</v>
      </c>
      <c r="C153" s="31">
        <v>263.25</v>
      </c>
      <c r="D153" s="36">
        <v>259.59999999999997</v>
      </c>
      <c r="E153" s="36">
        <v>254.84999999999991</v>
      </c>
      <c r="F153" s="36">
        <v>246.44999999999993</v>
      </c>
      <c r="G153" s="36">
        <v>241.69999999999987</v>
      </c>
      <c r="H153" s="36">
        <v>267.99999999999994</v>
      </c>
      <c r="I153" s="36">
        <v>272.75000000000006</v>
      </c>
      <c r="J153" s="36">
        <v>281.14999999999998</v>
      </c>
      <c r="K153" s="31">
        <v>264.35000000000002</v>
      </c>
      <c r="L153" s="31">
        <v>251.2</v>
      </c>
      <c r="M153" s="31">
        <v>214.04057</v>
      </c>
      <c r="N153" s="1"/>
      <c r="O153" s="1"/>
    </row>
    <row r="154" spans="1:15" ht="12.75" customHeight="1">
      <c r="A154" s="51">
        <v>145</v>
      </c>
      <c r="B154" s="53" t="s">
        <v>289</v>
      </c>
      <c r="C154" s="31">
        <v>573.15</v>
      </c>
      <c r="D154" s="36">
        <v>575.2166666666667</v>
      </c>
      <c r="E154" s="36">
        <v>559.93333333333339</v>
      </c>
      <c r="F154" s="36">
        <v>546.7166666666667</v>
      </c>
      <c r="G154" s="36">
        <v>531.43333333333339</v>
      </c>
      <c r="H154" s="36">
        <v>588.43333333333339</v>
      </c>
      <c r="I154" s="36">
        <v>603.7166666666667</v>
      </c>
      <c r="J154" s="36">
        <v>616.93333333333339</v>
      </c>
      <c r="K154" s="31">
        <v>590.5</v>
      </c>
      <c r="L154" s="31">
        <v>562</v>
      </c>
      <c r="M154" s="31">
        <v>40.691760000000002</v>
      </c>
      <c r="N154" s="1"/>
      <c r="O154" s="1"/>
    </row>
    <row r="155" spans="1:15" ht="12.75" customHeight="1">
      <c r="A155" s="51">
        <v>146</v>
      </c>
      <c r="B155" s="53" t="s">
        <v>290</v>
      </c>
      <c r="C155" s="31">
        <v>353.05</v>
      </c>
      <c r="D155" s="36">
        <v>349.81666666666666</v>
      </c>
      <c r="E155" s="36">
        <v>337.48333333333335</v>
      </c>
      <c r="F155" s="36">
        <v>321.91666666666669</v>
      </c>
      <c r="G155" s="36">
        <v>309.58333333333337</v>
      </c>
      <c r="H155" s="36">
        <v>365.38333333333333</v>
      </c>
      <c r="I155" s="36">
        <v>377.7166666666667</v>
      </c>
      <c r="J155" s="36">
        <v>393.2833333333333</v>
      </c>
      <c r="K155" s="31">
        <v>362.15</v>
      </c>
      <c r="L155" s="31">
        <v>334.25</v>
      </c>
      <c r="M155" s="31">
        <v>54.53642</v>
      </c>
      <c r="N155" s="1"/>
      <c r="O155" s="1"/>
    </row>
    <row r="156" spans="1:15" ht="12.75" customHeight="1">
      <c r="A156" s="51">
        <v>147</v>
      </c>
      <c r="B156" s="53" t="s">
        <v>291</v>
      </c>
      <c r="C156" s="31">
        <v>1138.2</v>
      </c>
      <c r="D156" s="36">
        <v>1111.3</v>
      </c>
      <c r="E156" s="36">
        <v>1077.5999999999999</v>
      </c>
      <c r="F156" s="36">
        <v>1017</v>
      </c>
      <c r="G156" s="36">
        <v>983.3</v>
      </c>
      <c r="H156" s="36">
        <v>1171.8999999999999</v>
      </c>
      <c r="I156" s="36">
        <v>1205.6000000000001</v>
      </c>
      <c r="J156" s="36">
        <v>1266.1999999999998</v>
      </c>
      <c r="K156" s="31">
        <v>1145</v>
      </c>
      <c r="L156" s="31">
        <v>1050.7</v>
      </c>
      <c r="M156" s="31">
        <v>21.192440000000001</v>
      </c>
      <c r="N156" s="1"/>
      <c r="O156" s="1"/>
    </row>
    <row r="157" spans="1:15" ht="12.75" customHeight="1">
      <c r="A157" s="51">
        <v>148</v>
      </c>
      <c r="B157" s="53" t="s">
        <v>201</v>
      </c>
      <c r="C157" s="31">
        <v>3650.4</v>
      </c>
      <c r="D157" s="36">
        <v>3615.7833333333333</v>
      </c>
      <c r="E157" s="36">
        <v>3567.6166666666668</v>
      </c>
      <c r="F157" s="36">
        <v>3484.8333333333335</v>
      </c>
      <c r="G157" s="36">
        <v>3436.666666666667</v>
      </c>
      <c r="H157" s="36">
        <v>3698.5666666666666</v>
      </c>
      <c r="I157" s="36">
        <v>3746.7333333333336</v>
      </c>
      <c r="J157" s="36">
        <v>3829.5166666666664</v>
      </c>
      <c r="K157" s="31">
        <v>3663.95</v>
      </c>
      <c r="L157" s="31">
        <v>3533</v>
      </c>
      <c r="M157" s="31">
        <v>1.6920900000000001</v>
      </c>
      <c r="N157" s="1"/>
      <c r="O157" s="1"/>
    </row>
    <row r="158" spans="1:15" ht="12.75" customHeight="1">
      <c r="A158" s="51">
        <v>149</v>
      </c>
      <c r="B158" s="53" t="s">
        <v>195</v>
      </c>
      <c r="C158" s="31">
        <v>34385.15</v>
      </c>
      <c r="D158" s="36">
        <v>34198.016666666663</v>
      </c>
      <c r="E158" s="36">
        <v>33797.033333333326</v>
      </c>
      <c r="F158" s="36">
        <v>33208.916666666664</v>
      </c>
      <c r="G158" s="36">
        <v>32807.933333333327</v>
      </c>
      <c r="H158" s="36">
        <v>34786.133333333324</v>
      </c>
      <c r="I158" s="36">
        <v>35187.116666666661</v>
      </c>
      <c r="J158" s="36">
        <v>35775.233333333323</v>
      </c>
      <c r="K158" s="31">
        <v>34599</v>
      </c>
      <c r="L158" s="31">
        <v>33609.9</v>
      </c>
      <c r="M158" s="31">
        <v>0.26691999999999999</v>
      </c>
      <c r="N158" s="1"/>
      <c r="O158" s="1"/>
    </row>
    <row r="159" spans="1:15" ht="12.75" customHeight="1">
      <c r="A159" s="51">
        <v>150</v>
      </c>
      <c r="B159" s="53" t="s">
        <v>292</v>
      </c>
      <c r="C159" s="31">
        <v>1398.45</v>
      </c>
      <c r="D159" s="36">
        <v>1374.5833333333333</v>
      </c>
      <c r="E159" s="36">
        <v>1335.1666666666665</v>
      </c>
      <c r="F159" s="36">
        <v>1271.8833333333332</v>
      </c>
      <c r="G159" s="36">
        <v>1232.4666666666665</v>
      </c>
      <c r="H159" s="36">
        <v>1437.8666666666666</v>
      </c>
      <c r="I159" s="36">
        <v>1477.2833333333331</v>
      </c>
      <c r="J159" s="36">
        <v>1540.5666666666666</v>
      </c>
      <c r="K159" s="31">
        <v>1414</v>
      </c>
      <c r="L159" s="31">
        <v>1311.3</v>
      </c>
      <c r="M159" s="31">
        <v>9.8366699999999998</v>
      </c>
      <c r="N159" s="1"/>
      <c r="O159" s="1"/>
    </row>
    <row r="160" spans="1:15" ht="12.75" customHeight="1">
      <c r="A160" s="51">
        <v>151</v>
      </c>
      <c r="B160" s="53" t="s">
        <v>197</v>
      </c>
      <c r="C160" s="31">
        <v>8308.6</v>
      </c>
      <c r="D160" s="36">
        <v>8195.5</v>
      </c>
      <c r="E160" s="36">
        <v>8039.25</v>
      </c>
      <c r="F160" s="36">
        <v>7769.9</v>
      </c>
      <c r="G160" s="36">
        <v>7613.65</v>
      </c>
      <c r="H160" s="36">
        <v>8464.85</v>
      </c>
      <c r="I160" s="36">
        <v>8621.1</v>
      </c>
      <c r="J160" s="36">
        <v>8890.4500000000007</v>
      </c>
      <c r="K160" s="31">
        <v>8351.75</v>
      </c>
      <c r="L160" s="31">
        <v>7926.15</v>
      </c>
      <c r="M160" s="31">
        <v>2.2491599999999998</v>
      </c>
      <c r="N160" s="1"/>
      <c r="O160" s="1"/>
    </row>
    <row r="161" spans="1:15" ht="12.75" customHeight="1">
      <c r="A161" s="51">
        <v>152</v>
      </c>
      <c r="B161" s="53" t="s">
        <v>198</v>
      </c>
      <c r="C161" s="31">
        <v>266.64999999999998</v>
      </c>
      <c r="D161" s="36">
        <v>265.55</v>
      </c>
      <c r="E161" s="36">
        <v>262.10000000000002</v>
      </c>
      <c r="F161" s="36">
        <v>257.55</v>
      </c>
      <c r="G161" s="36">
        <v>254.10000000000002</v>
      </c>
      <c r="H161" s="36">
        <v>270.10000000000002</v>
      </c>
      <c r="I161" s="36">
        <v>273.54999999999995</v>
      </c>
      <c r="J161" s="36">
        <v>278.10000000000002</v>
      </c>
      <c r="K161" s="31">
        <v>269</v>
      </c>
      <c r="L161" s="31">
        <v>261</v>
      </c>
      <c r="M161" s="31">
        <v>56.00085</v>
      </c>
      <c r="N161" s="1"/>
      <c r="O161" s="1"/>
    </row>
    <row r="162" spans="1:15" ht="12.75" customHeight="1">
      <c r="A162" s="51">
        <v>153</v>
      </c>
      <c r="B162" s="53" t="s">
        <v>200</v>
      </c>
      <c r="C162" s="31">
        <v>2861</v>
      </c>
      <c r="D162" s="36">
        <v>2838.0833333333335</v>
      </c>
      <c r="E162" s="36">
        <v>2796.166666666667</v>
      </c>
      <c r="F162" s="36">
        <v>2731.3333333333335</v>
      </c>
      <c r="G162" s="36">
        <v>2689.416666666667</v>
      </c>
      <c r="H162" s="36">
        <v>2902.916666666667</v>
      </c>
      <c r="I162" s="36">
        <v>2944.8333333333339</v>
      </c>
      <c r="J162" s="36">
        <v>3009.666666666667</v>
      </c>
      <c r="K162" s="31">
        <v>2880</v>
      </c>
      <c r="L162" s="31">
        <v>2773.25</v>
      </c>
      <c r="M162" s="31">
        <v>3.1945100000000002</v>
      </c>
      <c r="N162" s="1"/>
      <c r="O162" s="1"/>
    </row>
    <row r="163" spans="1:15" ht="12.75" customHeight="1">
      <c r="A163" s="51">
        <v>154</v>
      </c>
      <c r="B163" s="53" t="s">
        <v>196</v>
      </c>
      <c r="C163" s="31">
        <v>832.95</v>
      </c>
      <c r="D163" s="36">
        <v>829.13333333333333</v>
      </c>
      <c r="E163" s="36">
        <v>809.81666666666661</v>
      </c>
      <c r="F163" s="36">
        <v>786.68333333333328</v>
      </c>
      <c r="G163" s="36">
        <v>767.36666666666656</v>
      </c>
      <c r="H163" s="36">
        <v>852.26666666666665</v>
      </c>
      <c r="I163" s="36">
        <v>871.58333333333348</v>
      </c>
      <c r="J163" s="36">
        <v>894.7166666666667</v>
      </c>
      <c r="K163" s="31">
        <v>848.45</v>
      </c>
      <c r="L163" s="31">
        <v>806</v>
      </c>
      <c r="M163" s="31">
        <v>12.722390000000001</v>
      </c>
      <c r="N163" s="1"/>
      <c r="O163" s="1"/>
    </row>
    <row r="164" spans="1:15" ht="12.75" customHeight="1">
      <c r="A164" s="51">
        <v>155</v>
      </c>
      <c r="B164" s="53" t="s">
        <v>203</v>
      </c>
      <c r="C164" s="31">
        <v>4890.1499999999996</v>
      </c>
      <c r="D164" s="36">
        <v>4856.833333333333</v>
      </c>
      <c r="E164" s="36">
        <v>4785.7166666666662</v>
      </c>
      <c r="F164" s="36">
        <v>4681.2833333333328</v>
      </c>
      <c r="G164" s="36">
        <v>4610.1666666666661</v>
      </c>
      <c r="H164" s="36">
        <v>4961.2666666666664</v>
      </c>
      <c r="I164" s="36">
        <v>5032.3833333333332</v>
      </c>
      <c r="J164" s="36">
        <v>5136.8166666666666</v>
      </c>
      <c r="K164" s="31">
        <v>4927.95</v>
      </c>
      <c r="L164" s="31">
        <v>4752.3999999999996</v>
      </c>
      <c r="M164" s="31">
        <v>3.79033</v>
      </c>
      <c r="N164" s="1"/>
      <c r="O164" s="1"/>
    </row>
    <row r="165" spans="1:15" ht="12.75" customHeight="1">
      <c r="A165" s="51">
        <v>156</v>
      </c>
      <c r="B165" s="53" t="s">
        <v>293</v>
      </c>
      <c r="C165" s="31">
        <v>459.6</v>
      </c>
      <c r="D165" s="36">
        <v>462.9666666666667</v>
      </c>
      <c r="E165" s="36">
        <v>451.93333333333339</v>
      </c>
      <c r="F165" s="36">
        <v>444.26666666666671</v>
      </c>
      <c r="G165" s="36">
        <v>433.23333333333341</v>
      </c>
      <c r="H165" s="36">
        <v>470.63333333333338</v>
      </c>
      <c r="I165" s="36">
        <v>481.66666666666669</v>
      </c>
      <c r="J165" s="36">
        <v>489.33333333333337</v>
      </c>
      <c r="K165" s="31">
        <v>474</v>
      </c>
      <c r="L165" s="31">
        <v>455.3</v>
      </c>
      <c r="M165" s="31">
        <v>22.427150000000001</v>
      </c>
      <c r="N165" s="1"/>
      <c r="O165" s="1"/>
    </row>
    <row r="166" spans="1:15" ht="12.75" customHeight="1">
      <c r="A166" s="51">
        <v>157</v>
      </c>
      <c r="B166" s="53" t="s">
        <v>199</v>
      </c>
      <c r="C166" s="31">
        <v>399.75</v>
      </c>
      <c r="D166" s="36">
        <v>399.31666666666666</v>
      </c>
      <c r="E166" s="36">
        <v>391.23333333333335</v>
      </c>
      <c r="F166" s="36">
        <v>382.7166666666667</v>
      </c>
      <c r="G166" s="36">
        <v>374.63333333333338</v>
      </c>
      <c r="H166" s="36">
        <v>407.83333333333331</v>
      </c>
      <c r="I166" s="36">
        <v>415.91666666666669</v>
      </c>
      <c r="J166" s="36">
        <v>424.43333333333328</v>
      </c>
      <c r="K166" s="31">
        <v>407.4</v>
      </c>
      <c r="L166" s="31">
        <v>390.8</v>
      </c>
      <c r="M166" s="31">
        <v>184.59269</v>
      </c>
      <c r="N166" s="1"/>
      <c r="O166" s="1"/>
    </row>
    <row r="167" spans="1:15" ht="12.75" customHeight="1">
      <c r="A167" s="51">
        <v>158</v>
      </c>
      <c r="B167" s="53" t="s">
        <v>204</v>
      </c>
      <c r="C167" s="31">
        <v>266.35000000000002</v>
      </c>
      <c r="D167" s="36">
        <v>265.15000000000003</v>
      </c>
      <c r="E167" s="36">
        <v>261.90000000000009</v>
      </c>
      <c r="F167" s="36">
        <v>257.45000000000005</v>
      </c>
      <c r="G167" s="36">
        <v>254.2000000000001</v>
      </c>
      <c r="H167" s="36">
        <v>269.60000000000008</v>
      </c>
      <c r="I167" s="36">
        <v>272.84999999999997</v>
      </c>
      <c r="J167" s="36">
        <v>277.30000000000007</v>
      </c>
      <c r="K167" s="31">
        <v>268.39999999999998</v>
      </c>
      <c r="L167" s="31">
        <v>260.7</v>
      </c>
      <c r="M167" s="31">
        <v>260.05939999999998</v>
      </c>
      <c r="N167" s="1"/>
      <c r="O167" s="1"/>
    </row>
    <row r="168" spans="1:15" ht="12.75" customHeight="1">
      <c r="A168" s="51">
        <v>159</v>
      </c>
      <c r="B168" s="53" t="s">
        <v>294</v>
      </c>
      <c r="C168" s="31">
        <v>1071.7</v>
      </c>
      <c r="D168" s="36">
        <v>1084.2333333333333</v>
      </c>
      <c r="E168" s="36">
        <v>1049.0166666666667</v>
      </c>
      <c r="F168" s="36">
        <v>1026.3333333333333</v>
      </c>
      <c r="G168" s="36">
        <v>991.11666666666656</v>
      </c>
      <c r="H168" s="36">
        <v>1106.9166666666667</v>
      </c>
      <c r="I168" s="36">
        <v>1142.1333333333334</v>
      </c>
      <c r="J168" s="36">
        <v>1164.8166666666668</v>
      </c>
      <c r="K168" s="31">
        <v>1119.45</v>
      </c>
      <c r="L168" s="31">
        <v>1061.55</v>
      </c>
      <c r="M168" s="31">
        <v>13.636979999999999</v>
      </c>
      <c r="N168" s="1"/>
      <c r="O168" s="1"/>
    </row>
    <row r="169" spans="1:15" ht="12.75" customHeight="1">
      <c r="A169" s="51">
        <v>160</v>
      </c>
      <c r="B169" s="53" t="s">
        <v>295</v>
      </c>
      <c r="C169" s="31">
        <v>15627.5</v>
      </c>
      <c r="D169" s="36">
        <v>15593.133333333333</v>
      </c>
      <c r="E169" s="36">
        <v>15484.466666666667</v>
      </c>
      <c r="F169" s="36">
        <v>15341.433333333334</v>
      </c>
      <c r="G169" s="36">
        <v>15232.766666666668</v>
      </c>
      <c r="H169" s="36">
        <v>15736.166666666666</v>
      </c>
      <c r="I169" s="36">
        <v>15844.833333333334</v>
      </c>
      <c r="J169" s="36">
        <v>15987.866666666665</v>
      </c>
      <c r="K169" s="31">
        <v>15701.8</v>
      </c>
      <c r="L169" s="31">
        <v>15450.1</v>
      </c>
      <c r="M169" s="31">
        <v>2.1069999999999998E-2</v>
      </c>
      <c r="N169" s="1"/>
      <c r="O169" s="1"/>
    </row>
    <row r="170" spans="1:15" ht="12.75" customHeight="1">
      <c r="A170" s="51">
        <v>161</v>
      </c>
      <c r="B170" s="53" t="s">
        <v>202</v>
      </c>
      <c r="C170" s="31">
        <v>120.65</v>
      </c>
      <c r="D170" s="36">
        <v>119.75</v>
      </c>
      <c r="E170" s="36">
        <v>117.2</v>
      </c>
      <c r="F170" s="36">
        <v>113.75</v>
      </c>
      <c r="G170" s="36">
        <v>111.2</v>
      </c>
      <c r="H170" s="36">
        <v>123.2</v>
      </c>
      <c r="I170" s="36">
        <v>125.75000000000001</v>
      </c>
      <c r="J170" s="36">
        <v>129.19999999999999</v>
      </c>
      <c r="K170" s="31">
        <v>122.3</v>
      </c>
      <c r="L170" s="31">
        <v>116.3</v>
      </c>
      <c r="M170" s="31">
        <v>545.20717000000002</v>
      </c>
      <c r="N170" s="1"/>
      <c r="O170" s="1"/>
    </row>
    <row r="171" spans="1:15" ht="12.75" customHeight="1">
      <c r="A171" s="51">
        <v>162</v>
      </c>
      <c r="B171" s="53" t="s">
        <v>210</v>
      </c>
      <c r="C171" s="31">
        <v>464.3</v>
      </c>
      <c r="D171" s="36">
        <v>458.51666666666665</v>
      </c>
      <c r="E171" s="36">
        <v>449.33333333333331</v>
      </c>
      <c r="F171" s="36">
        <v>434.36666666666667</v>
      </c>
      <c r="G171" s="36">
        <v>425.18333333333334</v>
      </c>
      <c r="H171" s="36">
        <v>473.48333333333329</v>
      </c>
      <c r="I171" s="36">
        <v>482.66666666666669</v>
      </c>
      <c r="J171" s="36">
        <v>497.63333333333327</v>
      </c>
      <c r="K171" s="31">
        <v>467.7</v>
      </c>
      <c r="L171" s="31">
        <v>443.55</v>
      </c>
      <c r="M171" s="31">
        <v>146.50115</v>
      </c>
      <c r="N171" s="1"/>
      <c r="O171" s="1"/>
    </row>
    <row r="172" spans="1:15" ht="12.75" customHeight="1">
      <c r="A172" s="51">
        <v>163</v>
      </c>
      <c r="B172" s="53" t="s">
        <v>482</v>
      </c>
      <c r="C172" s="31">
        <v>243.5</v>
      </c>
      <c r="D172" s="36">
        <v>235</v>
      </c>
      <c r="E172" s="36">
        <v>221.55</v>
      </c>
      <c r="F172" s="36">
        <v>199.60000000000002</v>
      </c>
      <c r="G172" s="36">
        <v>186.15000000000003</v>
      </c>
      <c r="H172" s="36">
        <v>256.95</v>
      </c>
      <c r="I172" s="36">
        <v>270.39999999999998</v>
      </c>
      <c r="J172" s="36">
        <v>292.34999999999997</v>
      </c>
      <c r="K172" s="31">
        <v>248.45</v>
      </c>
      <c r="L172" s="31">
        <v>213.05</v>
      </c>
      <c r="M172" s="31">
        <v>389.58684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2862.95</v>
      </c>
      <c r="D173" s="36">
        <v>2870.3333333333335</v>
      </c>
      <c r="E173" s="36">
        <v>2843.6166666666668</v>
      </c>
      <c r="F173" s="36">
        <v>2824.2833333333333</v>
      </c>
      <c r="G173" s="36">
        <v>2797.5666666666666</v>
      </c>
      <c r="H173" s="36">
        <v>2889.666666666667</v>
      </c>
      <c r="I173" s="36">
        <v>2916.3833333333332</v>
      </c>
      <c r="J173" s="36">
        <v>2935.7166666666672</v>
      </c>
      <c r="K173" s="31">
        <v>2897.05</v>
      </c>
      <c r="L173" s="31">
        <v>2851</v>
      </c>
      <c r="M173" s="31">
        <v>92.855509999999995</v>
      </c>
      <c r="N173" s="1"/>
      <c r="O173" s="1"/>
    </row>
    <row r="174" spans="1:15" ht="12.75" customHeight="1">
      <c r="A174" s="51">
        <v>165</v>
      </c>
      <c r="B174" s="53" t="s">
        <v>213</v>
      </c>
      <c r="C174" s="31">
        <v>702.35</v>
      </c>
      <c r="D174" s="36">
        <v>695.30000000000007</v>
      </c>
      <c r="E174" s="36">
        <v>685.95000000000016</v>
      </c>
      <c r="F174" s="36">
        <v>669.55000000000007</v>
      </c>
      <c r="G174" s="36">
        <v>660.20000000000016</v>
      </c>
      <c r="H174" s="36">
        <v>711.70000000000016</v>
      </c>
      <c r="I174" s="36">
        <v>721.05000000000007</v>
      </c>
      <c r="J174" s="36">
        <v>737.45000000000016</v>
      </c>
      <c r="K174" s="31">
        <v>704.65</v>
      </c>
      <c r="L174" s="31">
        <v>678.9</v>
      </c>
      <c r="M174" s="31">
        <v>18.091629999999999</v>
      </c>
      <c r="N174" s="1"/>
      <c r="O174" s="1"/>
    </row>
    <row r="175" spans="1:15" ht="12.75" customHeight="1">
      <c r="A175" s="51">
        <v>166</v>
      </c>
      <c r="B175" t="s">
        <v>214</v>
      </c>
      <c r="C175" s="31">
        <v>1505.85</v>
      </c>
      <c r="D175" s="36">
        <v>1495.2333333333333</v>
      </c>
      <c r="E175" s="36">
        <v>1475.9166666666667</v>
      </c>
      <c r="F175" s="36">
        <v>1445.9833333333333</v>
      </c>
      <c r="G175" s="36">
        <v>1426.6666666666667</v>
      </c>
      <c r="H175" s="36">
        <v>1525.1666666666667</v>
      </c>
      <c r="I175" s="36">
        <v>1544.4833333333333</v>
      </c>
      <c r="J175" s="36">
        <v>1574.4166666666667</v>
      </c>
      <c r="K175" s="31">
        <v>1514.55</v>
      </c>
      <c r="L175" s="31">
        <v>1465.3</v>
      </c>
      <c r="M175" s="31">
        <v>10.94035</v>
      </c>
      <c r="N175" s="1"/>
      <c r="O175" s="1"/>
    </row>
    <row r="176" spans="1:15" ht="12.75" customHeight="1">
      <c r="A176" s="51">
        <v>167</v>
      </c>
      <c r="B176" s="53" t="s">
        <v>218</v>
      </c>
      <c r="C176" s="31">
        <v>2430.25</v>
      </c>
      <c r="D176" s="36">
        <v>2403.5333333333333</v>
      </c>
      <c r="E176" s="36">
        <v>2371.0666666666666</v>
      </c>
      <c r="F176" s="36">
        <v>2311.8833333333332</v>
      </c>
      <c r="G176" s="36">
        <v>2279.4166666666665</v>
      </c>
      <c r="H176" s="36">
        <v>2462.7166666666667</v>
      </c>
      <c r="I176" s="36">
        <v>2495.1833333333329</v>
      </c>
      <c r="J176" s="36">
        <v>2554.3666666666668</v>
      </c>
      <c r="K176" s="31">
        <v>2436</v>
      </c>
      <c r="L176" s="31">
        <v>2344.35</v>
      </c>
      <c r="M176" s="31">
        <v>3.8326699999999998</v>
      </c>
      <c r="N176" s="1"/>
      <c r="O176" s="1"/>
    </row>
    <row r="177" spans="1:15" ht="12.75" customHeight="1">
      <c r="A177" s="51">
        <v>168</v>
      </c>
      <c r="B177" s="53" t="s">
        <v>181</v>
      </c>
      <c r="C177" s="31">
        <v>112.5</v>
      </c>
      <c r="D177" s="36">
        <v>111.25</v>
      </c>
      <c r="E177" s="36">
        <v>109.55</v>
      </c>
      <c r="F177" s="36">
        <v>106.6</v>
      </c>
      <c r="G177" s="36">
        <v>104.89999999999999</v>
      </c>
      <c r="H177" s="36">
        <v>114.2</v>
      </c>
      <c r="I177" s="36">
        <v>115.89999999999999</v>
      </c>
      <c r="J177" s="36">
        <v>118.85000000000001</v>
      </c>
      <c r="K177" s="31">
        <v>112.95</v>
      </c>
      <c r="L177" s="31">
        <v>108.3</v>
      </c>
      <c r="M177" s="31">
        <v>166.65581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24957.599999999999</v>
      </c>
      <c r="D178" s="36">
        <v>24748.333333333332</v>
      </c>
      <c r="E178" s="36">
        <v>24452.866666666665</v>
      </c>
      <c r="F178" s="36">
        <v>23948.133333333331</v>
      </c>
      <c r="G178" s="36">
        <v>23652.666666666664</v>
      </c>
      <c r="H178" s="36">
        <v>25253.066666666666</v>
      </c>
      <c r="I178" s="36">
        <v>25548.533333333333</v>
      </c>
      <c r="J178" s="36">
        <v>26053.266666666666</v>
      </c>
      <c r="K178" s="31">
        <v>25043.8</v>
      </c>
      <c r="L178" s="31">
        <v>24243.599999999999</v>
      </c>
      <c r="M178" s="31">
        <v>0.22932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2291.5</v>
      </c>
      <c r="D179" s="36">
        <v>2295.2000000000003</v>
      </c>
      <c r="E179" s="36">
        <v>2262.4500000000007</v>
      </c>
      <c r="F179" s="36">
        <v>2233.4000000000005</v>
      </c>
      <c r="G179" s="36">
        <v>2200.650000000001</v>
      </c>
      <c r="H179" s="36">
        <v>2324.2500000000005</v>
      </c>
      <c r="I179" s="36">
        <v>2356.9999999999995</v>
      </c>
      <c r="J179" s="36">
        <v>2386.0500000000002</v>
      </c>
      <c r="K179" s="31">
        <v>2327.9499999999998</v>
      </c>
      <c r="L179" s="31">
        <v>2266.15</v>
      </c>
      <c r="M179" s="31">
        <v>20.223569999999999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4751.3999999999996</v>
      </c>
      <c r="D180" s="36">
        <v>4706.45</v>
      </c>
      <c r="E180" s="36">
        <v>4624.7</v>
      </c>
      <c r="F180" s="36">
        <v>4498</v>
      </c>
      <c r="G180" s="36">
        <v>4416.25</v>
      </c>
      <c r="H180" s="36">
        <v>4833.1499999999996</v>
      </c>
      <c r="I180" s="36">
        <v>4914.8999999999996</v>
      </c>
      <c r="J180" s="36">
        <v>5041.5999999999995</v>
      </c>
      <c r="K180" s="31">
        <v>4788.2</v>
      </c>
      <c r="L180" s="31">
        <v>4579.75</v>
      </c>
      <c r="M180" s="31">
        <v>2.4211399999999998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638.9</v>
      </c>
      <c r="D181" s="36">
        <v>636.31666666666672</v>
      </c>
      <c r="E181" s="36">
        <v>624.63333333333344</v>
      </c>
      <c r="F181" s="36">
        <v>610.36666666666667</v>
      </c>
      <c r="G181" s="36">
        <v>598.68333333333339</v>
      </c>
      <c r="H181" s="36">
        <v>650.58333333333348</v>
      </c>
      <c r="I181" s="36">
        <v>662.26666666666665</v>
      </c>
      <c r="J181" s="36">
        <v>676.53333333333353</v>
      </c>
      <c r="K181" s="31">
        <v>648</v>
      </c>
      <c r="L181" s="31">
        <v>622.04999999999995</v>
      </c>
      <c r="M181" s="31">
        <v>26.4269</v>
      </c>
      <c r="N181" s="1"/>
      <c r="O181" s="1"/>
    </row>
    <row r="182" spans="1:15" ht="12.75" customHeight="1">
      <c r="A182" s="51">
        <v>173</v>
      </c>
      <c r="B182" s="53" t="s">
        <v>215</v>
      </c>
      <c r="C182" s="31">
        <v>741.05</v>
      </c>
      <c r="D182" s="36">
        <v>741.96666666666658</v>
      </c>
      <c r="E182" s="36">
        <v>733.13333333333321</v>
      </c>
      <c r="F182" s="36">
        <v>725.21666666666658</v>
      </c>
      <c r="G182" s="36">
        <v>716.38333333333321</v>
      </c>
      <c r="H182" s="36">
        <v>749.88333333333321</v>
      </c>
      <c r="I182" s="36">
        <v>758.71666666666647</v>
      </c>
      <c r="J182" s="36">
        <v>766.63333333333321</v>
      </c>
      <c r="K182" s="31">
        <v>750.8</v>
      </c>
      <c r="L182" s="31">
        <v>734.05</v>
      </c>
      <c r="M182" s="31">
        <v>197.30882</v>
      </c>
      <c r="N182" s="1"/>
      <c r="O182" s="1"/>
    </row>
    <row r="183" spans="1:15" ht="12.75" customHeight="1">
      <c r="A183" s="51">
        <v>174</v>
      </c>
      <c r="B183" s="53" t="s">
        <v>212</v>
      </c>
      <c r="C183" s="31">
        <v>121.5</v>
      </c>
      <c r="D183" s="36">
        <v>121.2</v>
      </c>
      <c r="E183" s="36">
        <v>118.9</v>
      </c>
      <c r="F183" s="36">
        <v>116.3</v>
      </c>
      <c r="G183" s="36">
        <v>114</v>
      </c>
      <c r="H183" s="36">
        <v>123.80000000000001</v>
      </c>
      <c r="I183" s="36">
        <v>126.1</v>
      </c>
      <c r="J183" s="36">
        <v>128.70000000000002</v>
      </c>
      <c r="K183" s="31">
        <v>123.5</v>
      </c>
      <c r="L183" s="31">
        <v>118.6</v>
      </c>
      <c r="M183" s="31">
        <v>347.92279000000002</v>
      </c>
      <c r="N183" s="1"/>
      <c r="O183" s="1"/>
    </row>
    <row r="184" spans="1:15" ht="12.75" customHeight="1">
      <c r="A184" s="51">
        <v>175</v>
      </c>
      <c r="B184" s="53" t="s">
        <v>220</v>
      </c>
      <c r="C184" s="31">
        <v>1570.2</v>
      </c>
      <c r="D184" s="36">
        <v>1563.5833333333333</v>
      </c>
      <c r="E184" s="36">
        <v>1552.8666666666666</v>
      </c>
      <c r="F184" s="36">
        <v>1535.5333333333333</v>
      </c>
      <c r="G184" s="36">
        <v>1524.8166666666666</v>
      </c>
      <c r="H184" s="36">
        <v>1580.9166666666665</v>
      </c>
      <c r="I184" s="36">
        <v>1591.6333333333332</v>
      </c>
      <c r="J184" s="36">
        <v>1608.9666666666665</v>
      </c>
      <c r="K184" s="31">
        <v>1574.3</v>
      </c>
      <c r="L184" s="31">
        <v>1546.25</v>
      </c>
      <c r="M184" s="31">
        <v>30.62556</v>
      </c>
      <c r="N184" s="1"/>
      <c r="O184" s="1"/>
    </row>
    <row r="185" spans="1:15" ht="12.75" customHeight="1">
      <c r="A185" s="51">
        <v>176</v>
      </c>
      <c r="B185" s="53" t="s">
        <v>221</v>
      </c>
      <c r="C185" s="31">
        <v>593.70000000000005</v>
      </c>
      <c r="D185" s="36">
        <v>591.66666666666663</v>
      </c>
      <c r="E185" s="36">
        <v>582.08333333333326</v>
      </c>
      <c r="F185" s="36">
        <v>570.46666666666658</v>
      </c>
      <c r="G185" s="36">
        <v>560.88333333333321</v>
      </c>
      <c r="H185" s="36">
        <v>603.2833333333333</v>
      </c>
      <c r="I185" s="36">
        <v>612.86666666666656</v>
      </c>
      <c r="J185" s="36">
        <v>624.48333333333335</v>
      </c>
      <c r="K185" s="31">
        <v>601.25</v>
      </c>
      <c r="L185" s="31">
        <v>580.04999999999995</v>
      </c>
      <c r="M185" s="31">
        <v>3.70547</v>
      </c>
      <c r="N185" s="1"/>
      <c r="O185" s="1"/>
    </row>
    <row r="186" spans="1:15" ht="12.75" customHeight="1">
      <c r="A186" s="51">
        <v>177</v>
      </c>
      <c r="B186" s="53" t="s">
        <v>222</v>
      </c>
      <c r="C186" s="31">
        <v>676.55</v>
      </c>
      <c r="D186" s="36">
        <v>672.13333333333333</v>
      </c>
      <c r="E186" s="36">
        <v>664.76666666666665</v>
      </c>
      <c r="F186" s="36">
        <v>652.98333333333335</v>
      </c>
      <c r="G186" s="36">
        <v>645.61666666666667</v>
      </c>
      <c r="H186" s="36">
        <v>683.91666666666663</v>
      </c>
      <c r="I186" s="36">
        <v>691.28333333333319</v>
      </c>
      <c r="J186" s="36">
        <v>703.06666666666661</v>
      </c>
      <c r="K186" s="31">
        <v>679.5</v>
      </c>
      <c r="L186" s="31">
        <v>660.35</v>
      </c>
      <c r="M186" s="31">
        <v>9.0999400000000001</v>
      </c>
      <c r="N186" s="1"/>
      <c r="O186" s="1"/>
    </row>
    <row r="187" spans="1:15" ht="12.75" customHeight="1">
      <c r="A187" s="51">
        <v>178</v>
      </c>
      <c r="B187" s="53" t="s">
        <v>234</v>
      </c>
      <c r="C187" s="31">
        <v>2149.8000000000002</v>
      </c>
      <c r="D187" s="36">
        <v>2153.1</v>
      </c>
      <c r="E187" s="36">
        <v>2105.6</v>
      </c>
      <c r="F187" s="36">
        <v>2061.4</v>
      </c>
      <c r="G187" s="36">
        <v>2013.9</v>
      </c>
      <c r="H187" s="36">
        <v>2197.2999999999997</v>
      </c>
      <c r="I187" s="36">
        <v>2244.7999999999997</v>
      </c>
      <c r="J187" s="36">
        <v>2288.9999999999995</v>
      </c>
      <c r="K187" s="31">
        <v>2200.6</v>
      </c>
      <c r="L187" s="31">
        <v>2108.9</v>
      </c>
      <c r="M187" s="31">
        <v>9.7066099999999995</v>
      </c>
      <c r="N187" s="1"/>
      <c r="O187" s="1"/>
    </row>
    <row r="188" spans="1:15" ht="12.75" customHeight="1">
      <c r="A188" s="51">
        <v>179</v>
      </c>
      <c r="B188" s="53" t="s">
        <v>223</v>
      </c>
      <c r="C188" s="31">
        <v>1135.25</v>
      </c>
      <c r="D188" s="36">
        <v>1120.8666666666666</v>
      </c>
      <c r="E188" s="36">
        <v>1091.8833333333332</v>
      </c>
      <c r="F188" s="36">
        <v>1048.5166666666667</v>
      </c>
      <c r="G188" s="36">
        <v>1019.5333333333333</v>
      </c>
      <c r="H188" s="36">
        <v>1164.2333333333331</v>
      </c>
      <c r="I188" s="36">
        <v>1193.2166666666662</v>
      </c>
      <c r="J188" s="36">
        <v>1236.583333333333</v>
      </c>
      <c r="K188" s="31">
        <v>1149.8499999999999</v>
      </c>
      <c r="L188" s="31">
        <v>1077.5</v>
      </c>
      <c r="M188" s="31">
        <v>27.8569</v>
      </c>
      <c r="N188" s="1"/>
      <c r="O188" s="1"/>
    </row>
    <row r="189" spans="1:15" ht="12.75" customHeight="1">
      <c r="A189" s="51">
        <v>180</v>
      </c>
      <c r="B189" s="53" t="s">
        <v>224</v>
      </c>
      <c r="C189" s="31">
        <v>1930.05</v>
      </c>
      <c r="D189" s="36">
        <v>1894.2166666666665</v>
      </c>
      <c r="E189" s="36">
        <v>1851.7833333333328</v>
      </c>
      <c r="F189" s="36">
        <v>1773.5166666666664</v>
      </c>
      <c r="G189" s="36">
        <v>1731.0833333333328</v>
      </c>
      <c r="H189" s="36">
        <v>1972.4833333333329</v>
      </c>
      <c r="I189" s="36">
        <v>2014.9166666666667</v>
      </c>
      <c r="J189" s="36">
        <v>2093.1833333333329</v>
      </c>
      <c r="K189" s="31">
        <v>1936.65</v>
      </c>
      <c r="L189" s="31">
        <v>1815.95</v>
      </c>
      <c r="M189" s="31">
        <v>8.1416799999999991</v>
      </c>
      <c r="N189" s="1"/>
      <c r="O189" s="1"/>
    </row>
    <row r="190" spans="1:15" ht="12.75" customHeight="1">
      <c r="A190" s="51">
        <v>181</v>
      </c>
      <c r="B190" s="53" t="s">
        <v>229</v>
      </c>
      <c r="C190" s="31">
        <v>4207.6000000000004</v>
      </c>
      <c r="D190" s="36">
        <v>4172.8666666666668</v>
      </c>
      <c r="E190" s="36">
        <v>4120.7333333333336</v>
      </c>
      <c r="F190" s="36">
        <v>4033.8666666666668</v>
      </c>
      <c r="G190" s="36">
        <v>3981.7333333333336</v>
      </c>
      <c r="H190" s="36">
        <v>4259.7333333333336</v>
      </c>
      <c r="I190" s="36">
        <v>4311.8666666666668</v>
      </c>
      <c r="J190" s="36">
        <v>4398.7333333333336</v>
      </c>
      <c r="K190" s="31">
        <v>4225</v>
      </c>
      <c r="L190" s="31">
        <v>4086</v>
      </c>
      <c r="M190" s="31">
        <v>29.196079999999998</v>
      </c>
      <c r="N190" s="1"/>
      <c r="O190" s="1"/>
    </row>
    <row r="191" spans="1:15" ht="12.75" customHeight="1">
      <c r="A191" s="51">
        <v>182</v>
      </c>
      <c r="B191" s="53" t="s">
        <v>225</v>
      </c>
      <c r="C191" s="31">
        <v>1198.3499999999999</v>
      </c>
      <c r="D191" s="36">
        <v>1187.8166666666666</v>
      </c>
      <c r="E191" s="36">
        <v>1170.5833333333333</v>
      </c>
      <c r="F191" s="36">
        <v>1142.8166666666666</v>
      </c>
      <c r="G191" s="36">
        <v>1125.5833333333333</v>
      </c>
      <c r="H191" s="36">
        <v>1215.5833333333333</v>
      </c>
      <c r="I191" s="36">
        <v>1232.8166666666668</v>
      </c>
      <c r="J191" s="36">
        <v>1260.5833333333333</v>
      </c>
      <c r="K191" s="31">
        <v>1205.05</v>
      </c>
      <c r="L191" s="31">
        <v>1160.05</v>
      </c>
      <c r="M191" s="31">
        <v>22.110620000000001</v>
      </c>
      <c r="N191" s="1"/>
      <c r="O191" s="1"/>
    </row>
    <row r="192" spans="1:15" ht="12.75" customHeight="1">
      <c r="A192" s="51">
        <v>183</v>
      </c>
      <c r="B192" s="53" t="s">
        <v>297</v>
      </c>
      <c r="C192" s="31">
        <v>7730.6</v>
      </c>
      <c r="D192" s="36">
        <v>7618.2666666666664</v>
      </c>
      <c r="E192" s="36">
        <v>7464.2833333333328</v>
      </c>
      <c r="F192" s="36">
        <v>7197.9666666666662</v>
      </c>
      <c r="G192" s="36">
        <v>7043.9833333333327</v>
      </c>
      <c r="H192" s="36">
        <v>7884.583333333333</v>
      </c>
      <c r="I192" s="36">
        <v>8038.5666666666666</v>
      </c>
      <c r="J192" s="36">
        <v>8304.8833333333332</v>
      </c>
      <c r="K192" s="31">
        <v>7772.25</v>
      </c>
      <c r="L192" s="31">
        <v>7351.95</v>
      </c>
      <c r="M192" s="31">
        <v>1.3418300000000001</v>
      </c>
      <c r="N192" s="1"/>
      <c r="O192" s="1"/>
    </row>
    <row r="193" spans="1:15" ht="12.75" customHeight="1">
      <c r="A193" s="51">
        <v>184</v>
      </c>
      <c r="B193" s="53" t="s">
        <v>524</v>
      </c>
      <c r="C193" s="31">
        <v>641.70000000000005</v>
      </c>
      <c r="D193" s="36">
        <v>641.26666666666677</v>
      </c>
      <c r="E193" s="36">
        <v>631.43333333333351</v>
      </c>
      <c r="F193" s="36">
        <v>621.16666666666674</v>
      </c>
      <c r="G193" s="36">
        <v>611.33333333333348</v>
      </c>
      <c r="H193" s="36">
        <v>651.53333333333353</v>
      </c>
      <c r="I193" s="36">
        <v>661.36666666666679</v>
      </c>
      <c r="J193" s="36">
        <v>671.63333333333355</v>
      </c>
      <c r="K193" s="31">
        <v>651.1</v>
      </c>
      <c r="L193" s="31">
        <v>631</v>
      </c>
      <c r="M193" s="31">
        <v>25.076540000000001</v>
      </c>
      <c r="N193" s="1"/>
      <c r="O193" s="1"/>
    </row>
    <row r="194" spans="1:15" ht="12.75" customHeight="1">
      <c r="A194" s="51">
        <v>185</v>
      </c>
      <c r="B194" s="53" t="s">
        <v>226</v>
      </c>
      <c r="C194" s="31">
        <v>967.75</v>
      </c>
      <c r="D194" s="36">
        <v>968.38333333333333</v>
      </c>
      <c r="E194" s="36">
        <v>954.76666666666665</v>
      </c>
      <c r="F194" s="36">
        <v>941.7833333333333</v>
      </c>
      <c r="G194" s="36">
        <v>928.16666666666663</v>
      </c>
      <c r="H194" s="36">
        <v>981.36666666666667</v>
      </c>
      <c r="I194" s="36">
        <v>994.98333333333323</v>
      </c>
      <c r="J194" s="36">
        <v>1007.9666666666667</v>
      </c>
      <c r="K194" s="31">
        <v>982</v>
      </c>
      <c r="L194" s="31">
        <v>955.4</v>
      </c>
      <c r="M194" s="31">
        <v>229.31800999999999</v>
      </c>
      <c r="N194" s="1"/>
      <c r="O194" s="1"/>
    </row>
    <row r="195" spans="1:15" ht="12.75" customHeight="1">
      <c r="A195" s="51">
        <v>186</v>
      </c>
      <c r="B195" s="53" t="s">
        <v>227</v>
      </c>
      <c r="C195" s="31">
        <v>384.45</v>
      </c>
      <c r="D195" s="36">
        <v>378.76666666666665</v>
      </c>
      <c r="E195" s="36">
        <v>371.23333333333329</v>
      </c>
      <c r="F195" s="36">
        <v>358.01666666666665</v>
      </c>
      <c r="G195" s="36">
        <v>350.48333333333329</v>
      </c>
      <c r="H195" s="36">
        <v>391.98333333333329</v>
      </c>
      <c r="I195" s="36">
        <v>399.51666666666659</v>
      </c>
      <c r="J195" s="36">
        <v>412.73333333333329</v>
      </c>
      <c r="K195" s="31">
        <v>386.3</v>
      </c>
      <c r="L195" s="31">
        <v>365.55</v>
      </c>
      <c r="M195" s="31">
        <v>270.89562999999998</v>
      </c>
      <c r="N195" s="1"/>
      <c r="O195" s="1"/>
    </row>
    <row r="196" spans="1:15" ht="12.75" customHeight="1">
      <c r="A196" s="51">
        <v>187</v>
      </c>
      <c r="B196" s="53" t="s">
        <v>228</v>
      </c>
      <c r="C196" s="31">
        <v>142.44999999999999</v>
      </c>
      <c r="D196" s="36">
        <v>141.58333333333334</v>
      </c>
      <c r="E196" s="36">
        <v>139.2166666666667</v>
      </c>
      <c r="F196" s="36">
        <v>135.98333333333335</v>
      </c>
      <c r="G196" s="36">
        <v>133.6166666666667</v>
      </c>
      <c r="H196" s="36">
        <v>144.81666666666669</v>
      </c>
      <c r="I196" s="36">
        <v>147.18333333333331</v>
      </c>
      <c r="J196" s="36">
        <v>150.41666666666669</v>
      </c>
      <c r="K196" s="31">
        <v>143.94999999999999</v>
      </c>
      <c r="L196" s="31">
        <v>138.35</v>
      </c>
      <c r="M196" s="31">
        <v>919.56952000000001</v>
      </c>
      <c r="N196" s="1"/>
      <c r="O196" s="1"/>
    </row>
    <row r="197" spans="1:15" ht="12.75" customHeight="1">
      <c r="A197" s="51">
        <v>188</v>
      </c>
      <c r="B197" s="53" t="s">
        <v>230</v>
      </c>
      <c r="C197" s="31">
        <v>1293.3499999999999</v>
      </c>
      <c r="D197" s="36">
        <v>1282.95</v>
      </c>
      <c r="E197" s="36">
        <v>1268.45</v>
      </c>
      <c r="F197" s="36">
        <v>1243.55</v>
      </c>
      <c r="G197" s="36">
        <v>1229.05</v>
      </c>
      <c r="H197" s="36">
        <v>1307.8500000000001</v>
      </c>
      <c r="I197" s="36">
        <v>1322.3500000000001</v>
      </c>
      <c r="J197" s="36">
        <v>1347.2500000000002</v>
      </c>
      <c r="K197" s="31">
        <v>1297.45</v>
      </c>
      <c r="L197" s="31">
        <v>1258.05</v>
      </c>
      <c r="M197" s="31">
        <v>21.290970000000002</v>
      </c>
      <c r="N197" s="1"/>
      <c r="O197" s="1"/>
    </row>
    <row r="198" spans="1:15" ht="12.75" customHeight="1">
      <c r="A198" s="51">
        <v>189</v>
      </c>
      <c r="B198" s="53" t="s">
        <v>208</v>
      </c>
      <c r="C198" s="31">
        <v>798.75</v>
      </c>
      <c r="D198" s="36">
        <v>796.68333333333339</v>
      </c>
      <c r="E198" s="36">
        <v>784.36666666666679</v>
      </c>
      <c r="F198" s="36">
        <v>769.98333333333335</v>
      </c>
      <c r="G198" s="36">
        <v>757.66666666666674</v>
      </c>
      <c r="H198" s="36">
        <v>811.06666666666683</v>
      </c>
      <c r="I198" s="36">
        <v>823.38333333333344</v>
      </c>
      <c r="J198" s="36">
        <v>837.76666666666688</v>
      </c>
      <c r="K198" s="31">
        <v>809</v>
      </c>
      <c r="L198" s="31">
        <v>782.3</v>
      </c>
      <c r="M198" s="31">
        <v>3.2963399999999998</v>
      </c>
      <c r="N198" s="1"/>
      <c r="O198" s="1"/>
    </row>
    <row r="199" spans="1:15" ht="12.75" customHeight="1">
      <c r="A199" s="51">
        <v>190</v>
      </c>
      <c r="B199" s="53" t="s">
        <v>231</v>
      </c>
      <c r="C199" s="31">
        <v>3640.15</v>
      </c>
      <c r="D199" s="36">
        <v>3622.7666666666664</v>
      </c>
      <c r="E199" s="36">
        <v>3597.5333333333328</v>
      </c>
      <c r="F199" s="36">
        <v>3554.9166666666665</v>
      </c>
      <c r="G199" s="36">
        <v>3529.6833333333329</v>
      </c>
      <c r="H199" s="36">
        <v>3665.3833333333328</v>
      </c>
      <c r="I199" s="36">
        <v>3690.6166666666663</v>
      </c>
      <c r="J199" s="36">
        <v>3733.2333333333327</v>
      </c>
      <c r="K199" s="31">
        <v>3648</v>
      </c>
      <c r="L199" s="31">
        <v>3580.15</v>
      </c>
      <c r="M199" s="31">
        <v>12.93906</v>
      </c>
      <c r="N199" s="1"/>
      <c r="O199" s="1"/>
    </row>
    <row r="200" spans="1:15" ht="12.75" customHeight="1">
      <c r="A200" s="51">
        <v>191</v>
      </c>
      <c r="B200" s="53" t="s">
        <v>232</v>
      </c>
      <c r="C200" s="31">
        <v>2690.4</v>
      </c>
      <c r="D200" s="36">
        <v>2688.15</v>
      </c>
      <c r="E200" s="36">
        <v>2645.3</v>
      </c>
      <c r="F200" s="36">
        <v>2600.2000000000003</v>
      </c>
      <c r="G200" s="36">
        <v>2557.3500000000004</v>
      </c>
      <c r="H200" s="36">
        <v>2733.25</v>
      </c>
      <c r="I200" s="36">
        <v>2776.0999999999995</v>
      </c>
      <c r="J200" s="36">
        <v>2821.2</v>
      </c>
      <c r="K200" s="31">
        <v>2731</v>
      </c>
      <c r="L200" s="31">
        <v>2643.05</v>
      </c>
      <c r="M200" s="31">
        <v>5.66479</v>
      </c>
      <c r="N200" s="1"/>
      <c r="O200" s="1"/>
    </row>
    <row r="201" spans="1:15" ht="12.75" customHeight="1">
      <c r="A201" s="51">
        <v>192</v>
      </c>
      <c r="B201" s="53" t="s">
        <v>299</v>
      </c>
      <c r="C201" s="31">
        <v>1143.95</v>
      </c>
      <c r="D201" s="36">
        <v>1133.2666666666667</v>
      </c>
      <c r="E201" s="36">
        <v>1114.7833333333333</v>
      </c>
      <c r="F201" s="36">
        <v>1085.6166666666666</v>
      </c>
      <c r="G201" s="36">
        <v>1067.1333333333332</v>
      </c>
      <c r="H201" s="36">
        <v>1162.4333333333334</v>
      </c>
      <c r="I201" s="36">
        <v>1180.9166666666665</v>
      </c>
      <c r="J201" s="36">
        <v>1210.0833333333335</v>
      </c>
      <c r="K201" s="31">
        <v>1151.75</v>
      </c>
      <c r="L201" s="31">
        <v>1104.0999999999999</v>
      </c>
      <c r="M201" s="31">
        <v>8.5384100000000007</v>
      </c>
      <c r="N201" s="1"/>
      <c r="O201" s="1"/>
    </row>
    <row r="202" spans="1:15" ht="12.75" customHeight="1">
      <c r="A202" s="51">
        <v>193</v>
      </c>
      <c r="B202" s="53" t="s">
        <v>233</v>
      </c>
      <c r="C202" s="31">
        <v>4081.1</v>
      </c>
      <c r="D202" s="36">
        <v>4018.9</v>
      </c>
      <c r="E202" s="36">
        <v>3932.8</v>
      </c>
      <c r="F202" s="36">
        <v>3784.5</v>
      </c>
      <c r="G202" s="36">
        <v>3698.4</v>
      </c>
      <c r="H202" s="36">
        <v>4167.2000000000007</v>
      </c>
      <c r="I202" s="36">
        <v>4253.2999999999993</v>
      </c>
      <c r="J202" s="36">
        <v>4401.6000000000004</v>
      </c>
      <c r="K202" s="31">
        <v>4105</v>
      </c>
      <c r="L202" s="31">
        <v>3870.6</v>
      </c>
      <c r="M202" s="31">
        <v>7.2315800000000001</v>
      </c>
      <c r="N202" s="1"/>
      <c r="O202" s="1"/>
    </row>
    <row r="203" spans="1:15" ht="12.75" customHeight="1">
      <c r="A203" s="51">
        <v>194</v>
      </c>
      <c r="B203" s="53" t="s">
        <v>301</v>
      </c>
      <c r="C203" s="31">
        <v>3580.8</v>
      </c>
      <c r="D203" s="36">
        <v>3530.4333333333329</v>
      </c>
      <c r="E203" s="36">
        <v>3448.8666666666659</v>
      </c>
      <c r="F203" s="36">
        <v>3316.9333333333329</v>
      </c>
      <c r="G203" s="36">
        <v>3235.3666666666659</v>
      </c>
      <c r="H203" s="36">
        <v>3662.3666666666659</v>
      </c>
      <c r="I203" s="36">
        <v>3743.9333333333325</v>
      </c>
      <c r="J203" s="36">
        <v>3875.8666666666659</v>
      </c>
      <c r="K203" s="31">
        <v>3612</v>
      </c>
      <c r="L203" s="31">
        <v>3398.5</v>
      </c>
      <c r="M203" s="31">
        <v>1.2420500000000001</v>
      </c>
      <c r="N203" s="1"/>
      <c r="O203" s="1"/>
    </row>
    <row r="204" spans="1:15" ht="12.75" customHeight="1">
      <c r="A204" s="51">
        <v>195</v>
      </c>
      <c r="B204" s="53" t="s">
        <v>237</v>
      </c>
      <c r="C204" s="31">
        <v>462.1</v>
      </c>
      <c r="D204" s="36">
        <v>458.0333333333333</v>
      </c>
      <c r="E204" s="36">
        <v>451.86666666666662</v>
      </c>
      <c r="F204" s="36">
        <v>441.63333333333333</v>
      </c>
      <c r="G204" s="36">
        <v>435.46666666666664</v>
      </c>
      <c r="H204" s="36">
        <v>468.26666666666659</v>
      </c>
      <c r="I204" s="36">
        <v>474.43333333333334</v>
      </c>
      <c r="J204" s="36">
        <v>484.66666666666657</v>
      </c>
      <c r="K204" s="31">
        <v>464.2</v>
      </c>
      <c r="L204" s="31">
        <v>447.8</v>
      </c>
      <c r="M204" s="31">
        <v>25.056090000000001</v>
      </c>
      <c r="N204" s="1"/>
      <c r="O204" s="1"/>
    </row>
    <row r="205" spans="1:15" ht="12.75" customHeight="1">
      <c r="A205" s="51">
        <v>196</v>
      </c>
      <c r="B205" s="53" t="s">
        <v>236</v>
      </c>
      <c r="C205" s="31">
        <v>9696.9500000000007</v>
      </c>
      <c r="D205" s="36">
        <v>9619.65</v>
      </c>
      <c r="E205" s="36">
        <v>9531.2999999999993</v>
      </c>
      <c r="F205" s="36">
        <v>9365.65</v>
      </c>
      <c r="G205" s="36">
        <v>9277.2999999999993</v>
      </c>
      <c r="H205" s="36">
        <v>9785.2999999999993</v>
      </c>
      <c r="I205" s="36">
        <v>9873.6500000000015</v>
      </c>
      <c r="J205" s="36">
        <v>10039.299999999999</v>
      </c>
      <c r="K205" s="31">
        <v>9708</v>
      </c>
      <c r="L205" s="31">
        <v>9454</v>
      </c>
      <c r="M205" s="31">
        <v>3.4782199999999999</v>
      </c>
      <c r="N205" s="1"/>
      <c r="O205" s="1"/>
    </row>
    <row r="206" spans="1:15" ht="12.75" customHeight="1">
      <c r="A206" s="51">
        <v>197</v>
      </c>
      <c r="B206" s="53" t="s">
        <v>302</v>
      </c>
      <c r="C206" s="31">
        <v>143.65</v>
      </c>
      <c r="D206" s="36">
        <v>142.06666666666669</v>
      </c>
      <c r="E206" s="36">
        <v>139.68333333333339</v>
      </c>
      <c r="F206" s="36">
        <v>135.7166666666667</v>
      </c>
      <c r="G206" s="36">
        <v>133.3333333333334</v>
      </c>
      <c r="H206" s="36">
        <v>146.03333333333339</v>
      </c>
      <c r="I206" s="36">
        <v>148.41666666666666</v>
      </c>
      <c r="J206" s="36">
        <v>152.38333333333338</v>
      </c>
      <c r="K206" s="31">
        <v>144.44999999999999</v>
      </c>
      <c r="L206" s="31">
        <v>138.1</v>
      </c>
      <c r="M206" s="31">
        <v>196.66323</v>
      </c>
      <c r="N206" s="1"/>
      <c r="O206" s="1"/>
    </row>
    <row r="207" spans="1:15" ht="12.75" customHeight="1">
      <c r="A207" s="51">
        <v>198</v>
      </c>
      <c r="B207" s="53" t="s">
        <v>235</v>
      </c>
      <c r="C207" s="31">
        <v>1722.55</v>
      </c>
      <c r="D207" s="36">
        <v>1708.05</v>
      </c>
      <c r="E207" s="36">
        <v>1681.1</v>
      </c>
      <c r="F207" s="36">
        <v>1639.6499999999999</v>
      </c>
      <c r="G207" s="36">
        <v>1612.6999999999998</v>
      </c>
      <c r="H207" s="36">
        <v>1749.5</v>
      </c>
      <c r="I207" s="36">
        <v>1776.4500000000003</v>
      </c>
      <c r="J207" s="36">
        <v>1817.9</v>
      </c>
      <c r="K207" s="31">
        <v>1735</v>
      </c>
      <c r="L207" s="31">
        <v>1666.6</v>
      </c>
      <c r="M207" s="31">
        <v>1.7093700000000001</v>
      </c>
      <c r="N207" s="1"/>
      <c r="O207" s="1"/>
    </row>
    <row r="208" spans="1:15" ht="12.75" customHeight="1">
      <c r="A208" s="51">
        <v>199</v>
      </c>
      <c r="B208" s="53" t="s">
        <v>176</v>
      </c>
      <c r="C208" s="31">
        <v>1127.3</v>
      </c>
      <c r="D208" s="36">
        <v>1118.4999999999998</v>
      </c>
      <c r="E208" s="36">
        <v>1104.8999999999996</v>
      </c>
      <c r="F208" s="36">
        <v>1082.4999999999998</v>
      </c>
      <c r="G208" s="36">
        <v>1068.8999999999996</v>
      </c>
      <c r="H208" s="36">
        <v>1140.8999999999996</v>
      </c>
      <c r="I208" s="36">
        <v>1154.4999999999995</v>
      </c>
      <c r="J208" s="36">
        <v>1176.8999999999996</v>
      </c>
      <c r="K208" s="31">
        <v>1132.0999999999999</v>
      </c>
      <c r="L208" s="31">
        <v>1096.0999999999999</v>
      </c>
      <c r="M208" s="31">
        <v>5.4180099999999998</v>
      </c>
      <c r="N208" s="1"/>
      <c r="O208" s="1"/>
    </row>
    <row r="209" spans="1:15" ht="12.75" customHeight="1">
      <c r="A209" s="51">
        <v>200</v>
      </c>
      <c r="B209" s="53" t="s">
        <v>303</v>
      </c>
      <c r="C209" s="31">
        <v>1417.7</v>
      </c>
      <c r="D209" s="36">
        <v>1398.9666666666665</v>
      </c>
      <c r="E209" s="36">
        <v>1372.9333333333329</v>
      </c>
      <c r="F209" s="36">
        <v>1328.1666666666665</v>
      </c>
      <c r="G209" s="36">
        <v>1302.133333333333</v>
      </c>
      <c r="H209" s="36">
        <v>1443.7333333333329</v>
      </c>
      <c r="I209" s="36">
        <v>1469.7666666666662</v>
      </c>
      <c r="J209" s="36">
        <v>1514.5333333333328</v>
      </c>
      <c r="K209" s="31">
        <v>1425</v>
      </c>
      <c r="L209" s="31">
        <v>1354.2</v>
      </c>
      <c r="M209" s="31">
        <v>17.546379999999999</v>
      </c>
      <c r="N209" s="1"/>
      <c r="O209" s="1"/>
    </row>
    <row r="210" spans="1:15" ht="12.75" customHeight="1">
      <c r="A210" s="51">
        <v>201</v>
      </c>
      <c r="B210" s="53" t="s">
        <v>238</v>
      </c>
      <c r="C210" s="31">
        <v>260.14999999999998</v>
      </c>
      <c r="D210" s="36">
        <v>257.75</v>
      </c>
      <c r="E210" s="36">
        <v>254</v>
      </c>
      <c r="F210" s="36">
        <v>247.85</v>
      </c>
      <c r="G210" s="36">
        <v>244.1</v>
      </c>
      <c r="H210" s="36">
        <v>263.89999999999998</v>
      </c>
      <c r="I210" s="36">
        <v>267.64999999999998</v>
      </c>
      <c r="J210" s="36">
        <v>273.8</v>
      </c>
      <c r="K210" s="31">
        <v>261.5</v>
      </c>
      <c r="L210" s="31">
        <v>251.6</v>
      </c>
      <c r="M210" s="31">
        <v>103.35603</v>
      </c>
      <c r="N210" s="1"/>
      <c r="O210" s="1"/>
    </row>
    <row r="211" spans="1:15" ht="12.75" customHeight="1">
      <c r="A211" s="51">
        <v>202</v>
      </c>
      <c r="B211" s="53" t="s">
        <v>141</v>
      </c>
      <c r="C211" s="31">
        <v>13.1</v>
      </c>
      <c r="D211" s="36">
        <v>12.866666666666667</v>
      </c>
      <c r="E211" s="36">
        <v>12.483333333333334</v>
      </c>
      <c r="F211" s="36">
        <v>11.866666666666667</v>
      </c>
      <c r="G211" s="36">
        <v>11.483333333333334</v>
      </c>
      <c r="H211" s="36">
        <v>13.483333333333334</v>
      </c>
      <c r="I211" s="36">
        <v>13.866666666666667</v>
      </c>
      <c r="J211" s="36">
        <v>14.483333333333334</v>
      </c>
      <c r="K211" s="31">
        <v>13.25</v>
      </c>
      <c r="L211" s="31">
        <v>12.25</v>
      </c>
      <c r="M211" s="31">
        <v>4245.1216100000001</v>
      </c>
      <c r="N211" s="1"/>
      <c r="O211" s="1"/>
    </row>
    <row r="212" spans="1:15" ht="12.75" customHeight="1">
      <c r="A212" s="51">
        <v>203</v>
      </c>
      <c r="B212" s="53" t="s">
        <v>239</v>
      </c>
      <c r="C212" s="31">
        <v>1073.6500000000001</v>
      </c>
      <c r="D212" s="36">
        <v>1058.6166666666668</v>
      </c>
      <c r="E212" s="36">
        <v>1039.8333333333335</v>
      </c>
      <c r="F212" s="36">
        <v>1006.0166666666667</v>
      </c>
      <c r="G212" s="36">
        <v>987.23333333333335</v>
      </c>
      <c r="H212" s="36">
        <v>1092.4333333333336</v>
      </c>
      <c r="I212" s="36">
        <v>1111.2166666666669</v>
      </c>
      <c r="J212" s="36">
        <v>1145.0333333333338</v>
      </c>
      <c r="K212" s="31">
        <v>1077.4000000000001</v>
      </c>
      <c r="L212" s="31">
        <v>1024.8</v>
      </c>
      <c r="M212" s="31">
        <v>12.599500000000001</v>
      </c>
      <c r="N212" s="1"/>
      <c r="O212" s="1"/>
    </row>
    <row r="213" spans="1:15" ht="12.75" customHeight="1">
      <c r="A213" s="51">
        <v>204</v>
      </c>
      <c r="B213" s="53" t="s">
        <v>240</v>
      </c>
      <c r="C213" s="31">
        <v>517.95000000000005</v>
      </c>
      <c r="D213" s="36">
        <v>510.66666666666669</v>
      </c>
      <c r="E213" s="36">
        <v>502.43333333333339</v>
      </c>
      <c r="F213" s="36">
        <v>486.91666666666669</v>
      </c>
      <c r="G213" s="36">
        <v>478.68333333333339</v>
      </c>
      <c r="H213" s="36">
        <v>526.18333333333339</v>
      </c>
      <c r="I213" s="36">
        <v>534.41666666666663</v>
      </c>
      <c r="J213" s="36">
        <v>549.93333333333339</v>
      </c>
      <c r="K213" s="31">
        <v>518.9</v>
      </c>
      <c r="L213" s="31">
        <v>495.15</v>
      </c>
      <c r="M213" s="31">
        <v>64.127359999999996</v>
      </c>
      <c r="N213" s="1"/>
      <c r="O213" s="1"/>
    </row>
    <row r="214" spans="1:15" ht="12.75" customHeight="1">
      <c r="A214" s="51">
        <v>205</v>
      </c>
      <c r="B214" s="53" t="s">
        <v>305</v>
      </c>
      <c r="C214" s="31">
        <v>23.45</v>
      </c>
      <c r="D214" s="36">
        <v>22.583333333333332</v>
      </c>
      <c r="E214" s="36">
        <v>21.416666666666664</v>
      </c>
      <c r="F214" s="36">
        <v>19.383333333333333</v>
      </c>
      <c r="G214" s="36">
        <v>18.216666666666665</v>
      </c>
      <c r="H214" s="36">
        <v>24.616666666666664</v>
      </c>
      <c r="I214" s="36">
        <v>25.783333333333328</v>
      </c>
      <c r="J214" s="36">
        <v>27.816666666666663</v>
      </c>
      <c r="K214" s="31">
        <v>23.75</v>
      </c>
      <c r="L214" s="31">
        <v>20.55</v>
      </c>
      <c r="M214" s="31">
        <v>6198.1648100000002</v>
      </c>
      <c r="N214" s="1"/>
      <c r="O214" s="1"/>
    </row>
    <row r="215" spans="1:15" ht="12.75" customHeight="1">
      <c r="A215" s="51">
        <v>206</v>
      </c>
      <c r="B215" s="53" t="s">
        <v>241</v>
      </c>
      <c r="C215" s="31">
        <v>146.9</v>
      </c>
      <c r="D215" s="36">
        <v>148.20000000000002</v>
      </c>
      <c r="E215" s="36">
        <v>143.85000000000002</v>
      </c>
      <c r="F215" s="36">
        <v>140.80000000000001</v>
      </c>
      <c r="G215" s="36">
        <v>136.45000000000002</v>
      </c>
      <c r="H215" s="36">
        <v>151.25000000000003</v>
      </c>
      <c r="I215" s="36">
        <v>155.6</v>
      </c>
      <c r="J215" s="36">
        <v>158.65000000000003</v>
      </c>
      <c r="K215" s="31">
        <v>152.55000000000001</v>
      </c>
      <c r="L215" s="31">
        <v>145.15</v>
      </c>
      <c r="M215" s="31">
        <v>164.57230000000001</v>
      </c>
      <c r="N215" s="1"/>
      <c r="O215" s="1"/>
    </row>
    <row r="216" spans="1:15" ht="12.75" customHeight="1">
      <c r="A216" s="51">
        <v>207</v>
      </c>
      <c r="B216" s="53" t="s">
        <v>306</v>
      </c>
      <c r="C216" s="31">
        <v>152.75</v>
      </c>
      <c r="D216" s="36">
        <v>151.45000000000002</v>
      </c>
      <c r="E216" s="36">
        <v>145.60000000000002</v>
      </c>
      <c r="F216" s="36">
        <v>138.45000000000002</v>
      </c>
      <c r="G216" s="36">
        <v>132.60000000000002</v>
      </c>
      <c r="H216" s="36">
        <v>158.60000000000002</v>
      </c>
      <c r="I216" s="36">
        <v>164.45</v>
      </c>
      <c r="J216" s="36">
        <v>171.60000000000002</v>
      </c>
      <c r="K216" s="31">
        <v>157.30000000000001</v>
      </c>
      <c r="L216" s="31">
        <v>144.30000000000001</v>
      </c>
      <c r="M216" s="31">
        <v>457.08364999999998</v>
      </c>
      <c r="N216" s="1"/>
      <c r="O216" s="1"/>
    </row>
    <row r="217" spans="1:15" ht="12.75" customHeight="1">
      <c r="A217" s="51">
        <v>208</v>
      </c>
      <c r="B217" s="53" t="s">
        <v>242</v>
      </c>
      <c r="C217" s="31">
        <v>995.3</v>
      </c>
      <c r="D217" s="36">
        <v>985.7833333333333</v>
      </c>
      <c r="E217" s="36">
        <v>971.66666666666663</v>
      </c>
      <c r="F217" s="36">
        <v>948.0333333333333</v>
      </c>
      <c r="G217" s="36">
        <v>933.91666666666663</v>
      </c>
      <c r="H217" s="36">
        <v>1009.4166666666666</v>
      </c>
      <c r="I217" s="36">
        <v>1023.5333333333334</v>
      </c>
      <c r="J217" s="36">
        <v>1047.1666666666665</v>
      </c>
      <c r="K217" s="31">
        <v>999.9</v>
      </c>
      <c r="L217" s="31">
        <v>962.15</v>
      </c>
      <c r="M217" s="31">
        <v>12.759219999999999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307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308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243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244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245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246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247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248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249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250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251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252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253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254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255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256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257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61"/>
      <c r="B1" s="362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45366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55" t="s">
        <v>16</v>
      </c>
      <c r="B9" s="357" t="s">
        <v>18</v>
      </c>
      <c r="C9" s="360" t="s">
        <v>20</v>
      </c>
      <c r="D9" s="360" t="s">
        <v>21</v>
      </c>
      <c r="E9" s="352" t="s">
        <v>22</v>
      </c>
      <c r="F9" s="353"/>
      <c r="G9" s="354"/>
      <c r="H9" s="352" t="s">
        <v>23</v>
      </c>
      <c r="I9" s="353"/>
      <c r="J9" s="354"/>
      <c r="K9" s="26"/>
      <c r="L9" s="27"/>
      <c r="M9" s="48"/>
      <c r="N9" s="1"/>
      <c r="O9" s="1"/>
    </row>
    <row r="10" spans="1:15" ht="42.75" customHeight="1">
      <c r="A10" s="356"/>
      <c r="B10" s="359"/>
      <c r="C10" s="359"/>
      <c r="D10" s="359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696.7</v>
      </c>
      <c r="D11" s="36">
        <v>692.11666666666667</v>
      </c>
      <c r="E11" s="36">
        <v>684.23333333333335</v>
      </c>
      <c r="F11" s="36">
        <v>671.76666666666665</v>
      </c>
      <c r="G11" s="36">
        <v>663.88333333333333</v>
      </c>
      <c r="H11" s="36">
        <v>704.58333333333337</v>
      </c>
      <c r="I11" s="36">
        <v>712.46666666666681</v>
      </c>
      <c r="J11" s="36">
        <v>724.93333333333339</v>
      </c>
      <c r="K11" s="31">
        <v>700</v>
      </c>
      <c r="L11" s="31">
        <v>679.65</v>
      </c>
      <c r="M11" s="31">
        <v>1.41794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30133.15</v>
      </c>
      <c r="D12" s="36">
        <v>29993.100000000002</v>
      </c>
      <c r="E12" s="36">
        <v>29540.050000000003</v>
      </c>
      <c r="F12" s="36">
        <v>28946.95</v>
      </c>
      <c r="G12" s="36">
        <v>28493.9</v>
      </c>
      <c r="H12" s="36">
        <v>30586.200000000004</v>
      </c>
      <c r="I12" s="36">
        <v>31039.25</v>
      </c>
      <c r="J12" s="36">
        <v>31632.350000000006</v>
      </c>
      <c r="K12" s="31">
        <v>30446.15</v>
      </c>
      <c r="L12" s="31">
        <v>29400</v>
      </c>
      <c r="M12" s="31">
        <v>4.5289999999999997E-2</v>
      </c>
      <c r="N12" s="1"/>
      <c r="O12" s="1"/>
    </row>
    <row r="13" spans="1:15" ht="12" customHeight="1">
      <c r="A13" s="33">
        <v>3</v>
      </c>
      <c r="B13" s="53" t="s">
        <v>42</v>
      </c>
      <c r="C13" s="31">
        <v>5625.4</v>
      </c>
      <c r="D13" s="36">
        <v>5601.2333333333336</v>
      </c>
      <c r="E13" s="36">
        <v>5544.166666666667</v>
      </c>
      <c r="F13" s="36">
        <v>5462.9333333333334</v>
      </c>
      <c r="G13" s="36">
        <v>5405.8666666666668</v>
      </c>
      <c r="H13" s="36">
        <v>5682.4666666666672</v>
      </c>
      <c r="I13" s="36">
        <v>5739.5333333333328</v>
      </c>
      <c r="J13" s="36">
        <v>5820.7666666666673</v>
      </c>
      <c r="K13" s="31">
        <v>5658.3</v>
      </c>
      <c r="L13" s="31">
        <v>5520</v>
      </c>
      <c r="M13" s="31">
        <v>3.5441600000000002</v>
      </c>
      <c r="N13" s="1"/>
      <c r="O13" s="1"/>
    </row>
    <row r="14" spans="1:15" ht="12" customHeight="1">
      <c r="A14" s="33">
        <v>4</v>
      </c>
      <c r="B14" s="53" t="s">
        <v>50</v>
      </c>
      <c r="C14" s="31">
        <v>2482.1</v>
      </c>
      <c r="D14" s="36">
        <v>2439.5333333333333</v>
      </c>
      <c r="E14" s="36">
        <v>2389.7666666666664</v>
      </c>
      <c r="F14" s="36">
        <v>2297.4333333333329</v>
      </c>
      <c r="G14" s="36">
        <v>2247.6666666666661</v>
      </c>
      <c r="H14" s="36">
        <v>2531.8666666666668</v>
      </c>
      <c r="I14" s="36">
        <v>2581.6333333333341</v>
      </c>
      <c r="J14" s="36">
        <v>2673.9666666666672</v>
      </c>
      <c r="K14" s="31">
        <v>2489.3000000000002</v>
      </c>
      <c r="L14" s="31">
        <v>2347.1999999999998</v>
      </c>
      <c r="M14" s="31">
        <v>3.5060500000000001</v>
      </c>
      <c r="N14" s="1"/>
      <c r="O14" s="1"/>
    </row>
    <row r="15" spans="1:15" ht="12" customHeight="1">
      <c r="A15" s="33">
        <v>5</v>
      </c>
      <c r="B15" s="53" t="s">
        <v>314</v>
      </c>
      <c r="C15" s="31">
        <v>3616</v>
      </c>
      <c r="D15" s="36">
        <v>3608.7666666666664</v>
      </c>
      <c r="E15" s="36">
        <v>3585.5333333333328</v>
      </c>
      <c r="F15" s="36">
        <v>3555.0666666666666</v>
      </c>
      <c r="G15" s="36">
        <v>3531.833333333333</v>
      </c>
      <c r="H15" s="36">
        <v>3639.2333333333327</v>
      </c>
      <c r="I15" s="36">
        <v>3662.4666666666662</v>
      </c>
      <c r="J15" s="36">
        <v>3692.9333333333325</v>
      </c>
      <c r="K15" s="31">
        <v>3632</v>
      </c>
      <c r="L15" s="31">
        <v>3578.3</v>
      </c>
      <c r="M15" s="31">
        <v>0.41986000000000001</v>
      </c>
      <c r="N15" s="1"/>
      <c r="O15" s="1"/>
    </row>
    <row r="16" spans="1:15" ht="12" customHeight="1">
      <c r="A16" s="33">
        <v>6</v>
      </c>
      <c r="B16" s="53" t="s">
        <v>315</v>
      </c>
      <c r="C16" s="31">
        <v>1495.6</v>
      </c>
      <c r="D16" s="36">
        <v>1497.4166666666667</v>
      </c>
      <c r="E16" s="36">
        <v>1469.8333333333335</v>
      </c>
      <c r="F16" s="36">
        <v>1444.0666666666668</v>
      </c>
      <c r="G16" s="36">
        <v>1416.4833333333336</v>
      </c>
      <c r="H16" s="36">
        <v>1523.1833333333334</v>
      </c>
      <c r="I16" s="36">
        <v>1550.7666666666669</v>
      </c>
      <c r="J16" s="36">
        <v>1576.5333333333333</v>
      </c>
      <c r="K16" s="31">
        <v>1525</v>
      </c>
      <c r="L16" s="31">
        <v>1471.65</v>
      </c>
      <c r="M16" s="31">
        <v>6.9430199999999997</v>
      </c>
      <c r="N16" s="1"/>
      <c r="O16" s="1"/>
    </row>
    <row r="17" spans="1:15" ht="12" customHeight="1">
      <c r="A17" s="33">
        <v>7</v>
      </c>
      <c r="B17" s="53" t="s">
        <v>64</v>
      </c>
      <c r="C17" s="31">
        <v>583.95000000000005</v>
      </c>
      <c r="D17" s="36">
        <v>580.26666666666677</v>
      </c>
      <c r="E17" s="36">
        <v>572.68333333333351</v>
      </c>
      <c r="F17" s="36">
        <v>561.41666666666674</v>
      </c>
      <c r="G17" s="36">
        <v>553.83333333333348</v>
      </c>
      <c r="H17" s="36">
        <v>591.53333333333353</v>
      </c>
      <c r="I17" s="36">
        <v>599.11666666666679</v>
      </c>
      <c r="J17" s="36">
        <v>610.38333333333355</v>
      </c>
      <c r="K17" s="31">
        <v>587.85</v>
      </c>
      <c r="L17" s="31">
        <v>569</v>
      </c>
      <c r="M17" s="31">
        <v>21.41385</v>
      </c>
      <c r="N17" s="1"/>
      <c r="O17" s="1"/>
    </row>
    <row r="18" spans="1:15" ht="12" customHeight="1">
      <c r="A18" s="33">
        <v>8</v>
      </c>
      <c r="B18" s="53" t="s">
        <v>316</v>
      </c>
      <c r="C18" s="31">
        <v>458.7</v>
      </c>
      <c r="D18" s="36">
        <v>455.13333333333338</v>
      </c>
      <c r="E18" s="36">
        <v>447.26666666666677</v>
      </c>
      <c r="F18" s="36">
        <v>435.83333333333337</v>
      </c>
      <c r="G18" s="36">
        <v>427.96666666666675</v>
      </c>
      <c r="H18" s="36">
        <v>466.56666666666678</v>
      </c>
      <c r="I18" s="36">
        <v>474.43333333333345</v>
      </c>
      <c r="J18" s="36">
        <v>485.86666666666679</v>
      </c>
      <c r="K18" s="31">
        <v>463</v>
      </c>
      <c r="L18" s="31">
        <v>443.7</v>
      </c>
      <c r="M18" s="31">
        <v>1.6560299999999999</v>
      </c>
      <c r="N18" s="1"/>
      <c r="O18" s="1"/>
    </row>
    <row r="19" spans="1:15" ht="12" customHeight="1">
      <c r="A19" s="33">
        <v>9</v>
      </c>
      <c r="B19" s="53" t="s">
        <v>40</v>
      </c>
      <c r="C19" s="31">
        <v>645.9</v>
      </c>
      <c r="D19" s="36">
        <v>633.5333333333333</v>
      </c>
      <c r="E19" s="36">
        <v>618.91666666666663</v>
      </c>
      <c r="F19" s="36">
        <v>591.93333333333328</v>
      </c>
      <c r="G19" s="36">
        <v>577.31666666666661</v>
      </c>
      <c r="H19" s="36">
        <v>660.51666666666665</v>
      </c>
      <c r="I19" s="36">
        <v>675.13333333333344</v>
      </c>
      <c r="J19" s="36">
        <v>702.11666666666667</v>
      </c>
      <c r="K19" s="31">
        <v>648.15</v>
      </c>
      <c r="L19" s="31">
        <v>606.54999999999995</v>
      </c>
      <c r="M19" s="31">
        <v>14.33487</v>
      </c>
      <c r="N19" s="1"/>
      <c r="O19" s="1"/>
    </row>
    <row r="20" spans="1:15" ht="12" customHeight="1">
      <c r="A20" s="33">
        <v>10</v>
      </c>
      <c r="B20" s="53" t="s">
        <v>317</v>
      </c>
      <c r="C20" s="31">
        <v>1378.9</v>
      </c>
      <c r="D20" s="36">
        <v>1365.25</v>
      </c>
      <c r="E20" s="36">
        <v>1335.2</v>
      </c>
      <c r="F20" s="36">
        <v>1291.5</v>
      </c>
      <c r="G20" s="36">
        <v>1261.45</v>
      </c>
      <c r="H20" s="36">
        <v>1408.95</v>
      </c>
      <c r="I20" s="36">
        <v>1439.0000000000002</v>
      </c>
      <c r="J20" s="36">
        <v>1482.7</v>
      </c>
      <c r="K20" s="31">
        <v>1395.3</v>
      </c>
      <c r="L20" s="31">
        <v>1321.55</v>
      </c>
      <c r="M20" s="31">
        <v>1.7890600000000001</v>
      </c>
      <c r="N20" s="1"/>
      <c r="O20" s="1"/>
    </row>
    <row r="21" spans="1:15" ht="12" customHeight="1">
      <c r="A21" s="33">
        <v>11</v>
      </c>
      <c r="B21" s="53" t="s">
        <v>44</v>
      </c>
      <c r="C21" s="31">
        <v>28308.1</v>
      </c>
      <c r="D21" s="36">
        <v>28052.600000000002</v>
      </c>
      <c r="E21" s="36">
        <v>27505.500000000004</v>
      </c>
      <c r="F21" s="36">
        <v>26702.9</v>
      </c>
      <c r="G21" s="36">
        <v>26155.800000000003</v>
      </c>
      <c r="H21" s="36">
        <v>28855.200000000004</v>
      </c>
      <c r="I21" s="36">
        <v>29402.300000000003</v>
      </c>
      <c r="J21" s="36">
        <v>30204.900000000005</v>
      </c>
      <c r="K21" s="31">
        <v>28599.7</v>
      </c>
      <c r="L21" s="31">
        <v>27250</v>
      </c>
      <c r="M21" s="31">
        <v>0.31673000000000001</v>
      </c>
      <c r="N21" s="1"/>
      <c r="O21" s="1"/>
    </row>
    <row r="22" spans="1:15" ht="12" customHeight="1">
      <c r="A22" s="33">
        <v>12</v>
      </c>
      <c r="B22" s="53" t="s">
        <v>884</v>
      </c>
      <c r="C22" s="31">
        <v>1054.55</v>
      </c>
      <c r="D22" s="36">
        <v>1013.0666666666666</v>
      </c>
      <c r="E22" s="36">
        <v>960.23333333333312</v>
      </c>
      <c r="F22" s="36">
        <v>865.91666666666652</v>
      </c>
      <c r="G22" s="36">
        <v>813.08333333333303</v>
      </c>
      <c r="H22" s="36">
        <v>1107.3833333333332</v>
      </c>
      <c r="I22" s="36">
        <v>1160.2166666666667</v>
      </c>
      <c r="J22" s="36">
        <v>1254.5333333333333</v>
      </c>
      <c r="K22" s="31">
        <v>1065.9000000000001</v>
      </c>
      <c r="L22" s="31">
        <v>918.75</v>
      </c>
      <c r="M22" s="31">
        <v>60.839239999999997</v>
      </c>
      <c r="N22" s="1"/>
      <c r="O22" s="1"/>
    </row>
    <row r="23" spans="1:15" ht="12.75" customHeight="1">
      <c r="A23" s="33">
        <v>13</v>
      </c>
      <c r="B23" s="53" t="s">
        <v>51</v>
      </c>
      <c r="C23" s="31">
        <v>3087.45</v>
      </c>
      <c r="D23" s="36">
        <v>3022.8833333333332</v>
      </c>
      <c r="E23" s="36">
        <v>2944.5666666666666</v>
      </c>
      <c r="F23" s="36">
        <v>2801.6833333333334</v>
      </c>
      <c r="G23" s="36">
        <v>2723.3666666666668</v>
      </c>
      <c r="H23" s="36">
        <v>3165.7666666666664</v>
      </c>
      <c r="I23" s="36">
        <v>3244.083333333333</v>
      </c>
      <c r="J23" s="36">
        <v>3386.9666666666662</v>
      </c>
      <c r="K23" s="31">
        <v>3101.2</v>
      </c>
      <c r="L23" s="31">
        <v>2880</v>
      </c>
      <c r="M23" s="31">
        <v>37.591000000000001</v>
      </c>
      <c r="N23" s="1"/>
      <c r="O23" s="1"/>
    </row>
    <row r="24" spans="1:15" ht="12.75" customHeight="1">
      <c r="A24" s="33">
        <v>14</v>
      </c>
      <c r="B24" s="53" t="s">
        <v>266</v>
      </c>
      <c r="C24" s="31">
        <v>1895.3</v>
      </c>
      <c r="D24" s="36">
        <v>1823.8333333333333</v>
      </c>
      <c r="E24" s="36">
        <v>1734.6666666666665</v>
      </c>
      <c r="F24" s="36">
        <v>1574.0333333333333</v>
      </c>
      <c r="G24" s="36">
        <v>1484.8666666666666</v>
      </c>
      <c r="H24" s="36">
        <v>1984.4666666666665</v>
      </c>
      <c r="I24" s="36">
        <v>2073.6333333333332</v>
      </c>
      <c r="J24" s="36">
        <v>2234.2666666666664</v>
      </c>
      <c r="K24" s="31">
        <v>1913</v>
      </c>
      <c r="L24" s="31">
        <v>1663.2</v>
      </c>
      <c r="M24" s="31">
        <v>18.7593</v>
      </c>
      <c r="N24" s="1"/>
      <c r="O24" s="1"/>
    </row>
    <row r="25" spans="1:15" ht="12.75" customHeight="1">
      <c r="A25" s="33">
        <v>15</v>
      </c>
      <c r="B25" s="53" t="s">
        <v>52</v>
      </c>
      <c r="C25" s="31">
        <v>1267.8499999999999</v>
      </c>
      <c r="D25" s="36">
        <v>1246.5166666666667</v>
      </c>
      <c r="E25" s="36">
        <v>1217.0333333333333</v>
      </c>
      <c r="F25" s="36">
        <v>1166.2166666666667</v>
      </c>
      <c r="G25" s="36">
        <v>1136.7333333333333</v>
      </c>
      <c r="H25" s="36">
        <v>1297.3333333333333</v>
      </c>
      <c r="I25" s="36">
        <v>1326.8166666666664</v>
      </c>
      <c r="J25" s="36">
        <v>1377.6333333333332</v>
      </c>
      <c r="K25" s="31">
        <v>1276</v>
      </c>
      <c r="L25" s="31">
        <v>1195.7</v>
      </c>
      <c r="M25" s="31">
        <v>71.956029999999998</v>
      </c>
      <c r="N25" s="1"/>
      <c r="O25" s="1"/>
    </row>
    <row r="26" spans="1:15" ht="12.75" customHeight="1">
      <c r="A26" s="33">
        <v>16</v>
      </c>
      <c r="B26" s="53" t="s">
        <v>826</v>
      </c>
      <c r="C26" s="31">
        <v>537.85</v>
      </c>
      <c r="D26" s="36">
        <v>528.23333333333346</v>
      </c>
      <c r="E26" s="36">
        <v>511.51666666666688</v>
      </c>
      <c r="F26" s="36">
        <v>485.18333333333339</v>
      </c>
      <c r="G26" s="36">
        <v>468.46666666666681</v>
      </c>
      <c r="H26" s="36">
        <v>554.56666666666695</v>
      </c>
      <c r="I26" s="36">
        <v>571.28333333333342</v>
      </c>
      <c r="J26" s="36">
        <v>597.61666666666702</v>
      </c>
      <c r="K26" s="31">
        <v>544.95000000000005</v>
      </c>
      <c r="L26" s="31">
        <v>501.9</v>
      </c>
      <c r="M26" s="31">
        <v>24.961829999999999</v>
      </c>
      <c r="N26" s="1"/>
      <c r="O26" s="1"/>
    </row>
    <row r="27" spans="1:15" ht="12.75" customHeight="1">
      <c r="A27" s="33">
        <v>17</v>
      </c>
      <c r="B27" s="53" t="s">
        <v>267</v>
      </c>
      <c r="C27" s="31">
        <v>973.3</v>
      </c>
      <c r="D27" s="36">
        <v>933.61666666666667</v>
      </c>
      <c r="E27" s="36">
        <v>886.23333333333335</v>
      </c>
      <c r="F27" s="36">
        <v>799.16666666666663</v>
      </c>
      <c r="G27" s="36">
        <v>751.7833333333333</v>
      </c>
      <c r="H27" s="36">
        <v>1020.6833333333334</v>
      </c>
      <c r="I27" s="36">
        <v>1068.0666666666668</v>
      </c>
      <c r="J27" s="36">
        <v>1155.1333333333334</v>
      </c>
      <c r="K27" s="31">
        <v>981</v>
      </c>
      <c r="L27" s="31">
        <v>846.55</v>
      </c>
      <c r="M27" s="31">
        <v>65.615499999999997</v>
      </c>
      <c r="N27" s="1"/>
      <c r="O27" s="1"/>
    </row>
    <row r="28" spans="1:15" ht="12.75" customHeight="1">
      <c r="A28" s="33">
        <v>18</v>
      </c>
      <c r="B28" s="53" t="s">
        <v>268</v>
      </c>
      <c r="C28" s="31">
        <v>347.45</v>
      </c>
      <c r="D28" s="36">
        <v>340.76666666666671</v>
      </c>
      <c r="E28" s="36">
        <v>331.53333333333342</v>
      </c>
      <c r="F28" s="36">
        <v>315.61666666666673</v>
      </c>
      <c r="G28" s="36">
        <v>306.38333333333344</v>
      </c>
      <c r="H28" s="36">
        <v>356.68333333333339</v>
      </c>
      <c r="I28" s="36">
        <v>365.91666666666663</v>
      </c>
      <c r="J28" s="36">
        <v>381.83333333333337</v>
      </c>
      <c r="K28" s="31">
        <v>350</v>
      </c>
      <c r="L28" s="31">
        <v>324.85000000000002</v>
      </c>
      <c r="M28" s="31">
        <v>25.08962</v>
      </c>
      <c r="N28" s="1"/>
      <c r="O28" s="1"/>
    </row>
    <row r="29" spans="1:15" ht="12.75" customHeight="1">
      <c r="A29" s="33">
        <v>19</v>
      </c>
      <c r="B29" s="53" t="s">
        <v>46</v>
      </c>
      <c r="C29" s="31">
        <v>173.05</v>
      </c>
      <c r="D29" s="36">
        <v>171.4666666666667</v>
      </c>
      <c r="E29" s="36">
        <v>169.03333333333339</v>
      </c>
      <c r="F29" s="36">
        <v>165.01666666666668</v>
      </c>
      <c r="G29" s="36">
        <v>162.58333333333337</v>
      </c>
      <c r="H29" s="36">
        <v>175.48333333333341</v>
      </c>
      <c r="I29" s="36">
        <v>177.91666666666669</v>
      </c>
      <c r="J29" s="36">
        <v>181.93333333333342</v>
      </c>
      <c r="K29" s="31">
        <v>173.9</v>
      </c>
      <c r="L29" s="31">
        <v>167.45</v>
      </c>
      <c r="M29" s="31">
        <v>58.214449999999999</v>
      </c>
      <c r="N29" s="1"/>
      <c r="O29" s="1"/>
    </row>
    <row r="30" spans="1:15" ht="12.75" customHeight="1">
      <c r="A30" s="33">
        <v>20</v>
      </c>
      <c r="B30" s="53" t="s">
        <v>48</v>
      </c>
      <c r="C30" s="31">
        <v>201</v>
      </c>
      <c r="D30" s="36">
        <v>201.25</v>
      </c>
      <c r="E30" s="36">
        <v>198.5</v>
      </c>
      <c r="F30" s="36">
        <v>196</v>
      </c>
      <c r="G30" s="36">
        <v>193.25</v>
      </c>
      <c r="H30" s="36">
        <v>203.75</v>
      </c>
      <c r="I30" s="36">
        <v>206.5</v>
      </c>
      <c r="J30" s="36">
        <v>209</v>
      </c>
      <c r="K30" s="31">
        <v>204</v>
      </c>
      <c r="L30" s="31">
        <v>198.75</v>
      </c>
      <c r="M30" s="31">
        <v>41.969209999999997</v>
      </c>
      <c r="N30" s="1"/>
      <c r="O30" s="1"/>
    </row>
    <row r="31" spans="1:15" ht="12.75" customHeight="1">
      <c r="A31" s="33">
        <v>21</v>
      </c>
      <c r="B31" s="53" t="s">
        <v>318</v>
      </c>
      <c r="C31" s="31">
        <v>370.9</v>
      </c>
      <c r="D31" s="36">
        <v>371.08333333333331</v>
      </c>
      <c r="E31" s="36">
        <v>362.76666666666665</v>
      </c>
      <c r="F31" s="36">
        <v>354.63333333333333</v>
      </c>
      <c r="G31" s="36">
        <v>346.31666666666666</v>
      </c>
      <c r="H31" s="36">
        <v>379.21666666666664</v>
      </c>
      <c r="I31" s="36">
        <v>387.53333333333336</v>
      </c>
      <c r="J31" s="36">
        <v>395.66666666666663</v>
      </c>
      <c r="K31" s="31">
        <v>379.4</v>
      </c>
      <c r="L31" s="31">
        <v>362.95</v>
      </c>
      <c r="M31" s="31">
        <v>9.6565300000000001</v>
      </c>
      <c r="N31" s="1"/>
      <c r="O31" s="1"/>
    </row>
    <row r="32" spans="1:15" ht="12.75" customHeight="1">
      <c r="A32" s="33">
        <v>22</v>
      </c>
      <c r="B32" s="53" t="s">
        <v>319</v>
      </c>
      <c r="C32" s="31">
        <v>791.95</v>
      </c>
      <c r="D32" s="36">
        <v>790.93333333333339</v>
      </c>
      <c r="E32" s="36">
        <v>782.01666666666677</v>
      </c>
      <c r="F32" s="36">
        <v>772.08333333333337</v>
      </c>
      <c r="G32" s="36">
        <v>763.16666666666674</v>
      </c>
      <c r="H32" s="36">
        <v>800.86666666666679</v>
      </c>
      <c r="I32" s="36">
        <v>809.7833333333333</v>
      </c>
      <c r="J32" s="36">
        <v>819.71666666666681</v>
      </c>
      <c r="K32" s="31">
        <v>799.85</v>
      </c>
      <c r="L32" s="31">
        <v>781</v>
      </c>
      <c r="M32" s="31">
        <v>0.84587999999999997</v>
      </c>
      <c r="N32" s="1"/>
      <c r="O32" s="1"/>
    </row>
    <row r="33" spans="1:15" ht="12.75" customHeight="1">
      <c r="A33" s="33">
        <v>23</v>
      </c>
      <c r="B33" s="53" t="s">
        <v>320</v>
      </c>
      <c r="C33" s="31">
        <v>1033.6500000000001</v>
      </c>
      <c r="D33" s="36">
        <v>1027.55</v>
      </c>
      <c r="E33" s="36">
        <v>1010.0999999999999</v>
      </c>
      <c r="F33" s="36">
        <v>986.55</v>
      </c>
      <c r="G33" s="36">
        <v>969.09999999999991</v>
      </c>
      <c r="H33" s="36">
        <v>1051.0999999999999</v>
      </c>
      <c r="I33" s="36">
        <v>1068.5500000000002</v>
      </c>
      <c r="J33" s="36">
        <v>1092.0999999999999</v>
      </c>
      <c r="K33" s="31">
        <v>1045</v>
      </c>
      <c r="L33" s="31">
        <v>1004</v>
      </c>
      <c r="M33" s="31">
        <v>1.93058</v>
      </c>
      <c r="N33" s="1"/>
      <c r="O33" s="1"/>
    </row>
    <row r="34" spans="1:15" ht="12.75" customHeight="1">
      <c r="A34" s="33">
        <v>24</v>
      </c>
      <c r="B34" s="53" t="s">
        <v>321</v>
      </c>
      <c r="C34" s="31">
        <v>2124.3000000000002</v>
      </c>
      <c r="D34" s="36">
        <v>2109.1</v>
      </c>
      <c r="E34" s="36">
        <v>2090.1999999999998</v>
      </c>
      <c r="F34" s="36">
        <v>2056.1</v>
      </c>
      <c r="G34" s="36">
        <v>2037.1999999999998</v>
      </c>
      <c r="H34" s="36">
        <v>2143.1999999999998</v>
      </c>
      <c r="I34" s="36">
        <v>2162.1000000000004</v>
      </c>
      <c r="J34" s="36">
        <v>2196.1999999999998</v>
      </c>
      <c r="K34" s="31">
        <v>2128</v>
      </c>
      <c r="L34" s="31">
        <v>2075</v>
      </c>
      <c r="M34" s="31">
        <v>0.84253999999999996</v>
      </c>
      <c r="N34" s="1"/>
      <c r="O34" s="1"/>
    </row>
    <row r="35" spans="1:15" ht="12.75" customHeight="1">
      <c r="A35" s="33">
        <v>25</v>
      </c>
      <c r="B35" s="53" t="s">
        <v>322</v>
      </c>
      <c r="C35" s="31">
        <v>927</v>
      </c>
      <c r="D35" s="36">
        <v>927.31666666666661</v>
      </c>
      <c r="E35" s="36">
        <v>914.93333333333317</v>
      </c>
      <c r="F35" s="36">
        <v>902.86666666666656</v>
      </c>
      <c r="G35" s="36">
        <v>890.48333333333312</v>
      </c>
      <c r="H35" s="36">
        <v>939.38333333333321</v>
      </c>
      <c r="I35" s="36">
        <v>951.76666666666665</v>
      </c>
      <c r="J35" s="36">
        <v>963.83333333333326</v>
      </c>
      <c r="K35" s="31">
        <v>939.7</v>
      </c>
      <c r="L35" s="31">
        <v>915.25</v>
      </c>
      <c r="M35" s="31">
        <v>1.1298999999999999</v>
      </c>
      <c r="N35" s="1"/>
      <c r="O35" s="1"/>
    </row>
    <row r="36" spans="1:15" ht="12.75" customHeight="1">
      <c r="A36" s="33">
        <v>26</v>
      </c>
      <c r="B36" s="53" t="s">
        <v>53</v>
      </c>
      <c r="C36" s="31">
        <v>4985.3500000000004</v>
      </c>
      <c r="D36" s="36">
        <v>4961.1500000000005</v>
      </c>
      <c r="E36" s="36">
        <v>4905.3000000000011</v>
      </c>
      <c r="F36" s="36">
        <v>4825.2500000000009</v>
      </c>
      <c r="G36" s="36">
        <v>4769.4000000000015</v>
      </c>
      <c r="H36" s="36">
        <v>5041.2000000000007</v>
      </c>
      <c r="I36" s="36">
        <v>5097.0500000000011</v>
      </c>
      <c r="J36" s="36">
        <v>5177.1000000000004</v>
      </c>
      <c r="K36" s="31">
        <v>5017</v>
      </c>
      <c r="L36" s="31">
        <v>4881.1000000000004</v>
      </c>
      <c r="M36" s="31">
        <v>0.70479000000000003</v>
      </c>
      <c r="N36" s="1"/>
      <c r="O36" s="1"/>
    </row>
    <row r="37" spans="1:15" ht="12.75" customHeight="1">
      <c r="A37" s="33">
        <v>27</v>
      </c>
      <c r="B37" s="53" t="s">
        <v>323</v>
      </c>
      <c r="C37" s="31">
        <v>1966.7</v>
      </c>
      <c r="D37" s="36">
        <v>1981.2666666666667</v>
      </c>
      <c r="E37" s="36">
        <v>1942.4833333333333</v>
      </c>
      <c r="F37" s="36">
        <v>1918.2666666666667</v>
      </c>
      <c r="G37" s="36">
        <v>1879.4833333333333</v>
      </c>
      <c r="H37" s="36">
        <v>2005.4833333333333</v>
      </c>
      <c r="I37" s="36">
        <v>2044.2666666666667</v>
      </c>
      <c r="J37" s="36">
        <v>2068.4833333333336</v>
      </c>
      <c r="K37" s="31">
        <v>2020.05</v>
      </c>
      <c r="L37" s="31">
        <v>1957.05</v>
      </c>
      <c r="M37" s="31">
        <v>0.65686</v>
      </c>
      <c r="N37" s="1"/>
      <c r="O37" s="1"/>
    </row>
    <row r="38" spans="1:15" ht="12.75" customHeight="1">
      <c r="A38" s="33">
        <v>28</v>
      </c>
      <c r="B38" s="53" t="s">
        <v>772</v>
      </c>
      <c r="C38" s="31">
        <v>69.349999999999994</v>
      </c>
      <c r="D38" s="36">
        <v>69</v>
      </c>
      <c r="E38" s="36">
        <v>67.349999999999994</v>
      </c>
      <c r="F38" s="36">
        <v>65.349999999999994</v>
      </c>
      <c r="G38" s="36">
        <v>63.699999999999989</v>
      </c>
      <c r="H38" s="36">
        <v>71</v>
      </c>
      <c r="I38" s="36">
        <v>72.650000000000006</v>
      </c>
      <c r="J38" s="36">
        <v>74.650000000000006</v>
      </c>
      <c r="K38" s="31">
        <v>70.650000000000006</v>
      </c>
      <c r="L38" s="31">
        <v>67</v>
      </c>
      <c r="M38" s="31">
        <v>50.480170000000001</v>
      </c>
      <c r="N38" s="1"/>
      <c r="O38" s="1"/>
    </row>
    <row r="39" spans="1:15" ht="12.75" customHeight="1">
      <c r="A39" s="33">
        <v>29</v>
      </c>
      <c r="B39" s="53" t="s">
        <v>885</v>
      </c>
      <c r="C39" s="31">
        <v>28.15</v>
      </c>
      <c r="D39" s="36">
        <v>27.433333333333334</v>
      </c>
      <c r="E39" s="36">
        <v>26.516666666666666</v>
      </c>
      <c r="F39" s="36">
        <v>24.883333333333333</v>
      </c>
      <c r="G39" s="36">
        <v>23.966666666666665</v>
      </c>
      <c r="H39" s="36">
        <v>29.066666666666666</v>
      </c>
      <c r="I39" s="36">
        <v>29.983333333333331</v>
      </c>
      <c r="J39" s="36">
        <v>31.616666666666667</v>
      </c>
      <c r="K39" s="31">
        <v>28.35</v>
      </c>
      <c r="L39" s="31">
        <v>25.8</v>
      </c>
      <c r="M39" s="31">
        <v>59.609000000000002</v>
      </c>
      <c r="N39" s="1"/>
      <c r="O39" s="1"/>
    </row>
    <row r="40" spans="1:15" ht="12.75" customHeight="1">
      <c r="A40" s="33">
        <v>30</v>
      </c>
      <c r="B40" s="53" t="s">
        <v>854</v>
      </c>
      <c r="C40" s="31">
        <v>798.9</v>
      </c>
      <c r="D40" s="36">
        <v>795.08333333333337</v>
      </c>
      <c r="E40" s="36">
        <v>776.06666666666672</v>
      </c>
      <c r="F40" s="36">
        <v>753.23333333333335</v>
      </c>
      <c r="G40" s="36">
        <v>734.2166666666667</v>
      </c>
      <c r="H40" s="36">
        <v>817.91666666666674</v>
      </c>
      <c r="I40" s="36">
        <v>836.93333333333339</v>
      </c>
      <c r="J40" s="36">
        <v>859.76666666666677</v>
      </c>
      <c r="K40" s="31">
        <v>814.1</v>
      </c>
      <c r="L40" s="31">
        <v>772.25</v>
      </c>
      <c r="M40" s="31">
        <v>7.87643</v>
      </c>
      <c r="N40" s="1"/>
      <c r="O40" s="1"/>
    </row>
    <row r="41" spans="1:15" ht="12.75" customHeight="1">
      <c r="A41" s="33">
        <v>31</v>
      </c>
      <c r="B41" s="53" t="s">
        <v>324</v>
      </c>
      <c r="C41" s="31">
        <v>3494.5</v>
      </c>
      <c r="D41" s="36">
        <v>3521.0333333333328</v>
      </c>
      <c r="E41" s="36">
        <v>3435.9166666666656</v>
      </c>
      <c r="F41" s="36">
        <v>3377.3333333333326</v>
      </c>
      <c r="G41" s="36">
        <v>3292.2166666666653</v>
      </c>
      <c r="H41" s="36">
        <v>3579.6166666666659</v>
      </c>
      <c r="I41" s="36">
        <v>3664.7333333333327</v>
      </c>
      <c r="J41" s="36">
        <v>3723.3166666666662</v>
      </c>
      <c r="K41" s="31">
        <v>3606.15</v>
      </c>
      <c r="L41" s="31">
        <v>3462.45</v>
      </c>
      <c r="M41" s="31">
        <v>0.94443999999999995</v>
      </c>
      <c r="N41" s="1"/>
      <c r="O41" s="1"/>
    </row>
    <row r="42" spans="1:15" ht="12.75" customHeight="1">
      <c r="A42" s="33">
        <v>32</v>
      </c>
      <c r="B42" s="53" t="s">
        <v>54</v>
      </c>
      <c r="C42" s="31">
        <v>582.45000000000005</v>
      </c>
      <c r="D42" s="36">
        <v>572.95000000000005</v>
      </c>
      <c r="E42" s="36">
        <v>561.20000000000005</v>
      </c>
      <c r="F42" s="36">
        <v>539.95000000000005</v>
      </c>
      <c r="G42" s="36">
        <v>528.20000000000005</v>
      </c>
      <c r="H42" s="36">
        <v>594.20000000000005</v>
      </c>
      <c r="I42" s="36">
        <v>605.95000000000005</v>
      </c>
      <c r="J42" s="36">
        <v>627.20000000000005</v>
      </c>
      <c r="K42" s="31">
        <v>584.70000000000005</v>
      </c>
      <c r="L42" s="31">
        <v>551.70000000000005</v>
      </c>
      <c r="M42" s="31">
        <v>32.004989999999999</v>
      </c>
      <c r="N42" s="1"/>
      <c r="O42" s="1"/>
    </row>
    <row r="43" spans="1:15" ht="12.75" customHeight="1">
      <c r="A43" s="33">
        <v>33</v>
      </c>
      <c r="B43" s="53" t="s">
        <v>325</v>
      </c>
      <c r="C43" s="31">
        <v>2650</v>
      </c>
      <c r="D43" s="36">
        <v>2585.9166666666665</v>
      </c>
      <c r="E43" s="36">
        <v>2486.833333333333</v>
      </c>
      <c r="F43" s="36">
        <v>2323.6666666666665</v>
      </c>
      <c r="G43" s="36">
        <v>2224.583333333333</v>
      </c>
      <c r="H43" s="36">
        <v>2749.083333333333</v>
      </c>
      <c r="I43" s="36">
        <v>2848.1666666666661</v>
      </c>
      <c r="J43" s="36">
        <v>3011.333333333333</v>
      </c>
      <c r="K43" s="31">
        <v>2685</v>
      </c>
      <c r="L43" s="31">
        <v>2422.75</v>
      </c>
      <c r="M43" s="31">
        <v>8.1410400000000003</v>
      </c>
      <c r="N43" s="1"/>
      <c r="O43" s="1"/>
    </row>
    <row r="44" spans="1:15" ht="12.75" customHeight="1">
      <c r="A44" s="33">
        <v>34</v>
      </c>
      <c r="B44" s="53" t="s">
        <v>326</v>
      </c>
      <c r="C44" s="31">
        <v>923.75</v>
      </c>
      <c r="D44" s="36">
        <v>915.08333333333337</v>
      </c>
      <c r="E44" s="36">
        <v>900.66666666666674</v>
      </c>
      <c r="F44" s="36">
        <v>877.58333333333337</v>
      </c>
      <c r="G44" s="36">
        <v>863.16666666666674</v>
      </c>
      <c r="H44" s="36">
        <v>938.16666666666674</v>
      </c>
      <c r="I44" s="36">
        <v>952.58333333333348</v>
      </c>
      <c r="J44" s="36">
        <v>975.66666666666674</v>
      </c>
      <c r="K44" s="31">
        <v>929.5</v>
      </c>
      <c r="L44" s="31">
        <v>892</v>
      </c>
      <c r="M44" s="31">
        <v>1.0669500000000001</v>
      </c>
      <c r="N44" s="1"/>
      <c r="O44" s="1"/>
    </row>
    <row r="45" spans="1:15" ht="12.75" customHeight="1">
      <c r="A45" s="33">
        <v>35</v>
      </c>
      <c r="B45" s="53" t="s">
        <v>828</v>
      </c>
      <c r="C45" s="31">
        <v>5727.05</v>
      </c>
      <c r="D45" s="36">
        <v>5669.6166666666659</v>
      </c>
      <c r="E45" s="36">
        <v>5561.2833333333319</v>
      </c>
      <c r="F45" s="36">
        <v>5395.5166666666664</v>
      </c>
      <c r="G45" s="36">
        <v>5287.1833333333325</v>
      </c>
      <c r="H45" s="36">
        <v>5835.3833333333314</v>
      </c>
      <c r="I45" s="36">
        <v>5943.7166666666653</v>
      </c>
      <c r="J45" s="36">
        <v>6109.4833333333308</v>
      </c>
      <c r="K45" s="31">
        <v>5777.95</v>
      </c>
      <c r="L45" s="31">
        <v>5503.85</v>
      </c>
      <c r="M45" s="31">
        <v>1.0830599999999999</v>
      </c>
      <c r="N45" s="1"/>
      <c r="O45" s="1"/>
    </row>
    <row r="46" spans="1:15" ht="12.75" customHeight="1">
      <c r="A46" s="33">
        <v>36</v>
      </c>
      <c r="B46" s="53" t="s">
        <v>55</v>
      </c>
      <c r="C46" s="31">
        <v>6023.15</v>
      </c>
      <c r="D46" s="36">
        <v>6032.7166666666672</v>
      </c>
      <c r="E46" s="36">
        <v>5970.4333333333343</v>
      </c>
      <c r="F46" s="36">
        <v>5917.7166666666672</v>
      </c>
      <c r="G46" s="36">
        <v>5855.4333333333343</v>
      </c>
      <c r="H46" s="36">
        <v>6085.4333333333343</v>
      </c>
      <c r="I46" s="36">
        <v>6147.7166666666672</v>
      </c>
      <c r="J46" s="36">
        <v>6200.4333333333343</v>
      </c>
      <c r="K46" s="31">
        <v>6095</v>
      </c>
      <c r="L46" s="31">
        <v>5980</v>
      </c>
      <c r="M46" s="31">
        <v>4.3918100000000004</v>
      </c>
      <c r="N46" s="1"/>
      <c r="O46" s="1"/>
    </row>
    <row r="47" spans="1:15" ht="12.75" customHeight="1">
      <c r="A47" s="33">
        <v>37</v>
      </c>
      <c r="B47" s="53" t="s">
        <v>57</v>
      </c>
      <c r="C47" s="31">
        <v>502.55</v>
      </c>
      <c r="D47" s="36">
        <v>496.61666666666662</v>
      </c>
      <c r="E47" s="36">
        <v>487.68333333333322</v>
      </c>
      <c r="F47" s="36">
        <v>472.81666666666661</v>
      </c>
      <c r="G47" s="36">
        <v>463.88333333333321</v>
      </c>
      <c r="H47" s="36">
        <v>511.48333333333323</v>
      </c>
      <c r="I47" s="36">
        <v>520.41666666666663</v>
      </c>
      <c r="J47" s="36">
        <v>535.2833333333333</v>
      </c>
      <c r="K47" s="31">
        <v>505.55</v>
      </c>
      <c r="L47" s="31">
        <v>481.75</v>
      </c>
      <c r="M47" s="31">
        <v>24.21237</v>
      </c>
      <c r="N47" s="1"/>
      <c r="O47" s="1"/>
    </row>
    <row r="48" spans="1:15" ht="12.75" customHeight="1">
      <c r="A48" s="33">
        <v>38</v>
      </c>
      <c r="B48" s="53" t="s">
        <v>327</v>
      </c>
      <c r="C48" s="31">
        <v>318</v>
      </c>
      <c r="D48" s="36">
        <v>315.34999999999997</v>
      </c>
      <c r="E48" s="36">
        <v>306.64999999999992</v>
      </c>
      <c r="F48" s="36">
        <v>295.29999999999995</v>
      </c>
      <c r="G48" s="36">
        <v>286.59999999999991</v>
      </c>
      <c r="H48" s="36">
        <v>326.69999999999993</v>
      </c>
      <c r="I48" s="36">
        <v>335.4</v>
      </c>
      <c r="J48" s="36">
        <v>346.74999999999994</v>
      </c>
      <c r="K48" s="31">
        <v>324.05</v>
      </c>
      <c r="L48" s="31">
        <v>304</v>
      </c>
      <c r="M48" s="31">
        <v>2.1209699999999998</v>
      </c>
      <c r="N48" s="1"/>
      <c r="O48" s="1"/>
    </row>
    <row r="49" spans="1:15" ht="12.75" customHeight="1">
      <c r="A49" s="33">
        <v>39</v>
      </c>
      <c r="B49" s="53" t="s">
        <v>827</v>
      </c>
      <c r="C49" s="31">
        <v>588.4</v>
      </c>
      <c r="D49" s="36">
        <v>592.21666666666658</v>
      </c>
      <c r="E49" s="36">
        <v>580.98333333333312</v>
      </c>
      <c r="F49" s="36">
        <v>573.56666666666649</v>
      </c>
      <c r="G49" s="36">
        <v>562.33333333333303</v>
      </c>
      <c r="H49" s="36">
        <v>599.63333333333321</v>
      </c>
      <c r="I49" s="36">
        <v>610.86666666666656</v>
      </c>
      <c r="J49" s="36">
        <v>618.2833333333333</v>
      </c>
      <c r="K49" s="31">
        <v>603.45000000000005</v>
      </c>
      <c r="L49" s="31">
        <v>584.79999999999995</v>
      </c>
      <c r="M49" s="31">
        <v>8.7311499999999995</v>
      </c>
      <c r="N49" s="1"/>
      <c r="O49" s="1"/>
    </row>
    <row r="50" spans="1:15" ht="12.75" customHeight="1">
      <c r="A50" s="33">
        <v>40</v>
      </c>
      <c r="B50" s="53" t="s">
        <v>328</v>
      </c>
      <c r="C50" s="31">
        <v>519.85</v>
      </c>
      <c r="D50" s="36">
        <v>519.43333333333339</v>
      </c>
      <c r="E50" s="36">
        <v>506.41666666666674</v>
      </c>
      <c r="F50" s="36">
        <v>492.98333333333335</v>
      </c>
      <c r="G50" s="36">
        <v>479.9666666666667</v>
      </c>
      <c r="H50" s="36">
        <v>532.86666666666679</v>
      </c>
      <c r="I50" s="36">
        <v>545.88333333333344</v>
      </c>
      <c r="J50" s="36">
        <v>559.31666666666683</v>
      </c>
      <c r="K50" s="31">
        <v>532.45000000000005</v>
      </c>
      <c r="L50" s="31">
        <v>506</v>
      </c>
      <c r="M50" s="31">
        <v>1.1207800000000001</v>
      </c>
      <c r="N50" s="1"/>
      <c r="O50" s="1"/>
    </row>
    <row r="51" spans="1:15" ht="12.75" customHeight="1">
      <c r="A51" s="33">
        <v>41</v>
      </c>
      <c r="B51" s="53" t="s">
        <v>58</v>
      </c>
      <c r="C51" s="31">
        <v>164.1</v>
      </c>
      <c r="D51" s="36">
        <v>162.03333333333333</v>
      </c>
      <c r="E51" s="36">
        <v>159.61666666666667</v>
      </c>
      <c r="F51" s="36">
        <v>155.13333333333335</v>
      </c>
      <c r="G51" s="36">
        <v>152.7166666666667</v>
      </c>
      <c r="H51" s="36">
        <v>166.51666666666665</v>
      </c>
      <c r="I51" s="36">
        <v>168.93333333333334</v>
      </c>
      <c r="J51" s="36">
        <v>173.41666666666663</v>
      </c>
      <c r="K51" s="31">
        <v>164.45</v>
      </c>
      <c r="L51" s="31">
        <v>157.55000000000001</v>
      </c>
      <c r="M51" s="31">
        <v>152.89732000000001</v>
      </c>
      <c r="N51" s="1"/>
      <c r="O51" s="1"/>
    </row>
    <row r="52" spans="1:15" ht="12.75" customHeight="1">
      <c r="A52" s="33">
        <v>42</v>
      </c>
      <c r="B52" s="53" t="s">
        <v>60</v>
      </c>
      <c r="C52" s="31">
        <v>2892.25</v>
      </c>
      <c r="D52" s="36">
        <v>2877.1</v>
      </c>
      <c r="E52" s="36">
        <v>2856.1499999999996</v>
      </c>
      <c r="F52" s="36">
        <v>2820.0499999999997</v>
      </c>
      <c r="G52" s="36">
        <v>2799.0999999999995</v>
      </c>
      <c r="H52" s="36">
        <v>2913.2</v>
      </c>
      <c r="I52" s="36">
        <v>2934.1499999999996</v>
      </c>
      <c r="J52" s="36">
        <v>2970.25</v>
      </c>
      <c r="K52" s="31">
        <v>2898.05</v>
      </c>
      <c r="L52" s="31">
        <v>2841</v>
      </c>
      <c r="M52" s="31">
        <v>13.817410000000001</v>
      </c>
      <c r="N52" s="1"/>
      <c r="O52" s="1"/>
    </row>
    <row r="53" spans="1:15" ht="12.75" customHeight="1">
      <c r="A53" s="33">
        <v>43</v>
      </c>
      <c r="B53" s="53" t="s">
        <v>329</v>
      </c>
      <c r="C53" s="31">
        <v>425.1</v>
      </c>
      <c r="D53" s="36">
        <v>421.2166666666667</v>
      </c>
      <c r="E53" s="36">
        <v>414.88333333333338</v>
      </c>
      <c r="F53" s="36">
        <v>404.66666666666669</v>
      </c>
      <c r="G53" s="36">
        <v>398.33333333333337</v>
      </c>
      <c r="H53" s="36">
        <v>431.43333333333339</v>
      </c>
      <c r="I53" s="36">
        <v>437.76666666666665</v>
      </c>
      <c r="J53" s="36">
        <v>447.98333333333341</v>
      </c>
      <c r="K53" s="31">
        <v>427.55</v>
      </c>
      <c r="L53" s="31">
        <v>411</v>
      </c>
      <c r="M53" s="31">
        <v>4.9792300000000003</v>
      </c>
      <c r="N53" s="1"/>
      <c r="O53" s="1"/>
    </row>
    <row r="54" spans="1:15" ht="12.75" customHeight="1">
      <c r="A54" s="33">
        <v>44</v>
      </c>
      <c r="B54" s="53" t="s">
        <v>61</v>
      </c>
      <c r="C54" s="31">
        <v>2015.65</v>
      </c>
      <c r="D54" s="36">
        <v>2012.3166666666666</v>
      </c>
      <c r="E54" s="36">
        <v>1978.8833333333332</v>
      </c>
      <c r="F54" s="36">
        <v>1942.1166666666666</v>
      </c>
      <c r="G54" s="36">
        <v>1908.6833333333332</v>
      </c>
      <c r="H54" s="36">
        <v>2049.083333333333</v>
      </c>
      <c r="I54" s="36">
        <v>2082.5166666666664</v>
      </c>
      <c r="J54" s="36">
        <v>2119.2833333333333</v>
      </c>
      <c r="K54" s="31">
        <v>2045.75</v>
      </c>
      <c r="L54" s="31">
        <v>1975.55</v>
      </c>
      <c r="M54" s="31">
        <v>5.6385800000000001</v>
      </c>
      <c r="N54" s="1"/>
      <c r="O54" s="1"/>
    </row>
    <row r="55" spans="1:15" ht="12.75" customHeight="1">
      <c r="A55" s="33">
        <v>45</v>
      </c>
      <c r="B55" s="53" t="s">
        <v>62</v>
      </c>
      <c r="C55" s="31">
        <v>5963.55</v>
      </c>
      <c r="D55" s="36">
        <v>5986.9666666666672</v>
      </c>
      <c r="E55" s="36">
        <v>5898.9333333333343</v>
      </c>
      <c r="F55" s="36">
        <v>5834.3166666666675</v>
      </c>
      <c r="G55" s="36">
        <v>5746.2833333333347</v>
      </c>
      <c r="H55" s="36">
        <v>6051.5833333333339</v>
      </c>
      <c r="I55" s="36">
        <v>6139.6166666666668</v>
      </c>
      <c r="J55" s="36">
        <v>6204.2333333333336</v>
      </c>
      <c r="K55" s="31">
        <v>6075</v>
      </c>
      <c r="L55" s="31">
        <v>5922.35</v>
      </c>
      <c r="M55" s="31">
        <v>1.38151</v>
      </c>
      <c r="N55" s="1"/>
      <c r="O55" s="1"/>
    </row>
    <row r="56" spans="1:15" ht="12" customHeight="1">
      <c r="A56" s="33">
        <v>46</v>
      </c>
      <c r="B56" s="53" t="s">
        <v>65</v>
      </c>
      <c r="C56" s="31">
        <v>1011.3</v>
      </c>
      <c r="D56" s="36">
        <v>1007.9499999999999</v>
      </c>
      <c r="E56" s="36">
        <v>993.74999999999989</v>
      </c>
      <c r="F56" s="36">
        <v>976.19999999999993</v>
      </c>
      <c r="G56" s="36">
        <v>961.99999999999989</v>
      </c>
      <c r="H56" s="36">
        <v>1025.5</v>
      </c>
      <c r="I56" s="36">
        <v>1039.6999999999998</v>
      </c>
      <c r="J56" s="36">
        <v>1057.25</v>
      </c>
      <c r="K56" s="31">
        <v>1022.15</v>
      </c>
      <c r="L56" s="31">
        <v>990.4</v>
      </c>
      <c r="M56" s="31">
        <v>17.44256</v>
      </c>
      <c r="N56" s="1"/>
      <c r="O56" s="1"/>
    </row>
    <row r="57" spans="1:15" ht="12.75" customHeight="1">
      <c r="A57" s="33">
        <v>47</v>
      </c>
      <c r="B57" s="53" t="s">
        <v>330</v>
      </c>
      <c r="C57" s="31">
        <v>500.6</v>
      </c>
      <c r="D57" s="36">
        <v>492.41666666666669</v>
      </c>
      <c r="E57" s="36">
        <v>480.18333333333339</v>
      </c>
      <c r="F57" s="36">
        <v>459.76666666666671</v>
      </c>
      <c r="G57" s="36">
        <v>447.53333333333342</v>
      </c>
      <c r="H57" s="36">
        <v>512.83333333333337</v>
      </c>
      <c r="I57" s="36">
        <v>525.06666666666661</v>
      </c>
      <c r="J57" s="36">
        <v>545.48333333333335</v>
      </c>
      <c r="K57" s="31">
        <v>504.65</v>
      </c>
      <c r="L57" s="31">
        <v>472</v>
      </c>
      <c r="M57" s="31">
        <v>3.6103499999999999</v>
      </c>
      <c r="N57" s="1"/>
      <c r="O57" s="1"/>
    </row>
    <row r="58" spans="1:15" ht="12.75" customHeight="1">
      <c r="A58" s="33">
        <v>48</v>
      </c>
      <c r="B58" s="53" t="s">
        <v>269</v>
      </c>
      <c r="C58" s="31">
        <v>4019.25</v>
      </c>
      <c r="D58" s="36">
        <v>3983.0833333333335</v>
      </c>
      <c r="E58" s="36">
        <v>3926.166666666667</v>
      </c>
      <c r="F58" s="36">
        <v>3833.0833333333335</v>
      </c>
      <c r="G58" s="36">
        <v>3776.166666666667</v>
      </c>
      <c r="H58" s="36">
        <v>4076.166666666667</v>
      </c>
      <c r="I58" s="36">
        <v>4133.0833333333339</v>
      </c>
      <c r="J58" s="36">
        <v>4226.166666666667</v>
      </c>
      <c r="K58" s="31">
        <v>4040</v>
      </c>
      <c r="L58" s="31">
        <v>3890</v>
      </c>
      <c r="M58" s="31">
        <v>3.55226</v>
      </c>
      <c r="N58" s="1"/>
      <c r="O58" s="1"/>
    </row>
    <row r="59" spans="1:15" ht="12.75" customHeight="1">
      <c r="A59" s="33">
        <v>49</v>
      </c>
      <c r="B59" s="53" t="s">
        <v>66</v>
      </c>
      <c r="C59" s="31">
        <v>1058.25</v>
      </c>
      <c r="D59" s="36">
        <v>1065.0333333333333</v>
      </c>
      <c r="E59" s="36">
        <v>1048.8166666666666</v>
      </c>
      <c r="F59" s="36">
        <v>1039.3833333333332</v>
      </c>
      <c r="G59" s="36">
        <v>1023.1666666666665</v>
      </c>
      <c r="H59" s="36">
        <v>1074.4666666666667</v>
      </c>
      <c r="I59" s="36">
        <v>1090.6833333333334</v>
      </c>
      <c r="J59" s="36">
        <v>1100.1166666666668</v>
      </c>
      <c r="K59" s="31">
        <v>1081.25</v>
      </c>
      <c r="L59" s="31">
        <v>1055.5999999999999</v>
      </c>
      <c r="M59" s="31">
        <v>102.53613</v>
      </c>
      <c r="N59" s="1"/>
      <c r="O59" s="1"/>
    </row>
    <row r="60" spans="1:15" ht="12.75" customHeight="1">
      <c r="A60" s="33">
        <v>50</v>
      </c>
      <c r="B60" s="53" t="s">
        <v>331</v>
      </c>
      <c r="C60" s="31">
        <v>2770.2</v>
      </c>
      <c r="D60" s="36">
        <v>2760.3333333333335</v>
      </c>
      <c r="E60" s="36">
        <v>2687.8666666666668</v>
      </c>
      <c r="F60" s="36">
        <v>2605.5333333333333</v>
      </c>
      <c r="G60" s="36">
        <v>2533.0666666666666</v>
      </c>
      <c r="H60" s="36">
        <v>2842.666666666667</v>
      </c>
      <c r="I60" s="36">
        <v>2915.1333333333332</v>
      </c>
      <c r="J60" s="36">
        <v>2997.4666666666672</v>
      </c>
      <c r="K60" s="31">
        <v>2832.8</v>
      </c>
      <c r="L60" s="31">
        <v>2678</v>
      </c>
      <c r="M60" s="31">
        <v>6.5197900000000004</v>
      </c>
      <c r="N60" s="1"/>
      <c r="O60" s="1"/>
    </row>
    <row r="61" spans="1:15" ht="12.75" customHeight="1">
      <c r="A61" s="33">
        <v>51</v>
      </c>
      <c r="B61" s="53" t="s">
        <v>830</v>
      </c>
      <c r="C61" s="31">
        <v>343.15</v>
      </c>
      <c r="D61" s="36">
        <v>325.68333333333334</v>
      </c>
      <c r="E61" s="36">
        <v>305.86666666666667</v>
      </c>
      <c r="F61" s="36">
        <v>268.58333333333331</v>
      </c>
      <c r="G61" s="36">
        <v>248.76666666666665</v>
      </c>
      <c r="H61" s="36">
        <v>362.9666666666667</v>
      </c>
      <c r="I61" s="36">
        <v>382.78333333333342</v>
      </c>
      <c r="J61" s="36">
        <v>420.06666666666672</v>
      </c>
      <c r="K61" s="31">
        <v>345.5</v>
      </c>
      <c r="L61" s="31">
        <v>288.39999999999998</v>
      </c>
      <c r="M61" s="31">
        <v>147.23271</v>
      </c>
      <c r="N61" s="1"/>
      <c r="O61" s="1"/>
    </row>
    <row r="62" spans="1:15" ht="12.75" customHeight="1">
      <c r="A62" s="33">
        <v>52</v>
      </c>
      <c r="B62" s="53" t="s">
        <v>332</v>
      </c>
      <c r="C62" s="31">
        <v>2048.4499999999998</v>
      </c>
      <c r="D62" s="36">
        <v>2040</v>
      </c>
      <c r="E62" s="36">
        <v>1982.0500000000002</v>
      </c>
      <c r="F62" s="36">
        <v>1915.65</v>
      </c>
      <c r="G62" s="36">
        <v>1857.7000000000003</v>
      </c>
      <c r="H62" s="36">
        <v>2106.4</v>
      </c>
      <c r="I62" s="36">
        <v>2164.35</v>
      </c>
      <c r="J62" s="36">
        <v>2230.75</v>
      </c>
      <c r="K62" s="31">
        <v>2097.9499999999998</v>
      </c>
      <c r="L62" s="31">
        <v>1973.6</v>
      </c>
      <c r="M62" s="31">
        <v>8.0090599999999998</v>
      </c>
      <c r="N62" s="1"/>
      <c r="O62" s="1"/>
    </row>
    <row r="63" spans="1:15" ht="12.75" customHeight="1">
      <c r="A63" s="33">
        <v>53</v>
      </c>
      <c r="B63" s="53" t="s">
        <v>67</v>
      </c>
      <c r="C63" s="31">
        <v>8383.5499999999993</v>
      </c>
      <c r="D63" s="36">
        <v>8328.5333333333328</v>
      </c>
      <c r="E63" s="36">
        <v>8257.0666666666657</v>
      </c>
      <c r="F63" s="36">
        <v>8130.5833333333321</v>
      </c>
      <c r="G63" s="36">
        <v>8059.116666666665</v>
      </c>
      <c r="H63" s="36">
        <v>8455.0166666666664</v>
      </c>
      <c r="I63" s="36">
        <v>8526.4833333333336</v>
      </c>
      <c r="J63" s="36">
        <v>8652.9666666666672</v>
      </c>
      <c r="K63" s="31">
        <v>8400</v>
      </c>
      <c r="L63" s="31">
        <v>8202.0499999999993</v>
      </c>
      <c r="M63" s="31">
        <v>3.9263400000000002</v>
      </c>
      <c r="N63" s="1"/>
      <c r="O63" s="1"/>
    </row>
    <row r="64" spans="1:15" ht="12.75" customHeight="1">
      <c r="A64" s="33">
        <v>54</v>
      </c>
      <c r="B64" s="53" t="s">
        <v>70</v>
      </c>
      <c r="C64" s="31">
        <v>6397.45</v>
      </c>
      <c r="D64" s="36">
        <v>6388.416666666667</v>
      </c>
      <c r="E64" s="36">
        <v>6306.8333333333339</v>
      </c>
      <c r="F64" s="36">
        <v>6216.2166666666672</v>
      </c>
      <c r="G64" s="36">
        <v>6134.6333333333341</v>
      </c>
      <c r="H64" s="36">
        <v>6479.0333333333338</v>
      </c>
      <c r="I64" s="36">
        <v>6560.6166666666677</v>
      </c>
      <c r="J64" s="36">
        <v>6651.2333333333336</v>
      </c>
      <c r="K64" s="31">
        <v>6470</v>
      </c>
      <c r="L64" s="31">
        <v>6297.8</v>
      </c>
      <c r="M64" s="31">
        <v>12.198650000000001</v>
      </c>
      <c r="N64" s="1"/>
      <c r="O64" s="1"/>
    </row>
    <row r="65" spans="1:15" ht="12.75" customHeight="1">
      <c r="A65" s="33">
        <v>55</v>
      </c>
      <c r="B65" s="53" t="s">
        <v>69</v>
      </c>
      <c r="C65" s="31">
        <v>1563.7</v>
      </c>
      <c r="D65" s="36">
        <v>1564.5999999999997</v>
      </c>
      <c r="E65" s="36">
        <v>1549.1999999999994</v>
      </c>
      <c r="F65" s="36">
        <v>1534.6999999999996</v>
      </c>
      <c r="G65" s="36">
        <v>1519.2999999999993</v>
      </c>
      <c r="H65" s="36">
        <v>1579.0999999999995</v>
      </c>
      <c r="I65" s="36">
        <v>1594.4999999999995</v>
      </c>
      <c r="J65" s="36">
        <v>1608.9999999999995</v>
      </c>
      <c r="K65" s="31">
        <v>1580</v>
      </c>
      <c r="L65" s="31">
        <v>1550.1</v>
      </c>
      <c r="M65" s="31">
        <v>12.89823</v>
      </c>
      <c r="N65" s="1"/>
      <c r="O65" s="1"/>
    </row>
    <row r="66" spans="1:15" ht="12.75" customHeight="1">
      <c r="A66" s="33">
        <v>56</v>
      </c>
      <c r="B66" s="53" t="s">
        <v>270</v>
      </c>
      <c r="C66" s="31">
        <v>8231</v>
      </c>
      <c r="D66" s="36">
        <v>8203.8666666666668</v>
      </c>
      <c r="E66" s="36">
        <v>8107.7333333333336</v>
      </c>
      <c r="F66" s="36">
        <v>7984.4666666666672</v>
      </c>
      <c r="G66" s="36">
        <v>7888.3333333333339</v>
      </c>
      <c r="H66" s="36">
        <v>8327.1333333333332</v>
      </c>
      <c r="I66" s="36">
        <v>8423.2666666666682</v>
      </c>
      <c r="J66" s="36">
        <v>8546.5333333333328</v>
      </c>
      <c r="K66" s="31">
        <v>8300</v>
      </c>
      <c r="L66" s="31">
        <v>8080.6</v>
      </c>
      <c r="M66" s="31">
        <v>0.68591000000000002</v>
      </c>
      <c r="N66" s="1"/>
      <c r="O66" s="1"/>
    </row>
    <row r="67" spans="1:15" ht="12.75" customHeight="1">
      <c r="A67" s="33">
        <v>57</v>
      </c>
      <c r="B67" s="53" t="s">
        <v>333</v>
      </c>
      <c r="C67" s="31">
        <v>2057.65</v>
      </c>
      <c r="D67" s="36">
        <v>2055.2833333333333</v>
      </c>
      <c r="E67" s="36">
        <v>2011.5666666666666</v>
      </c>
      <c r="F67" s="36">
        <v>1965.4833333333333</v>
      </c>
      <c r="G67" s="36">
        <v>1921.7666666666667</v>
      </c>
      <c r="H67" s="36">
        <v>2101.3666666666668</v>
      </c>
      <c r="I67" s="36">
        <v>2145.083333333333</v>
      </c>
      <c r="J67" s="36">
        <v>2191.1666666666665</v>
      </c>
      <c r="K67" s="31">
        <v>2099</v>
      </c>
      <c r="L67" s="31">
        <v>2009.2</v>
      </c>
      <c r="M67" s="31">
        <v>0.84567999999999999</v>
      </c>
      <c r="N67" s="1"/>
      <c r="O67" s="1"/>
    </row>
    <row r="68" spans="1:15" ht="12.75" customHeight="1">
      <c r="A68" s="33">
        <v>58</v>
      </c>
      <c r="B68" s="53" t="s">
        <v>71</v>
      </c>
      <c r="C68" s="31">
        <v>2267.75</v>
      </c>
      <c r="D68" s="36">
        <v>2257.8666666666668</v>
      </c>
      <c r="E68" s="36">
        <v>2222.6833333333334</v>
      </c>
      <c r="F68" s="36">
        <v>2177.6166666666668</v>
      </c>
      <c r="G68" s="36">
        <v>2142.4333333333334</v>
      </c>
      <c r="H68" s="36">
        <v>2302.9333333333334</v>
      </c>
      <c r="I68" s="36">
        <v>2338.1166666666668</v>
      </c>
      <c r="J68" s="36">
        <v>2383.1833333333334</v>
      </c>
      <c r="K68" s="31">
        <v>2293.0500000000002</v>
      </c>
      <c r="L68" s="31">
        <v>2212.8000000000002</v>
      </c>
      <c r="M68" s="31">
        <v>4.0265000000000004</v>
      </c>
      <c r="N68" s="1"/>
      <c r="O68" s="1"/>
    </row>
    <row r="69" spans="1:15" ht="12.75" customHeight="1">
      <c r="A69" s="33">
        <v>59</v>
      </c>
      <c r="B69" s="53" t="s">
        <v>72</v>
      </c>
      <c r="C69" s="31">
        <v>356.05</v>
      </c>
      <c r="D69" s="36">
        <v>352.48333333333335</v>
      </c>
      <c r="E69" s="36">
        <v>347.06666666666672</v>
      </c>
      <c r="F69" s="36">
        <v>338.08333333333337</v>
      </c>
      <c r="G69" s="36">
        <v>332.66666666666674</v>
      </c>
      <c r="H69" s="36">
        <v>361.4666666666667</v>
      </c>
      <c r="I69" s="36">
        <v>366.88333333333333</v>
      </c>
      <c r="J69" s="36">
        <v>375.86666666666667</v>
      </c>
      <c r="K69" s="31">
        <v>357.9</v>
      </c>
      <c r="L69" s="31">
        <v>343.5</v>
      </c>
      <c r="M69" s="31">
        <v>12.675230000000001</v>
      </c>
      <c r="N69" s="1"/>
      <c r="O69" s="1"/>
    </row>
    <row r="70" spans="1:15" ht="12.75" customHeight="1">
      <c r="A70" s="33">
        <v>60</v>
      </c>
      <c r="B70" s="53" t="s">
        <v>73</v>
      </c>
      <c r="C70" s="31">
        <v>179.65</v>
      </c>
      <c r="D70" s="36">
        <v>178.65</v>
      </c>
      <c r="E70" s="36">
        <v>174.15</v>
      </c>
      <c r="F70" s="36">
        <v>168.65</v>
      </c>
      <c r="G70" s="36">
        <v>164.15</v>
      </c>
      <c r="H70" s="36">
        <v>184.15</v>
      </c>
      <c r="I70" s="36">
        <v>188.65</v>
      </c>
      <c r="J70" s="36">
        <v>194.15</v>
      </c>
      <c r="K70" s="31">
        <v>183.15</v>
      </c>
      <c r="L70" s="31">
        <v>173.15</v>
      </c>
      <c r="M70" s="31">
        <v>168.37952999999999</v>
      </c>
      <c r="N70" s="1"/>
      <c r="O70" s="1"/>
    </row>
    <row r="71" spans="1:15" ht="12.75" customHeight="1">
      <c r="A71" s="33">
        <v>61</v>
      </c>
      <c r="B71" s="53" t="s">
        <v>74</v>
      </c>
      <c r="C71" s="31">
        <v>259.2</v>
      </c>
      <c r="D71" s="36">
        <v>259.55</v>
      </c>
      <c r="E71" s="36">
        <v>255.25</v>
      </c>
      <c r="F71" s="36">
        <v>251.29999999999998</v>
      </c>
      <c r="G71" s="36">
        <v>246.99999999999997</v>
      </c>
      <c r="H71" s="36">
        <v>263.5</v>
      </c>
      <c r="I71" s="36">
        <v>267.80000000000007</v>
      </c>
      <c r="J71" s="36">
        <v>271.75000000000006</v>
      </c>
      <c r="K71" s="31">
        <v>263.85000000000002</v>
      </c>
      <c r="L71" s="31">
        <v>255.6</v>
      </c>
      <c r="M71" s="31">
        <v>136.23004</v>
      </c>
      <c r="N71" s="1"/>
      <c r="O71" s="1"/>
    </row>
    <row r="72" spans="1:15" ht="12.75" customHeight="1">
      <c r="A72" s="33">
        <v>62</v>
      </c>
      <c r="B72" s="53" t="s">
        <v>271</v>
      </c>
      <c r="C72" s="31">
        <v>130.4</v>
      </c>
      <c r="D72" s="36">
        <v>129.66666666666666</v>
      </c>
      <c r="E72" s="36">
        <v>125.83333333333331</v>
      </c>
      <c r="F72" s="36">
        <v>121.26666666666665</v>
      </c>
      <c r="G72" s="36">
        <v>117.43333333333331</v>
      </c>
      <c r="H72" s="36">
        <v>134.23333333333332</v>
      </c>
      <c r="I72" s="36">
        <v>138.06666666666663</v>
      </c>
      <c r="J72" s="36">
        <v>142.63333333333333</v>
      </c>
      <c r="K72" s="31">
        <v>133.5</v>
      </c>
      <c r="L72" s="31">
        <v>125.1</v>
      </c>
      <c r="M72" s="31">
        <v>184.78219999999999</v>
      </c>
      <c r="N72" s="1"/>
      <c r="O72" s="1"/>
    </row>
    <row r="73" spans="1:15" ht="12.75" customHeight="1">
      <c r="A73" s="33">
        <v>63</v>
      </c>
      <c r="B73" s="53" t="s">
        <v>334</v>
      </c>
      <c r="C73" s="31">
        <v>58.3</v>
      </c>
      <c r="D73" s="36">
        <v>56.683333333333337</v>
      </c>
      <c r="E73" s="36">
        <v>54.416666666666671</v>
      </c>
      <c r="F73" s="36">
        <v>50.533333333333331</v>
      </c>
      <c r="G73" s="36">
        <v>48.266666666666666</v>
      </c>
      <c r="H73" s="36">
        <v>60.566666666666677</v>
      </c>
      <c r="I73" s="36">
        <v>62.833333333333343</v>
      </c>
      <c r="J73" s="36">
        <v>66.716666666666683</v>
      </c>
      <c r="K73" s="31">
        <v>58.95</v>
      </c>
      <c r="L73" s="31">
        <v>52.8</v>
      </c>
      <c r="M73" s="31">
        <v>461.98086999999998</v>
      </c>
      <c r="N73" s="1"/>
      <c r="O73" s="1"/>
    </row>
    <row r="74" spans="1:15" ht="12.75" customHeight="1">
      <c r="A74" s="33">
        <v>64</v>
      </c>
      <c r="B74" s="53" t="s">
        <v>75</v>
      </c>
      <c r="C74" s="31">
        <v>1407.15</v>
      </c>
      <c r="D74" s="36">
        <v>1395.7333333333333</v>
      </c>
      <c r="E74" s="36">
        <v>1378.4666666666667</v>
      </c>
      <c r="F74" s="36">
        <v>1349.7833333333333</v>
      </c>
      <c r="G74" s="36">
        <v>1332.5166666666667</v>
      </c>
      <c r="H74" s="36">
        <v>1424.4166666666667</v>
      </c>
      <c r="I74" s="36">
        <v>1441.6833333333336</v>
      </c>
      <c r="J74" s="36">
        <v>1470.3666666666668</v>
      </c>
      <c r="K74" s="31">
        <v>1413</v>
      </c>
      <c r="L74" s="31">
        <v>1367.05</v>
      </c>
      <c r="M74" s="31">
        <v>4.76722</v>
      </c>
      <c r="N74" s="1"/>
      <c r="O74" s="1"/>
    </row>
    <row r="75" spans="1:15" ht="12.75" customHeight="1">
      <c r="A75" s="33">
        <v>65</v>
      </c>
      <c r="B75" s="53" t="s">
        <v>335</v>
      </c>
      <c r="C75" s="31">
        <v>5080.8500000000004</v>
      </c>
      <c r="D75" s="36">
        <v>5079.666666666667</v>
      </c>
      <c r="E75" s="36">
        <v>5011.2833333333338</v>
      </c>
      <c r="F75" s="36">
        <v>4941.7166666666672</v>
      </c>
      <c r="G75" s="36">
        <v>4873.3333333333339</v>
      </c>
      <c r="H75" s="36">
        <v>5149.2333333333336</v>
      </c>
      <c r="I75" s="36">
        <v>5217.6166666666668</v>
      </c>
      <c r="J75" s="36">
        <v>5287.1833333333334</v>
      </c>
      <c r="K75" s="31">
        <v>5148.05</v>
      </c>
      <c r="L75" s="31">
        <v>5010.1000000000004</v>
      </c>
      <c r="M75" s="31">
        <v>8.7489999999999998E-2</v>
      </c>
      <c r="N75" s="1"/>
      <c r="O75" s="1"/>
    </row>
    <row r="76" spans="1:15" ht="12.75" customHeight="1">
      <c r="A76" s="33">
        <v>66</v>
      </c>
      <c r="B76" s="53" t="s">
        <v>77</v>
      </c>
      <c r="C76" s="31">
        <v>565.25</v>
      </c>
      <c r="D76" s="36">
        <v>560.6</v>
      </c>
      <c r="E76" s="36">
        <v>553.70000000000005</v>
      </c>
      <c r="F76" s="36">
        <v>542.15</v>
      </c>
      <c r="G76" s="36">
        <v>535.25</v>
      </c>
      <c r="H76" s="36">
        <v>572.15000000000009</v>
      </c>
      <c r="I76" s="36">
        <v>579.04999999999995</v>
      </c>
      <c r="J76" s="36">
        <v>590.60000000000014</v>
      </c>
      <c r="K76" s="31">
        <v>567.5</v>
      </c>
      <c r="L76" s="31">
        <v>549.04999999999995</v>
      </c>
      <c r="M76" s="31">
        <v>4.6103800000000001</v>
      </c>
      <c r="N76" s="1"/>
      <c r="O76" s="1"/>
    </row>
    <row r="77" spans="1:15" ht="12.75" customHeight="1">
      <c r="A77" s="33">
        <v>67</v>
      </c>
      <c r="B77" s="53" t="s">
        <v>336</v>
      </c>
      <c r="C77" s="31">
        <v>1658.05</v>
      </c>
      <c r="D77" s="36">
        <v>1632.3666666666668</v>
      </c>
      <c r="E77" s="36">
        <v>1577.7833333333335</v>
      </c>
      <c r="F77" s="36">
        <v>1497.5166666666667</v>
      </c>
      <c r="G77" s="36">
        <v>1442.9333333333334</v>
      </c>
      <c r="H77" s="36">
        <v>1712.6333333333337</v>
      </c>
      <c r="I77" s="36">
        <v>1767.2166666666667</v>
      </c>
      <c r="J77" s="36">
        <v>1847.4833333333338</v>
      </c>
      <c r="K77" s="31">
        <v>1686.95</v>
      </c>
      <c r="L77" s="31">
        <v>1552.1</v>
      </c>
      <c r="M77" s="31">
        <v>9.7219700000000007</v>
      </c>
      <c r="N77" s="1"/>
      <c r="O77" s="1"/>
    </row>
    <row r="78" spans="1:15" ht="12.75" customHeight="1">
      <c r="A78" s="33">
        <v>68</v>
      </c>
      <c r="B78" s="53" t="s">
        <v>76</v>
      </c>
      <c r="C78" s="31">
        <v>195.25</v>
      </c>
      <c r="D78" s="36">
        <v>192.88333333333333</v>
      </c>
      <c r="E78" s="36">
        <v>188.61666666666665</v>
      </c>
      <c r="F78" s="36">
        <v>181.98333333333332</v>
      </c>
      <c r="G78" s="36">
        <v>177.71666666666664</v>
      </c>
      <c r="H78" s="36">
        <v>199.51666666666665</v>
      </c>
      <c r="I78" s="36">
        <v>203.7833333333333</v>
      </c>
      <c r="J78" s="36">
        <v>210.41666666666666</v>
      </c>
      <c r="K78" s="31">
        <v>197.15</v>
      </c>
      <c r="L78" s="31">
        <v>186.25</v>
      </c>
      <c r="M78" s="31">
        <v>346.22780999999998</v>
      </c>
      <c r="N78" s="1"/>
      <c r="O78" s="1"/>
    </row>
    <row r="79" spans="1:15" ht="12.75" customHeight="1">
      <c r="A79" s="33">
        <v>69</v>
      </c>
      <c r="B79" s="53" t="s">
        <v>78</v>
      </c>
      <c r="C79" s="31">
        <v>1113.05</v>
      </c>
      <c r="D79" s="36">
        <v>1112.25</v>
      </c>
      <c r="E79" s="36">
        <v>1097.5</v>
      </c>
      <c r="F79" s="36">
        <v>1081.95</v>
      </c>
      <c r="G79" s="36">
        <v>1067.2</v>
      </c>
      <c r="H79" s="36">
        <v>1127.8</v>
      </c>
      <c r="I79" s="36">
        <v>1142.55</v>
      </c>
      <c r="J79" s="36">
        <v>1158.0999999999999</v>
      </c>
      <c r="K79" s="31">
        <v>1127</v>
      </c>
      <c r="L79" s="31">
        <v>1096.7</v>
      </c>
      <c r="M79" s="31">
        <v>15.0063</v>
      </c>
      <c r="N79" s="1"/>
      <c r="O79" s="1"/>
    </row>
    <row r="80" spans="1:15" ht="12.75" customHeight="1">
      <c r="A80" s="33">
        <v>70</v>
      </c>
      <c r="B80" s="53" t="s">
        <v>81</v>
      </c>
      <c r="C80" s="31">
        <v>226.45</v>
      </c>
      <c r="D80" s="36">
        <v>226.9</v>
      </c>
      <c r="E80" s="36">
        <v>221.5</v>
      </c>
      <c r="F80" s="36">
        <v>216.54999999999998</v>
      </c>
      <c r="G80" s="36">
        <v>211.14999999999998</v>
      </c>
      <c r="H80" s="36">
        <v>231.85000000000002</v>
      </c>
      <c r="I80" s="36">
        <v>237.25000000000006</v>
      </c>
      <c r="J80" s="36">
        <v>242.20000000000005</v>
      </c>
      <c r="K80" s="31">
        <v>232.3</v>
      </c>
      <c r="L80" s="31">
        <v>221.95</v>
      </c>
      <c r="M80" s="31">
        <v>382.81171000000001</v>
      </c>
      <c r="N80" s="1"/>
      <c r="O80" s="1"/>
    </row>
    <row r="81" spans="1:15" ht="12.75" customHeight="1">
      <c r="A81" s="33">
        <v>71</v>
      </c>
      <c r="B81" s="53" t="s">
        <v>85</v>
      </c>
      <c r="C81" s="31">
        <v>608.75</v>
      </c>
      <c r="D81" s="36">
        <v>605.05000000000007</v>
      </c>
      <c r="E81" s="36">
        <v>596.10000000000014</v>
      </c>
      <c r="F81" s="36">
        <v>583.45000000000005</v>
      </c>
      <c r="G81" s="36">
        <v>574.50000000000011</v>
      </c>
      <c r="H81" s="36">
        <v>617.70000000000016</v>
      </c>
      <c r="I81" s="36">
        <v>626.6500000000002</v>
      </c>
      <c r="J81" s="36">
        <v>639.30000000000018</v>
      </c>
      <c r="K81" s="31">
        <v>614</v>
      </c>
      <c r="L81" s="31">
        <v>592.4</v>
      </c>
      <c r="M81" s="31">
        <v>96.862369999999999</v>
      </c>
      <c r="N81" s="1"/>
      <c r="O81" s="1"/>
    </row>
    <row r="82" spans="1:15" ht="12.75" customHeight="1">
      <c r="A82" s="33">
        <v>72</v>
      </c>
      <c r="B82" s="53" t="s">
        <v>80</v>
      </c>
      <c r="C82" s="31">
        <v>1194.5999999999999</v>
      </c>
      <c r="D82" s="36">
        <v>1185.95</v>
      </c>
      <c r="E82" s="36">
        <v>1172.2</v>
      </c>
      <c r="F82" s="36">
        <v>1149.8</v>
      </c>
      <c r="G82" s="36">
        <v>1136.05</v>
      </c>
      <c r="H82" s="36">
        <v>1208.3500000000001</v>
      </c>
      <c r="I82" s="36">
        <v>1222.1000000000001</v>
      </c>
      <c r="J82" s="36">
        <v>1244.5000000000002</v>
      </c>
      <c r="K82" s="31">
        <v>1199.7</v>
      </c>
      <c r="L82" s="31">
        <v>1163.55</v>
      </c>
      <c r="M82" s="31">
        <v>85.690799999999996</v>
      </c>
      <c r="N82" s="1"/>
      <c r="O82" s="1"/>
    </row>
    <row r="83" spans="1:15" ht="12.75" customHeight="1">
      <c r="A83" s="33">
        <v>73</v>
      </c>
      <c r="B83" s="53" t="s">
        <v>829</v>
      </c>
      <c r="C83" s="31">
        <v>492.35</v>
      </c>
      <c r="D83" s="36">
        <v>494.56666666666666</v>
      </c>
      <c r="E83" s="36">
        <v>486.13333333333333</v>
      </c>
      <c r="F83" s="36">
        <v>479.91666666666669</v>
      </c>
      <c r="G83" s="36">
        <v>471.48333333333335</v>
      </c>
      <c r="H83" s="36">
        <v>500.7833333333333</v>
      </c>
      <c r="I83" s="36">
        <v>509.21666666666658</v>
      </c>
      <c r="J83" s="36">
        <v>515.43333333333328</v>
      </c>
      <c r="K83" s="31">
        <v>503</v>
      </c>
      <c r="L83" s="31">
        <v>488.35</v>
      </c>
      <c r="M83" s="31">
        <v>1.8322499999999999</v>
      </c>
      <c r="N83" s="1"/>
      <c r="O83" s="1"/>
    </row>
    <row r="84" spans="1:15" ht="12.75" customHeight="1">
      <c r="A84" s="33">
        <v>74</v>
      </c>
      <c r="B84" s="53" t="s">
        <v>82</v>
      </c>
      <c r="C84" s="31">
        <v>267.39999999999998</v>
      </c>
      <c r="D84" s="36">
        <v>263.58333333333331</v>
      </c>
      <c r="E84" s="36">
        <v>253.71666666666664</v>
      </c>
      <c r="F84" s="36">
        <v>240.03333333333333</v>
      </c>
      <c r="G84" s="36">
        <v>230.16666666666666</v>
      </c>
      <c r="H84" s="36">
        <v>277.26666666666665</v>
      </c>
      <c r="I84" s="36">
        <v>287.13333333333333</v>
      </c>
      <c r="J84" s="36">
        <v>300.81666666666661</v>
      </c>
      <c r="K84" s="31">
        <v>273.45</v>
      </c>
      <c r="L84" s="31">
        <v>249.9</v>
      </c>
      <c r="M84" s="31">
        <v>61.067920000000001</v>
      </c>
      <c r="N84" s="1"/>
      <c r="O84" s="1"/>
    </row>
    <row r="85" spans="1:15" ht="12.75" customHeight="1">
      <c r="A85" s="33">
        <v>75</v>
      </c>
      <c r="B85" s="53" t="s">
        <v>337</v>
      </c>
      <c r="C85" s="31">
        <v>1426.05</v>
      </c>
      <c r="D85" s="36">
        <v>1425.4166666666667</v>
      </c>
      <c r="E85" s="36">
        <v>1401.8333333333335</v>
      </c>
      <c r="F85" s="36">
        <v>1377.6166666666668</v>
      </c>
      <c r="G85" s="36">
        <v>1354.0333333333335</v>
      </c>
      <c r="H85" s="36">
        <v>1449.6333333333334</v>
      </c>
      <c r="I85" s="36">
        <v>1473.2166666666669</v>
      </c>
      <c r="J85" s="36">
        <v>1497.4333333333334</v>
      </c>
      <c r="K85" s="31">
        <v>1449</v>
      </c>
      <c r="L85" s="31">
        <v>1401.2</v>
      </c>
      <c r="M85" s="31">
        <v>1.5706800000000001</v>
      </c>
      <c r="N85" s="1"/>
      <c r="O85" s="1"/>
    </row>
    <row r="86" spans="1:15" ht="12.75" customHeight="1">
      <c r="A86" s="33">
        <v>76</v>
      </c>
      <c r="B86" s="53" t="s">
        <v>88</v>
      </c>
      <c r="C86" s="31">
        <v>763.7</v>
      </c>
      <c r="D86" s="36">
        <v>748.2833333333333</v>
      </c>
      <c r="E86" s="36">
        <v>730.41666666666663</v>
      </c>
      <c r="F86" s="36">
        <v>697.13333333333333</v>
      </c>
      <c r="G86" s="36">
        <v>679.26666666666665</v>
      </c>
      <c r="H86" s="36">
        <v>781.56666666666661</v>
      </c>
      <c r="I86" s="36">
        <v>799.43333333333339</v>
      </c>
      <c r="J86" s="36">
        <v>832.71666666666658</v>
      </c>
      <c r="K86" s="31">
        <v>766.15</v>
      </c>
      <c r="L86" s="31">
        <v>715</v>
      </c>
      <c r="M86" s="31">
        <v>19.04372</v>
      </c>
      <c r="N86" s="1"/>
      <c r="O86" s="1"/>
    </row>
    <row r="87" spans="1:15" ht="12.75" customHeight="1">
      <c r="A87" s="33">
        <v>77</v>
      </c>
      <c r="B87" s="53" t="s">
        <v>338</v>
      </c>
      <c r="C87" s="31">
        <v>5684.1</v>
      </c>
      <c r="D87" s="36">
        <v>5713.2666666666664</v>
      </c>
      <c r="E87" s="36">
        <v>5627.5333333333328</v>
      </c>
      <c r="F87" s="36">
        <v>5570.9666666666662</v>
      </c>
      <c r="G87" s="36">
        <v>5485.2333333333327</v>
      </c>
      <c r="H87" s="36">
        <v>5769.833333333333</v>
      </c>
      <c r="I87" s="36">
        <v>5855.5666666666666</v>
      </c>
      <c r="J87" s="36">
        <v>5912.1333333333332</v>
      </c>
      <c r="K87" s="31">
        <v>5799</v>
      </c>
      <c r="L87" s="31">
        <v>5656.7</v>
      </c>
      <c r="M87" s="31">
        <v>0.11787</v>
      </c>
      <c r="N87" s="1"/>
      <c r="O87" s="1"/>
    </row>
    <row r="88" spans="1:15" ht="12.75" customHeight="1">
      <c r="A88" s="33">
        <v>78</v>
      </c>
      <c r="B88" s="53" t="s">
        <v>339</v>
      </c>
      <c r="C88" s="31">
        <v>1260.75</v>
      </c>
      <c r="D88" s="36">
        <v>1268.1500000000001</v>
      </c>
      <c r="E88" s="36">
        <v>1235.5000000000002</v>
      </c>
      <c r="F88" s="36">
        <v>1210.2500000000002</v>
      </c>
      <c r="G88" s="36">
        <v>1177.6000000000004</v>
      </c>
      <c r="H88" s="36">
        <v>1293.4000000000001</v>
      </c>
      <c r="I88" s="36">
        <v>1326.0499999999997</v>
      </c>
      <c r="J88" s="36">
        <v>1351.3</v>
      </c>
      <c r="K88" s="31">
        <v>1300.8</v>
      </c>
      <c r="L88" s="31">
        <v>1242.9000000000001</v>
      </c>
      <c r="M88" s="31">
        <v>1.11433</v>
      </c>
      <c r="N88" s="1"/>
      <c r="O88" s="1"/>
    </row>
    <row r="89" spans="1:15" ht="12.75" customHeight="1">
      <c r="A89" s="33">
        <v>79</v>
      </c>
      <c r="B89" s="53" t="s">
        <v>340</v>
      </c>
      <c r="C89" s="31">
        <v>1627.1</v>
      </c>
      <c r="D89" s="36">
        <v>1599.2</v>
      </c>
      <c r="E89" s="36">
        <v>1558.95</v>
      </c>
      <c r="F89" s="36">
        <v>1490.8</v>
      </c>
      <c r="G89" s="36">
        <v>1450.55</v>
      </c>
      <c r="H89" s="36">
        <v>1667.3500000000001</v>
      </c>
      <c r="I89" s="36">
        <v>1707.6000000000001</v>
      </c>
      <c r="J89" s="36">
        <v>1775.7500000000002</v>
      </c>
      <c r="K89" s="31">
        <v>1639.45</v>
      </c>
      <c r="L89" s="31">
        <v>1531.05</v>
      </c>
      <c r="M89" s="31">
        <v>0.54481999999999997</v>
      </c>
      <c r="N89" s="1"/>
      <c r="O89" s="1"/>
    </row>
    <row r="90" spans="1:15" ht="12.75" customHeight="1">
      <c r="A90" s="33">
        <v>80</v>
      </c>
      <c r="B90" s="53" t="s">
        <v>341</v>
      </c>
      <c r="C90" s="31">
        <v>503.95</v>
      </c>
      <c r="D90" s="36">
        <v>499.09999999999997</v>
      </c>
      <c r="E90" s="36">
        <v>481.84999999999991</v>
      </c>
      <c r="F90" s="36">
        <v>459.74999999999994</v>
      </c>
      <c r="G90" s="36">
        <v>442.49999999999989</v>
      </c>
      <c r="H90" s="36">
        <v>521.19999999999993</v>
      </c>
      <c r="I90" s="36">
        <v>538.45000000000005</v>
      </c>
      <c r="J90" s="36">
        <v>560.54999999999995</v>
      </c>
      <c r="K90" s="31">
        <v>516.35</v>
      </c>
      <c r="L90" s="31">
        <v>477</v>
      </c>
      <c r="M90" s="31">
        <v>9.7731100000000009</v>
      </c>
      <c r="N90" s="1"/>
      <c r="O90" s="1"/>
    </row>
    <row r="91" spans="1:15" ht="12.75" customHeight="1">
      <c r="A91" s="33">
        <v>81</v>
      </c>
      <c r="B91" s="53" t="s">
        <v>83</v>
      </c>
      <c r="C91" s="31">
        <v>29401</v>
      </c>
      <c r="D91" s="36">
        <v>29089.533333333336</v>
      </c>
      <c r="E91" s="36">
        <v>28549.566666666673</v>
      </c>
      <c r="F91" s="36">
        <v>27698.133333333335</v>
      </c>
      <c r="G91" s="36">
        <v>27158.166666666672</v>
      </c>
      <c r="H91" s="36">
        <v>29940.966666666674</v>
      </c>
      <c r="I91" s="36">
        <v>30480.933333333342</v>
      </c>
      <c r="J91" s="36">
        <v>31332.366666666676</v>
      </c>
      <c r="K91" s="31">
        <v>29629.5</v>
      </c>
      <c r="L91" s="31">
        <v>28238.1</v>
      </c>
      <c r="M91" s="31">
        <v>0.54457</v>
      </c>
      <c r="N91" s="1"/>
      <c r="O91" s="1"/>
    </row>
    <row r="92" spans="1:15" ht="12.75" customHeight="1">
      <c r="A92" s="33">
        <v>82</v>
      </c>
      <c r="B92" s="53" t="s">
        <v>342</v>
      </c>
      <c r="C92" s="31">
        <v>844.75</v>
      </c>
      <c r="D92" s="36">
        <v>848.26666666666677</v>
      </c>
      <c r="E92" s="36">
        <v>827.08333333333348</v>
      </c>
      <c r="F92" s="36">
        <v>809.41666666666674</v>
      </c>
      <c r="G92" s="36">
        <v>788.23333333333346</v>
      </c>
      <c r="H92" s="36">
        <v>865.93333333333351</v>
      </c>
      <c r="I92" s="36">
        <v>887.11666666666667</v>
      </c>
      <c r="J92" s="36">
        <v>904.78333333333353</v>
      </c>
      <c r="K92" s="31">
        <v>869.45</v>
      </c>
      <c r="L92" s="31">
        <v>830.6</v>
      </c>
      <c r="M92" s="31">
        <v>8.9565599999999996</v>
      </c>
      <c r="N92" s="1"/>
      <c r="O92" s="1"/>
    </row>
    <row r="93" spans="1:15" ht="12.75" customHeight="1">
      <c r="A93" s="33">
        <v>83</v>
      </c>
      <c r="B93" s="53" t="s">
        <v>343</v>
      </c>
      <c r="C93" s="31">
        <v>16.7</v>
      </c>
      <c r="D93" s="36">
        <v>16.366666666666664</v>
      </c>
      <c r="E93" s="36">
        <v>15.833333333333329</v>
      </c>
      <c r="F93" s="36">
        <v>14.966666666666665</v>
      </c>
      <c r="G93" s="36">
        <v>14.43333333333333</v>
      </c>
      <c r="H93" s="36">
        <v>17.233333333333327</v>
      </c>
      <c r="I93" s="36">
        <v>17.766666666666666</v>
      </c>
      <c r="J93" s="36">
        <v>18.633333333333326</v>
      </c>
      <c r="K93" s="31">
        <v>16.899999999999999</v>
      </c>
      <c r="L93" s="31">
        <v>15.5</v>
      </c>
      <c r="M93" s="31">
        <v>163.14454000000001</v>
      </c>
      <c r="N93" s="1"/>
      <c r="O93" s="1"/>
    </row>
    <row r="94" spans="1:15" ht="12.75" customHeight="1">
      <c r="A94" s="33">
        <v>84</v>
      </c>
      <c r="B94" s="53" t="s">
        <v>86</v>
      </c>
      <c r="C94" s="31">
        <v>4938.8999999999996</v>
      </c>
      <c r="D94" s="36">
        <v>4891.6166666666659</v>
      </c>
      <c r="E94" s="36">
        <v>4830.2833333333319</v>
      </c>
      <c r="F94" s="36">
        <v>4721.6666666666661</v>
      </c>
      <c r="G94" s="36">
        <v>4660.3333333333321</v>
      </c>
      <c r="H94" s="36">
        <v>5000.2333333333318</v>
      </c>
      <c r="I94" s="36">
        <v>5061.5666666666657</v>
      </c>
      <c r="J94" s="36">
        <v>5170.1833333333316</v>
      </c>
      <c r="K94" s="31">
        <v>4952.95</v>
      </c>
      <c r="L94" s="31">
        <v>4783</v>
      </c>
      <c r="M94" s="31">
        <v>2.4021699999999999</v>
      </c>
      <c r="N94" s="1"/>
      <c r="O94" s="1"/>
    </row>
    <row r="95" spans="1:15" ht="12.75" customHeight="1">
      <c r="A95" s="33">
        <v>85</v>
      </c>
      <c r="B95" s="53" t="s">
        <v>344</v>
      </c>
      <c r="C95" s="31">
        <v>1662.85</v>
      </c>
      <c r="D95" s="36">
        <v>1651.6166666666668</v>
      </c>
      <c r="E95" s="36">
        <v>1611.2333333333336</v>
      </c>
      <c r="F95" s="36">
        <v>1559.6166666666668</v>
      </c>
      <c r="G95" s="36">
        <v>1519.2333333333336</v>
      </c>
      <c r="H95" s="36">
        <v>1703.2333333333336</v>
      </c>
      <c r="I95" s="36">
        <v>1743.6166666666668</v>
      </c>
      <c r="J95" s="36">
        <v>1795.2333333333336</v>
      </c>
      <c r="K95" s="31">
        <v>1692</v>
      </c>
      <c r="L95" s="31">
        <v>1600</v>
      </c>
      <c r="M95" s="31">
        <v>1.0560700000000001</v>
      </c>
      <c r="N95" s="1"/>
      <c r="O95" s="1"/>
    </row>
    <row r="96" spans="1:15" ht="12.75" customHeight="1">
      <c r="A96" s="33">
        <v>86</v>
      </c>
      <c r="B96" s="53" t="s">
        <v>345</v>
      </c>
      <c r="C96" s="31">
        <v>589.35</v>
      </c>
      <c r="D96" s="36">
        <v>591.15</v>
      </c>
      <c r="E96" s="36">
        <v>584.4</v>
      </c>
      <c r="F96" s="36">
        <v>579.45000000000005</v>
      </c>
      <c r="G96" s="36">
        <v>572.70000000000005</v>
      </c>
      <c r="H96" s="36">
        <v>596.09999999999991</v>
      </c>
      <c r="I96" s="36">
        <v>602.84999999999991</v>
      </c>
      <c r="J96" s="36">
        <v>607.79999999999984</v>
      </c>
      <c r="K96" s="31">
        <v>597.9</v>
      </c>
      <c r="L96" s="31">
        <v>586.20000000000005</v>
      </c>
      <c r="M96" s="31">
        <v>0.94355999999999995</v>
      </c>
      <c r="N96" s="1"/>
      <c r="O96" s="1"/>
    </row>
    <row r="97" spans="1:15" ht="12.75" customHeight="1">
      <c r="A97" s="33">
        <v>87</v>
      </c>
      <c r="B97" s="53" t="s">
        <v>346</v>
      </c>
      <c r="C97" s="31">
        <v>116.95</v>
      </c>
      <c r="D97" s="36">
        <v>114.73333333333333</v>
      </c>
      <c r="E97" s="36">
        <v>111.96666666666667</v>
      </c>
      <c r="F97" s="36">
        <v>106.98333333333333</v>
      </c>
      <c r="G97" s="36">
        <v>104.21666666666667</v>
      </c>
      <c r="H97" s="36">
        <v>119.71666666666667</v>
      </c>
      <c r="I97" s="36">
        <v>122.48333333333335</v>
      </c>
      <c r="J97" s="36">
        <v>127.46666666666667</v>
      </c>
      <c r="K97" s="31">
        <v>117.5</v>
      </c>
      <c r="L97" s="31">
        <v>109.75</v>
      </c>
      <c r="M97" s="31">
        <v>43.69059</v>
      </c>
      <c r="N97" s="1"/>
      <c r="O97" s="1"/>
    </row>
    <row r="98" spans="1:15" ht="12.75" customHeight="1">
      <c r="A98" s="33">
        <v>88</v>
      </c>
      <c r="B98" s="53" t="s">
        <v>347</v>
      </c>
      <c r="C98" s="31">
        <v>467.5</v>
      </c>
      <c r="D98" s="36">
        <v>462.33333333333331</v>
      </c>
      <c r="E98" s="36">
        <v>455.26666666666665</v>
      </c>
      <c r="F98" s="36">
        <v>443.03333333333336</v>
      </c>
      <c r="G98" s="36">
        <v>435.9666666666667</v>
      </c>
      <c r="H98" s="36">
        <v>474.56666666666661</v>
      </c>
      <c r="I98" s="36">
        <v>481.63333333333333</v>
      </c>
      <c r="J98" s="36">
        <v>493.86666666666656</v>
      </c>
      <c r="K98" s="31">
        <v>469.4</v>
      </c>
      <c r="L98" s="31">
        <v>450.1</v>
      </c>
      <c r="M98" s="31">
        <v>30.373439999999999</v>
      </c>
      <c r="N98" s="1"/>
      <c r="O98" s="1"/>
    </row>
    <row r="99" spans="1:15" ht="12.75" customHeight="1">
      <c r="A99" s="33">
        <v>89</v>
      </c>
      <c r="B99" s="53" t="s">
        <v>825</v>
      </c>
      <c r="C99" s="31">
        <v>430.1</v>
      </c>
      <c r="D99" s="36">
        <v>423.06666666666666</v>
      </c>
      <c r="E99" s="36">
        <v>413.83333333333331</v>
      </c>
      <c r="F99" s="36">
        <v>397.56666666666666</v>
      </c>
      <c r="G99" s="36">
        <v>388.33333333333331</v>
      </c>
      <c r="H99" s="36">
        <v>439.33333333333331</v>
      </c>
      <c r="I99" s="36">
        <v>448.56666666666666</v>
      </c>
      <c r="J99" s="36">
        <v>464.83333333333331</v>
      </c>
      <c r="K99" s="31">
        <v>432.3</v>
      </c>
      <c r="L99" s="31">
        <v>406.8</v>
      </c>
      <c r="M99" s="31">
        <v>5.1122399999999999</v>
      </c>
      <c r="N99" s="1"/>
      <c r="O99" s="1"/>
    </row>
    <row r="100" spans="1:15" ht="12.75" customHeight="1">
      <c r="A100" s="33">
        <v>90</v>
      </c>
      <c r="B100" s="53" t="s">
        <v>348</v>
      </c>
      <c r="C100" s="31">
        <v>4985.6499999999996</v>
      </c>
      <c r="D100" s="36">
        <v>4937.5666666666666</v>
      </c>
      <c r="E100" s="36">
        <v>4876.1333333333332</v>
      </c>
      <c r="F100" s="36">
        <v>4766.6166666666668</v>
      </c>
      <c r="G100" s="36">
        <v>4705.1833333333334</v>
      </c>
      <c r="H100" s="36">
        <v>5047.083333333333</v>
      </c>
      <c r="I100" s="36">
        <v>5108.5166666666655</v>
      </c>
      <c r="J100" s="36">
        <v>5218.0333333333328</v>
      </c>
      <c r="K100" s="31">
        <v>4999</v>
      </c>
      <c r="L100" s="31">
        <v>4828.05</v>
      </c>
      <c r="M100" s="31">
        <v>0.30218</v>
      </c>
      <c r="N100" s="1"/>
      <c r="O100" s="1"/>
    </row>
    <row r="101" spans="1:15" ht="12.75" customHeight="1">
      <c r="A101" s="33">
        <v>91</v>
      </c>
      <c r="B101" s="53" t="s">
        <v>349</v>
      </c>
      <c r="C101" s="31">
        <v>353.2</v>
      </c>
      <c r="D101" s="36">
        <v>347.81666666666666</v>
      </c>
      <c r="E101" s="36">
        <v>335.68333333333334</v>
      </c>
      <c r="F101" s="36">
        <v>318.16666666666669</v>
      </c>
      <c r="G101" s="36">
        <v>306.03333333333336</v>
      </c>
      <c r="H101" s="36">
        <v>365.33333333333331</v>
      </c>
      <c r="I101" s="36">
        <v>377.46666666666664</v>
      </c>
      <c r="J101" s="36">
        <v>394.98333333333329</v>
      </c>
      <c r="K101" s="31">
        <v>359.95</v>
      </c>
      <c r="L101" s="31">
        <v>330.3</v>
      </c>
      <c r="M101" s="31">
        <v>2.75467</v>
      </c>
      <c r="N101" s="1"/>
      <c r="O101" s="1"/>
    </row>
    <row r="102" spans="1:15" ht="12.75" customHeight="1">
      <c r="A102" s="33">
        <v>92</v>
      </c>
      <c r="B102" s="53" t="s">
        <v>350</v>
      </c>
      <c r="C102" s="31">
        <v>220.7</v>
      </c>
      <c r="D102" s="36">
        <v>222.23333333333332</v>
      </c>
      <c r="E102" s="36">
        <v>217.61666666666665</v>
      </c>
      <c r="F102" s="36">
        <v>214.53333333333333</v>
      </c>
      <c r="G102" s="36">
        <v>209.91666666666666</v>
      </c>
      <c r="H102" s="36">
        <v>225.31666666666663</v>
      </c>
      <c r="I102" s="36">
        <v>229.93333333333331</v>
      </c>
      <c r="J102" s="36">
        <v>233.01666666666662</v>
      </c>
      <c r="K102" s="31">
        <v>226.85</v>
      </c>
      <c r="L102" s="31">
        <v>219.15</v>
      </c>
      <c r="M102" s="31">
        <v>15.66799</v>
      </c>
      <c r="N102" s="1"/>
      <c r="O102" s="1"/>
    </row>
    <row r="103" spans="1:15" ht="12.75" customHeight="1">
      <c r="A103" s="33">
        <v>93</v>
      </c>
      <c r="B103" s="53" t="s">
        <v>90</v>
      </c>
      <c r="C103" s="31">
        <v>729.45</v>
      </c>
      <c r="D103" s="36">
        <v>725.7166666666667</v>
      </c>
      <c r="E103" s="36">
        <v>715.38333333333344</v>
      </c>
      <c r="F103" s="36">
        <v>701.31666666666672</v>
      </c>
      <c r="G103" s="36">
        <v>690.98333333333346</v>
      </c>
      <c r="H103" s="36">
        <v>739.78333333333342</v>
      </c>
      <c r="I103" s="36">
        <v>750.11666666666667</v>
      </c>
      <c r="J103" s="36">
        <v>764.18333333333339</v>
      </c>
      <c r="K103" s="31">
        <v>736.05</v>
      </c>
      <c r="L103" s="31">
        <v>711.65</v>
      </c>
      <c r="M103" s="31">
        <v>3.9407000000000001</v>
      </c>
      <c r="N103" s="1"/>
      <c r="O103" s="1"/>
    </row>
    <row r="104" spans="1:15" ht="12.75" customHeight="1">
      <c r="A104" s="33">
        <v>94</v>
      </c>
      <c r="B104" s="53" t="s">
        <v>89</v>
      </c>
      <c r="C104" s="31">
        <v>547</v>
      </c>
      <c r="D104" s="36">
        <v>543.58333333333337</v>
      </c>
      <c r="E104" s="36">
        <v>532.51666666666677</v>
      </c>
      <c r="F104" s="36">
        <v>518.03333333333342</v>
      </c>
      <c r="G104" s="36">
        <v>506.96666666666681</v>
      </c>
      <c r="H104" s="36">
        <v>558.06666666666672</v>
      </c>
      <c r="I104" s="36">
        <v>569.13333333333333</v>
      </c>
      <c r="J104" s="36">
        <v>583.61666666666667</v>
      </c>
      <c r="K104" s="31">
        <v>554.65</v>
      </c>
      <c r="L104" s="31">
        <v>529.1</v>
      </c>
      <c r="M104" s="31">
        <v>92.036190000000005</v>
      </c>
      <c r="N104" s="1"/>
      <c r="O104" s="1"/>
    </row>
    <row r="105" spans="1:15" ht="12.75" customHeight="1">
      <c r="A105" s="33">
        <v>95</v>
      </c>
      <c r="B105" s="53" t="s">
        <v>351</v>
      </c>
      <c r="C105" s="31">
        <v>211.5</v>
      </c>
      <c r="D105" s="36">
        <v>207.23333333333335</v>
      </c>
      <c r="E105" s="36">
        <v>199.81666666666669</v>
      </c>
      <c r="F105" s="36">
        <v>188.13333333333335</v>
      </c>
      <c r="G105" s="36">
        <v>180.7166666666667</v>
      </c>
      <c r="H105" s="36">
        <v>218.91666666666669</v>
      </c>
      <c r="I105" s="36">
        <v>226.33333333333331</v>
      </c>
      <c r="J105" s="36">
        <v>238.01666666666668</v>
      </c>
      <c r="K105" s="31">
        <v>214.65</v>
      </c>
      <c r="L105" s="31">
        <v>195.55</v>
      </c>
      <c r="M105" s="31">
        <v>4.1136900000000001</v>
      </c>
      <c r="N105" s="1"/>
      <c r="O105" s="1"/>
    </row>
    <row r="106" spans="1:15" ht="12.75" customHeight="1">
      <c r="A106" s="33">
        <v>96</v>
      </c>
      <c r="B106" s="53" t="s">
        <v>352</v>
      </c>
      <c r="C106" s="31">
        <v>1069.5</v>
      </c>
      <c r="D106" s="36">
        <v>1071.3833333333334</v>
      </c>
      <c r="E106" s="36">
        <v>1048.7666666666669</v>
      </c>
      <c r="F106" s="36">
        <v>1028.0333333333335</v>
      </c>
      <c r="G106" s="36">
        <v>1005.416666666667</v>
      </c>
      <c r="H106" s="36">
        <v>1092.1166666666668</v>
      </c>
      <c r="I106" s="36">
        <v>1114.7333333333331</v>
      </c>
      <c r="J106" s="36">
        <v>1135.4666666666667</v>
      </c>
      <c r="K106" s="31">
        <v>1094</v>
      </c>
      <c r="L106" s="31">
        <v>1050.6500000000001</v>
      </c>
      <c r="M106" s="31">
        <v>0.91708000000000001</v>
      </c>
      <c r="N106" s="1"/>
      <c r="O106" s="1"/>
    </row>
    <row r="107" spans="1:15" ht="12.75" customHeight="1">
      <c r="A107" s="33">
        <v>97</v>
      </c>
      <c r="B107" s="53" t="s">
        <v>353</v>
      </c>
      <c r="C107" s="31">
        <v>199.7</v>
      </c>
      <c r="D107" s="36">
        <v>196.15</v>
      </c>
      <c r="E107" s="36">
        <v>189.60000000000002</v>
      </c>
      <c r="F107" s="36">
        <v>179.50000000000003</v>
      </c>
      <c r="G107" s="36">
        <v>172.95000000000005</v>
      </c>
      <c r="H107" s="36">
        <v>206.25</v>
      </c>
      <c r="I107" s="36">
        <v>212.8</v>
      </c>
      <c r="J107" s="36">
        <v>222.89999999999998</v>
      </c>
      <c r="K107" s="31">
        <v>202.7</v>
      </c>
      <c r="L107" s="31">
        <v>186.05</v>
      </c>
      <c r="M107" s="31">
        <v>59.097610000000003</v>
      </c>
      <c r="N107" s="1"/>
      <c r="O107" s="1"/>
    </row>
    <row r="108" spans="1:15" ht="12.75" customHeight="1">
      <c r="A108" s="33">
        <v>98</v>
      </c>
      <c r="B108" s="53" t="s">
        <v>354</v>
      </c>
      <c r="C108" s="31">
        <v>2497.35</v>
      </c>
      <c r="D108" s="36">
        <v>2505.5499999999997</v>
      </c>
      <c r="E108" s="36">
        <v>2460.5499999999993</v>
      </c>
      <c r="F108" s="36">
        <v>2423.7499999999995</v>
      </c>
      <c r="G108" s="36">
        <v>2378.7499999999991</v>
      </c>
      <c r="H108" s="36">
        <v>2542.3499999999995</v>
      </c>
      <c r="I108" s="36">
        <v>2587.3500000000004</v>
      </c>
      <c r="J108" s="36">
        <v>2624.1499999999996</v>
      </c>
      <c r="K108" s="31">
        <v>2550.5500000000002</v>
      </c>
      <c r="L108" s="31">
        <v>2468.75</v>
      </c>
      <c r="M108" s="31">
        <v>1.0339700000000001</v>
      </c>
      <c r="N108" s="1"/>
      <c r="O108" s="1"/>
    </row>
    <row r="109" spans="1:15" ht="12.75" customHeight="1">
      <c r="A109" s="33">
        <v>99</v>
      </c>
      <c r="B109" s="53" t="s">
        <v>355</v>
      </c>
      <c r="C109" s="31">
        <v>60.6</v>
      </c>
      <c r="D109" s="36">
        <v>58.04999999999999</v>
      </c>
      <c r="E109" s="36">
        <v>54.59999999999998</v>
      </c>
      <c r="F109" s="36">
        <v>48.599999999999987</v>
      </c>
      <c r="G109" s="36">
        <v>45.149999999999977</v>
      </c>
      <c r="H109" s="36">
        <v>64.049999999999983</v>
      </c>
      <c r="I109" s="36">
        <v>67.499999999999986</v>
      </c>
      <c r="J109" s="36">
        <v>73.499999999999986</v>
      </c>
      <c r="K109" s="31">
        <v>61.5</v>
      </c>
      <c r="L109" s="31">
        <v>52.05</v>
      </c>
      <c r="M109" s="31">
        <v>409.06348000000003</v>
      </c>
      <c r="N109" s="1"/>
      <c r="O109" s="1"/>
    </row>
    <row r="110" spans="1:15" ht="12.75" customHeight="1">
      <c r="A110" s="33">
        <v>100</v>
      </c>
      <c r="B110" s="53" t="s">
        <v>356</v>
      </c>
      <c r="C110" s="31">
        <v>1709.35</v>
      </c>
      <c r="D110" s="36">
        <v>1698.2833333333335</v>
      </c>
      <c r="E110" s="36">
        <v>1661.0666666666671</v>
      </c>
      <c r="F110" s="36">
        <v>1612.7833333333335</v>
      </c>
      <c r="G110" s="36">
        <v>1575.5666666666671</v>
      </c>
      <c r="H110" s="36">
        <v>1746.5666666666671</v>
      </c>
      <c r="I110" s="36">
        <v>1783.7833333333338</v>
      </c>
      <c r="J110" s="36">
        <v>1832.0666666666671</v>
      </c>
      <c r="K110" s="31">
        <v>1735.5</v>
      </c>
      <c r="L110" s="31">
        <v>1650</v>
      </c>
      <c r="M110" s="31">
        <v>8.5772399999999998</v>
      </c>
      <c r="N110" s="1"/>
      <c r="O110" s="1"/>
    </row>
    <row r="111" spans="1:15" ht="12.75" customHeight="1">
      <c r="A111" s="33">
        <v>101</v>
      </c>
      <c r="B111" s="53" t="s">
        <v>357</v>
      </c>
      <c r="C111" s="31">
        <v>690.15</v>
      </c>
      <c r="D111" s="36">
        <v>674.9</v>
      </c>
      <c r="E111" s="36">
        <v>650.29999999999995</v>
      </c>
      <c r="F111" s="36">
        <v>610.44999999999993</v>
      </c>
      <c r="G111" s="36">
        <v>585.84999999999991</v>
      </c>
      <c r="H111" s="36">
        <v>714.75</v>
      </c>
      <c r="I111" s="36">
        <v>739.35000000000014</v>
      </c>
      <c r="J111" s="36">
        <v>779.2</v>
      </c>
      <c r="K111" s="31">
        <v>699.5</v>
      </c>
      <c r="L111" s="31">
        <v>635.04999999999995</v>
      </c>
      <c r="M111" s="31">
        <v>13.581659999999999</v>
      </c>
      <c r="N111" s="1"/>
      <c r="O111" s="1"/>
    </row>
    <row r="112" spans="1:15" ht="12.75" customHeight="1">
      <c r="A112" s="33">
        <v>102</v>
      </c>
      <c r="B112" s="53" t="s">
        <v>358</v>
      </c>
      <c r="C112" s="31">
        <v>1437.1</v>
      </c>
      <c r="D112" s="36">
        <v>1408.8500000000001</v>
      </c>
      <c r="E112" s="36">
        <v>1369.0000000000002</v>
      </c>
      <c r="F112" s="36">
        <v>1300.9000000000001</v>
      </c>
      <c r="G112" s="36">
        <v>1261.0500000000002</v>
      </c>
      <c r="H112" s="36">
        <v>1476.9500000000003</v>
      </c>
      <c r="I112" s="36">
        <v>1516.8000000000002</v>
      </c>
      <c r="J112" s="36">
        <v>1584.9000000000003</v>
      </c>
      <c r="K112" s="31">
        <v>1448.7</v>
      </c>
      <c r="L112" s="31">
        <v>1340.75</v>
      </c>
      <c r="M112" s="31">
        <v>2.5560700000000001</v>
      </c>
      <c r="N112" s="1"/>
      <c r="O112" s="1"/>
    </row>
    <row r="113" spans="1:15" ht="12.75" customHeight="1">
      <c r="A113" s="33">
        <v>103</v>
      </c>
      <c r="B113" s="53" t="s">
        <v>359</v>
      </c>
      <c r="C113" s="31">
        <v>6936.5</v>
      </c>
      <c r="D113" s="36">
        <v>7045.3499999999995</v>
      </c>
      <c r="E113" s="36">
        <v>6740.6999999999989</v>
      </c>
      <c r="F113" s="36">
        <v>6544.9</v>
      </c>
      <c r="G113" s="36">
        <v>6240.2499999999991</v>
      </c>
      <c r="H113" s="36">
        <v>7241.1499999999987</v>
      </c>
      <c r="I113" s="36">
        <v>7545.7999999999984</v>
      </c>
      <c r="J113" s="36">
        <v>7741.5999999999985</v>
      </c>
      <c r="K113" s="31">
        <v>7350</v>
      </c>
      <c r="L113" s="31">
        <v>6849.55</v>
      </c>
      <c r="M113" s="31">
        <v>0.24798999999999999</v>
      </c>
      <c r="N113" s="1"/>
      <c r="O113" s="1"/>
    </row>
    <row r="114" spans="1:15" ht="12.75" customHeight="1">
      <c r="A114" s="33">
        <v>104</v>
      </c>
      <c r="B114" s="53" t="s">
        <v>360</v>
      </c>
      <c r="C114" s="31">
        <v>716.35</v>
      </c>
      <c r="D114" s="36">
        <v>707.51666666666677</v>
      </c>
      <c r="E114" s="36">
        <v>689.88333333333355</v>
      </c>
      <c r="F114" s="36">
        <v>663.41666666666674</v>
      </c>
      <c r="G114" s="36">
        <v>645.78333333333353</v>
      </c>
      <c r="H114" s="36">
        <v>733.98333333333358</v>
      </c>
      <c r="I114" s="36">
        <v>751.61666666666679</v>
      </c>
      <c r="J114" s="36">
        <v>778.0833333333336</v>
      </c>
      <c r="K114" s="31">
        <v>725.15</v>
      </c>
      <c r="L114" s="31">
        <v>681.05</v>
      </c>
      <c r="M114" s="31">
        <v>3.8806699999999998</v>
      </c>
      <c r="N114" s="1"/>
      <c r="O114" s="1"/>
    </row>
    <row r="115" spans="1:15" ht="12.75" customHeight="1">
      <c r="A115" s="33">
        <v>105</v>
      </c>
      <c r="B115" s="53" t="s">
        <v>91</v>
      </c>
      <c r="C115" s="31">
        <v>347</v>
      </c>
      <c r="D115" s="36">
        <v>343</v>
      </c>
      <c r="E115" s="36">
        <v>336.05</v>
      </c>
      <c r="F115" s="36">
        <v>325.10000000000002</v>
      </c>
      <c r="G115" s="36">
        <v>318.15000000000003</v>
      </c>
      <c r="H115" s="36">
        <v>353.95</v>
      </c>
      <c r="I115" s="36">
        <v>360.90000000000003</v>
      </c>
      <c r="J115" s="36">
        <v>371.84999999999997</v>
      </c>
      <c r="K115" s="31">
        <v>349.95</v>
      </c>
      <c r="L115" s="31">
        <v>332.05</v>
      </c>
      <c r="M115" s="31">
        <v>12.946899999999999</v>
      </c>
      <c r="N115" s="1"/>
      <c r="O115" s="1"/>
    </row>
    <row r="116" spans="1:15" ht="12.75" customHeight="1">
      <c r="A116" s="33">
        <v>106</v>
      </c>
      <c r="B116" s="53" t="s">
        <v>361</v>
      </c>
      <c r="C116" s="31">
        <v>441.7</v>
      </c>
      <c r="D116" s="36">
        <v>438.61666666666662</v>
      </c>
      <c r="E116" s="36">
        <v>432.48333333333323</v>
      </c>
      <c r="F116" s="36">
        <v>423.26666666666659</v>
      </c>
      <c r="G116" s="36">
        <v>417.13333333333321</v>
      </c>
      <c r="H116" s="36">
        <v>447.83333333333326</v>
      </c>
      <c r="I116" s="36">
        <v>453.96666666666658</v>
      </c>
      <c r="J116" s="36">
        <v>463.18333333333328</v>
      </c>
      <c r="K116" s="31">
        <v>444.75</v>
      </c>
      <c r="L116" s="31">
        <v>429.4</v>
      </c>
      <c r="M116" s="31">
        <v>0.75956000000000001</v>
      </c>
      <c r="N116" s="1"/>
      <c r="O116" s="1"/>
    </row>
    <row r="117" spans="1:15" ht="12.75" customHeight="1">
      <c r="A117" s="33">
        <v>107</v>
      </c>
      <c r="B117" s="53" t="s">
        <v>362</v>
      </c>
      <c r="C117" s="31">
        <v>1031.1500000000001</v>
      </c>
      <c r="D117" s="36">
        <v>1027.0833333333333</v>
      </c>
      <c r="E117" s="36">
        <v>1006.6166666666666</v>
      </c>
      <c r="F117" s="36">
        <v>982.08333333333326</v>
      </c>
      <c r="G117" s="36">
        <v>961.61666666666656</v>
      </c>
      <c r="H117" s="36">
        <v>1051.6166666666666</v>
      </c>
      <c r="I117" s="36">
        <v>1072.0833333333333</v>
      </c>
      <c r="J117" s="36">
        <v>1096.6166666666666</v>
      </c>
      <c r="K117" s="31">
        <v>1047.55</v>
      </c>
      <c r="L117" s="31">
        <v>1002.55</v>
      </c>
      <c r="M117" s="31">
        <v>2.4611900000000002</v>
      </c>
      <c r="N117" s="1"/>
      <c r="O117" s="1"/>
    </row>
    <row r="118" spans="1:15" ht="12.75" customHeight="1">
      <c r="A118" s="33">
        <v>108</v>
      </c>
      <c r="B118" s="53" t="s">
        <v>92</v>
      </c>
      <c r="C118" s="31">
        <v>1070.8499999999999</v>
      </c>
      <c r="D118" s="36">
        <v>1061.7166666666665</v>
      </c>
      <c r="E118" s="36">
        <v>1043.4333333333329</v>
      </c>
      <c r="F118" s="36">
        <v>1016.0166666666664</v>
      </c>
      <c r="G118" s="36">
        <v>997.73333333333289</v>
      </c>
      <c r="H118" s="36">
        <v>1089.133333333333</v>
      </c>
      <c r="I118" s="36">
        <v>1107.4166666666663</v>
      </c>
      <c r="J118" s="36">
        <v>1134.833333333333</v>
      </c>
      <c r="K118" s="31">
        <v>1080</v>
      </c>
      <c r="L118" s="31">
        <v>1034.3</v>
      </c>
      <c r="M118" s="31">
        <v>16.929790000000001</v>
      </c>
      <c r="N118" s="1"/>
      <c r="O118" s="1"/>
    </row>
    <row r="119" spans="1:15" ht="12.75" customHeight="1">
      <c r="A119" s="33">
        <v>109</v>
      </c>
      <c r="B119" s="53" t="s">
        <v>93</v>
      </c>
      <c r="C119" s="31">
        <v>1496.65</v>
      </c>
      <c r="D119" s="36">
        <v>1484.1500000000003</v>
      </c>
      <c r="E119" s="36">
        <v>1466.8500000000006</v>
      </c>
      <c r="F119" s="36">
        <v>1437.0500000000002</v>
      </c>
      <c r="G119" s="36">
        <v>1419.7500000000005</v>
      </c>
      <c r="H119" s="36">
        <v>1513.9500000000007</v>
      </c>
      <c r="I119" s="36">
        <v>1531.2500000000005</v>
      </c>
      <c r="J119" s="36">
        <v>1561.0500000000009</v>
      </c>
      <c r="K119" s="31">
        <v>1501.45</v>
      </c>
      <c r="L119" s="31">
        <v>1454.35</v>
      </c>
      <c r="M119" s="31">
        <v>17.489070000000002</v>
      </c>
      <c r="N119" s="1"/>
      <c r="O119" s="1"/>
    </row>
    <row r="120" spans="1:15" ht="12.75" customHeight="1">
      <c r="A120" s="33">
        <v>110</v>
      </c>
      <c r="B120" s="53" t="s">
        <v>100</v>
      </c>
      <c r="C120" s="31">
        <v>129.5</v>
      </c>
      <c r="D120" s="36">
        <v>128.43333333333331</v>
      </c>
      <c r="E120" s="36">
        <v>126.46666666666661</v>
      </c>
      <c r="F120" s="36">
        <v>123.43333333333331</v>
      </c>
      <c r="G120" s="36">
        <v>121.46666666666661</v>
      </c>
      <c r="H120" s="36">
        <v>131.46666666666661</v>
      </c>
      <c r="I120" s="36">
        <v>133.43333333333331</v>
      </c>
      <c r="J120" s="36">
        <v>136.46666666666661</v>
      </c>
      <c r="K120" s="31">
        <v>130.4</v>
      </c>
      <c r="L120" s="31">
        <v>125.4</v>
      </c>
      <c r="M120" s="31">
        <v>32.552689999999998</v>
      </c>
      <c r="N120" s="1"/>
      <c r="O120" s="1"/>
    </row>
    <row r="121" spans="1:15" ht="12.75" customHeight="1">
      <c r="A121" s="33">
        <v>111</v>
      </c>
      <c r="B121" s="53" t="s">
        <v>272</v>
      </c>
      <c r="C121" s="31">
        <v>1301.45</v>
      </c>
      <c r="D121" s="36">
        <v>1300.2166666666665</v>
      </c>
      <c r="E121" s="36">
        <v>1278.4333333333329</v>
      </c>
      <c r="F121" s="36">
        <v>1255.4166666666665</v>
      </c>
      <c r="G121" s="36">
        <v>1233.633333333333</v>
      </c>
      <c r="H121" s="36">
        <v>1323.2333333333329</v>
      </c>
      <c r="I121" s="36">
        <v>1345.0166666666662</v>
      </c>
      <c r="J121" s="36">
        <v>1368.0333333333328</v>
      </c>
      <c r="K121" s="31">
        <v>1322</v>
      </c>
      <c r="L121" s="31">
        <v>1277.2</v>
      </c>
      <c r="M121" s="31">
        <v>1.85968</v>
      </c>
      <c r="N121" s="1"/>
      <c r="O121" s="1"/>
    </row>
    <row r="122" spans="1:15" ht="12.75" customHeight="1">
      <c r="A122" s="33">
        <v>112</v>
      </c>
      <c r="B122" s="53" t="s">
        <v>94</v>
      </c>
      <c r="C122" s="31">
        <v>427.7</v>
      </c>
      <c r="D122" s="36">
        <v>422.91666666666669</v>
      </c>
      <c r="E122" s="36">
        <v>416.98333333333335</v>
      </c>
      <c r="F122" s="36">
        <v>406.26666666666665</v>
      </c>
      <c r="G122" s="36">
        <v>400.33333333333331</v>
      </c>
      <c r="H122" s="36">
        <v>433.63333333333338</v>
      </c>
      <c r="I122" s="36">
        <v>439.56666666666666</v>
      </c>
      <c r="J122" s="36">
        <v>450.28333333333342</v>
      </c>
      <c r="K122" s="31">
        <v>428.85</v>
      </c>
      <c r="L122" s="31">
        <v>412.2</v>
      </c>
      <c r="M122" s="31">
        <v>204.78917999999999</v>
      </c>
      <c r="N122" s="1"/>
      <c r="O122" s="1"/>
    </row>
    <row r="123" spans="1:15" ht="12.75" customHeight="1">
      <c r="A123" s="33">
        <v>113</v>
      </c>
      <c r="B123" s="53" t="s">
        <v>363</v>
      </c>
      <c r="C123" s="31">
        <v>804.3</v>
      </c>
      <c r="D123" s="36">
        <v>777.2166666666667</v>
      </c>
      <c r="E123" s="36">
        <v>740.43333333333339</v>
      </c>
      <c r="F123" s="36">
        <v>676.56666666666672</v>
      </c>
      <c r="G123" s="36">
        <v>639.78333333333342</v>
      </c>
      <c r="H123" s="36">
        <v>841.08333333333337</v>
      </c>
      <c r="I123" s="36">
        <v>877.86666666666667</v>
      </c>
      <c r="J123" s="36">
        <v>941.73333333333335</v>
      </c>
      <c r="K123" s="31">
        <v>814</v>
      </c>
      <c r="L123" s="31">
        <v>713.35</v>
      </c>
      <c r="M123" s="31">
        <v>37.135240000000003</v>
      </c>
      <c r="N123" s="1"/>
      <c r="O123" s="1"/>
    </row>
    <row r="124" spans="1:15" ht="12.75" customHeight="1">
      <c r="A124" s="33">
        <v>114</v>
      </c>
      <c r="B124" s="53" t="s">
        <v>95</v>
      </c>
      <c r="C124" s="31">
        <v>6087.6</v>
      </c>
      <c r="D124" s="36">
        <v>6046.2666666666664</v>
      </c>
      <c r="E124" s="36">
        <v>5941.333333333333</v>
      </c>
      <c r="F124" s="36">
        <v>5795.0666666666666</v>
      </c>
      <c r="G124" s="36">
        <v>5690.1333333333332</v>
      </c>
      <c r="H124" s="36">
        <v>6192.5333333333328</v>
      </c>
      <c r="I124" s="36">
        <v>6297.4666666666672</v>
      </c>
      <c r="J124" s="36">
        <v>6443.7333333333327</v>
      </c>
      <c r="K124" s="31">
        <v>6151.2</v>
      </c>
      <c r="L124" s="31">
        <v>5900</v>
      </c>
      <c r="M124" s="31">
        <v>4.3937799999999996</v>
      </c>
      <c r="N124" s="1"/>
      <c r="O124" s="1"/>
    </row>
    <row r="125" spans="1:15" ht="12.75" customHeight="1">
      <c r="A125" s="33">
        <v>115</v>
      </c>
      <c r="B125" s="53" t="s">
        <v>96</v>
      </c>
      <c r="C125" s="31">
        <v>2687.4</v>
      </c>
      <c r="D125" s="36">
        <v>2639.2333333333336</v>
      </c>
      <c r="E125" s="36">
        <v>2579.8166666666671</v>
      </c>
      <c r="F125" s="36">
        <v>2472.2333333333336</v>
      </c>
      <c r="G125" s="36">
        <v>2412.8166666666671</v>
      </c>
      <c r="H125" s="36">
        <v>2746.8166666666671</v>
      </c>
      <c r="I125" s="36">
        <v>2806.2333333333331</v>
      </c>
      <c r="J125" s="36">
        <v>2913.8166666666671</v>
      </c>
      <c r="K125" s="31">
        <v>2698.65</v>
      </c>
      <c r="L125" s="31">
        <v>2531.65</v>
      </c>
      <c r="M125" s="31">
        <v>6.0300200000000004</v>
      </c>
      <c r="N125" s="1"/>
      <c r="O125" s="1"/>
    </row>
    <row r="126" spans="1:15" ht="12.75" customHeight="1">
      <c r="A126" s="33">
        <v>116</v>
      </c>
      <c r="B126" s="53" t="s">
        <v>364</v>
      </c>
      <c r="C126" s="31">
        <v>2882.25</v>
      </c>
      <c r="D126" s="36">
        <v>2831.4500000000003</v>
      </c>
      <c r="E126" s="36">
        <v>2757.9000000000005</v>
      </c>
      <c r="F126" s="36">
        <v>2633.55</v>
      </c>
      <c r="G126" s="36">
        <v>2560.0000000000005</v>
      </c>
      <c r="H126" s="36">
        <v>2955.8000000000006</v>
      </c>
      <c r="I126" s="36">
        <v>3029.3500000000008</v>
      </c>
      <c r="J126" s="36">
        <v>3153.7000000000007</v>
      </c>
      <c r="K126" s="31">
        <v>2905</v>
      </c>
      <c r="L126" s="31">
        <v>2707.1</v>
      </c>
      <c r="M126" s="31">
        <v>1.7264299999999999</v>
      </c>
      <c r="N126" s="1"/>
      <c r="O126" s="1"/>
    </row>
    <row r="127" spans="1:15" ht="12.75" customHeight="1">
      <c r="A127" s="33">
        <v>117</v>
      </c>
      <c r="B127" s="53" t="s">
        <v>886</v>
      </c>
      <c r="C127" s="31">
        <v>1395.95</v>
      </c>
      <c r="D127" s="36">
        <v>1395.3333333333333</v>
      </c>
      <c r="E127" s="36">
        <v>1350.6666666666665</v>
      </c>
      <c r="F127" s="36">
        <v>1305.3833333333332</v>
      </c>
      <c r="G127" s="36">
        <v>1260.7166666666665</v>
      </c>
      <c r="H127" s="36">
        <v>1440.6166666666666</v>
      </c>
      <c r="I127" s="36">
        <v>1485.2833333333331</v>
      </c>
      <c r="J127" s="36">
        <v>1530.5666666666666</v>
      </c>
      <c r="K127" s="31">
        <v>1440</v>
      </c>
      <c r="L127" s="31">
        <v>1350.05</v>
      </c>
      <c r="M127" s="31">
        <v>0.74075999999999997</v>
      </c>
      <c r="N127" s="1"/>
      <c r="O127" s="1"/>
    </row>
    <row r="128" spans="1:15" ht="12.75" customHeight="1">
      <c r="A128" s="33">
        <v>118</v>
      </c>
      <c r="B128" s="53" t="s">
        <v>97</v>
      </c>
      <c r="C128" s="31">
        <v>867.95</v>
      </c>
      <c r="D128" s="36">
        <v>881.30000000000007</v>
      </c>
      <c r="E128" s="36">
        <v>841.60000000000014</v>
      </c>
      <c r="F128" s="36">
        <v>815.25000000000011</v>
      </c>
      <c r="G128" s="36">
        <v>775.55000000000018</v>
      </c>
      <c r="H128" s="36">
        <v>907.65000000000009</v>
      </c>
      <c r="I128" s="36">
        <v>947.35000000000014</v>
      </c>
      <c r="J128" s="36">
        <v>973.7</v>
      </c>
      <c r="K128" s="31">
        <v>921</v>
      </c>
      <c r="L128" s="31">
        <v>854.95</v>
      </c>
      <c r="M128" s="31">
        <v>19.970659999999999</v>
      </c>
      <c r="N128" s="1"/>
      <c r="O128" s="1"/>
    </row>
    <row r="129" spans="1:15" ht="12.75" customHeight="1">
      <c r="A129" s="33">
        <v>119</v>
      </c>
      <c r="B129" s="53" t="s">
        <v>98</v>
      </c>
      <c r="C129" s="31">
        <v>1085.9000000000001</v>
      </c>
      <c r="D129" s="36">
        <v>1078.7833333333335</v>
      </c>
      <c r="E129" s="36">
        <v>1061.916666666667</v>
      </c>
      <c r="F129" s="36">
        <v>1037.9333333333334</v>
      </c>
      <c r="G129" s="36">
        <v>1021.0666666666668</v>
      </c>
      <c r="H129" s="36">
        <v>1102.7666666666671</v>
      </c>
      <c r="I129" s="36">
        <v>1119.6333333333334</v>
      </c>
      <c r="J129" s="36">
        <v>1143.6166666666672</v>
      </c>
      <c r="K129" s="31">
        <v>1095.6500000000001</v>
      </c>
      <c r="L129" s="31">
        <v>1054.8</v>
      </c>
      <c r="M129" s="31">
        <v>5.3886500000000002</v>
      </c>
      <c r="N129" s="1"/>
      <c r="O129" s="1"/>
    </row>
    <row r="130" spans="1:15" ht="12.75" customHeight="1">
      <c r="A130" s="33">
        <v>120</v>
      </c>
      <c r="B130" s="53" t="s">
        <v>831</v>
      </c>
      <c r="C130" s="31">
        <v>3924.55</v>
      </c>
      <c r="D130" s="36">
        <v>3901.85</v>
      </c>
      <c r="E130" s="36">
        <v>3823.7</v>
      </c>
      <c r="F130" s="36">
        <v>3722.85</v>
      </c>
      <c r="G130" s="36">
        <v>3644.7</v>
      </c>
      <c r="H130" s="36">
        <v>4002.7</v>
      </c>
      <c r="I130" s="36">
        <v>4080.8500000000004</v>
      </c>
      <c r="J130" s="36">
        <v>4181.7</v>
      </c>
      <c r="K130" s="31">
        <v>3980</v>
      </c>
      <c r="L130" s="31">
        <v>3801</v>
      </c>
      <c r="M130" s="31">
        <v>0.46578000000000003</v>
      </c>
      <c r="N130" s="1"/>
      <c r="O130" s="1"/>
    </row>
    <row r="131" spans="1:15" ht="12.75" customHeight="1">
      <c r="A131" s="33">
        <v>121</v>
      </c>
      <c r="B131" s="53" t="s">
        <v>365</v>
      </c>
      <c r="C131" s="31">
        <v>1382.75</v>
      </c>
      <c r="D131" s="36">
        <v>1351.8</v>
      </c>
      <c r="E131" s="36">
        <v>1308.8999999999999</v>
      </c>
      <c r="F131" s="36">
        <v>1235.05</v>
      </c>
      <c r="G131" s="36">
        <v>1192.1499999999999</v>
      </c>
      <c r="H131" s="36">
        <v>1425.6499999999999</v>
      </c>
      <c r="I131" s="36">
        <v>1468.55</v>
      </c>
      <c r="J131" s="36">
        <v>1542.3999999999999</v>
      </c>
      <c r="K131" s="31">
        <v>1394.7</v>
      </c>
      <c r="L131" s="31">
        <v>1277.95</v>
      </c>
      <c r="M131" s="31">
        <v>3.4349400000000001</v>
      </c>
      <c r="N131" s="1"/>
      <c r="O131" s="1"/>
    </row>
    <row r="132" spans="1:15" ht="12.75" customHeight="1">
      <c r="A132" s="33">
        <v>122</v>
      </c>
      <c r="B132" s="53" t="s">
        <v>99</v>
      </c>
      <c r="C132" s="31">
        <v>279.2</v>
      </c>
      <c r="D132" s="36">
        <v>279.78333333333336</v>
      </c>
      <c r="E132" s="36">
        <v>275.26666666666671</v>
      </c>
      <c r="F132" s="36">
        <v>271.33333333333337</v>
      </c>
      <c r="G132" s="36">
        <v>266.81666666666672</v>
      </c>
      <c r="H132" s="36">
        <v>283.7166666666667</v>
      </c>
      <c r="I132" s="36">
        <v>288.23333333333335</v>
      </c>
      <c r="J132" s="36">
        <v>292.16666666666669</v>
      </c>
      <c r="K132" s="31">
        <v>284.3</v>
      </c>
      <c r="L132" s="31">
        <v>275.85000000000002</v>
      </c>
      <c r="M132" s="31">
        <v>22.161470000000001</v>
      </c>
      <c r="N132" s="1"/>
      <c r="O132" s="1"/>
    </row>
    <row r="133" spans="1:15" ht="12.75" customHeight="1">
      <c r="A133" s="33">
        <v>123</v>
      </c>
      <c r="B133" s="53" t="s">
        <v>101</v>
      </c>
      <c r="C133" s="31">
        <v>2724.05</v>
      </c>
      <c r="D133" s="36">
        <v>2711.25</v>
      </c>
      <c r="E133" s="36">
        <v>2670.55</v>
      </c>
      <c r="F133" s="36">
        <v>2617.0500000000002</v>
      </c>
      <c r="G133" s="36">
        <v>2576.3500000000004</v>
      </c>
      <c r="H133" s="36">
        <v>2764.75</v>
      </c>
      <c r="I133" s="36">
        <v>2805.45</v>
      </c>
      <c r="J133" s="36">
        <v>2858.95</v>
      </c>
      <c r="K133" s="31">
        <v>2751.95</v>
      </c>
      <c r="L133" s="31">
        <v>2657.75</v>
      </c>
      <c r="M133" s="31">
        <v>7.6207900000000004</v>
      </c>
      <c r="N133" s="1"/>
      <c r="O133" s="1"/>
    </row>
    <row r="134" spans="1:15" ht="12.75" customHeight="1">
      <c r="A134" s="33">
        <v>124</v>
      </c>
      <c r="B134" s="53" t="s">
        <v>366</v>
      </c>
      <c r="C134" s="31">
        <v>1945.75</v>
      </c>
      <c r="D134" s="36">
        <v>1944.2333333333333</v>
      </c>
      <c r="E134" s="36">
        <v>1910.5166666666667</v>
      </c>
      <c r="F134" s="36">
        <v>1875.2833333333333</v>
      </c>
      <c r="G134" s="36">
        <v>1841.5666666666666</v>
      </c>
      <c r="H134" s="36">
        <v>1979.4666666666667</v>
      </c>
      <c r="I134" s="36">
        <v>2013.1833333333334</v>
      </c>
      <c r="J134" s="36">
        <v>2048.416666666667</v>
      </c>
      <c r="K134" s="31">
        <v>1977.95</v>
      </c>
      <c r="L134" s="31">
        <v>1909</v>
      </c>
      <c r="M134" s="31">
        <v>2.7953399999999999</v>
      </c>
      <c r="N134" s="1"/>
      <c r="O134" s="1"/>
    </row>
    <row r="135" spans="1:15" ht="12.75" customHeight="1">
      <c r="A135" s="33">
        <v>125</v>
      </c>
      <c r="B135" s="53" t="s">
        <v>367</v>
      </c>
      <c r="C135" s="31">
        <v>872.05</v>
      </c>
      <c r="D135" s="36">
        <v>870.84999999999991</v>
      </c>
      <c r="E135" s="36">
        <v>860.29999999999984</v>
      </c>
      <c r="F135" s="36">
        <v>848.55</v>
      </c>
      <c r="G135" s="36">
        <v>837.99999999999989</v>
      </c>
      <c r="H135" s="36">
        <v>882.5999999999998</v>
      </c>
      <c r="I135" s="36">
        <v>893.15</v>
      </c>
      <c r="J135" s="36">
        <v>904.89999999999975</v>
      </c>
      <c r="K135" s="31">
        <v>881.4</v>
      </c>
      <c r="L135" s="31">
        <v>859.1</v>
      </c>
      <c r="M135" s="31">
        <v>0.33349000000000001</v>
      </c>
      <c r="N135" s="1"/>
      <c r="O135" s="1"/>
    </row>
    <row r="136" spans="1:15" ht="12.75" customHeight="1">
      <c r="A136" s="33">
        <v>126</v>
      </c>
      <c r="B136" s="53" t="s">
        <v>109</v>
      </c>
      <c r="C136" s="31">
        <v>840.65</v>
      </c>
      <c r="D136" s="36">
        <v>833.88333333333333</v>
      </c>
      <c r="E136" s="36">
        <v>823.76666666666665</v>
      </c>
      <c r="F136" s="36">
        <v>806.88333333333333</v>
      </c>
      <c r="G136" s="36">
        <v>796.76666666666665</v>
      </c>
      <c r="H136" s="36">
        <v>850.76666666666665</v>
      </c>
      <c r="I136" s="36">
        <v>860.88333333333321</v>
      </c>
      <c r="J136" s="36">
        <v>877.76666666666665</v>
      </c>
      <c r="K136" s="31">
        <v>844</v>
      </c>
      <c r="L136" s="31">
        <v>817</v>
      </c>
      <c r="M136" s="31">
        <v>59.156230000000001</v>
      </c>
      <c r="N136" s="1"/>
      <c r="O136" s="1"/>
    </row>
    <row r="137" spans="1:15" ht="12.75" customHeight="1">
      <c r="A137" s="33">
        <v>127</v>
      </c>
      <c r="B137" s="53" t="s">
        <v>102</v>
      </c>
      <c r="C137" s="31">
        <v>529.65</v>
      </c>
      <c r="D137" s="36">
        <v>525.5333333333333</v>
      </c>
      <c r="E137" s="36">
        <v>520.26666666666665</v>
      </c>
      <c r="F137" s="36">
        <v>510.88333333333333</v>
      </c>
      <c r="G137" s="36">
        <v>505.61666666666667</v>
      </c>
      <c r="H137" s="36">
        <v>534.91666666666663</v>
      </c>
      <c r="I137" s="36">
        <v>540.18333333333328</v>
      </c>
      <c r="J137" s="36">
        <v>549.56666666666661</v>
      </c>
      <c r="K137" s="31">
        <v>530.79999999999995</v>
      </c>
      <c r="L137" s="31">
        <v>516.15</v>
      </c>
      <c r="M137" s="31">
        <v>20.477150000000002</v>
      </c>
      <c r="N137" s="1"/>
      <c r="O137" s="1"/>
    </row>
    <row r="138" spans="1:15" ht="12.75" customHeight="1">
      <c r="A138" s="33">
        <v>128</v>
      </c>
      <c r="B138" s="53" t="s">
        <v>103</v>
      </c>
      <c r="C138" s="31">
        <v>1867.05</v>
      </c>
      <c r="D138" s="36">
        <v>1855.5333333333335</v>
      </c>
      <c r="E138" s="36">
        <v>1833.116666666667</v>
      </c>
      <c r="F138" s="36">
        <v>1799.1833333333334</v>
      </c>
      <c r="G138" s="36">
        <v>1776.7666666666669</v>
      </c>
      <c r="H138" s="36">
        <v>1889.4666666666672</v>
      </c>
      <c r="I138" s="36">
        <v>1911.8833333333337</v>
      </c>
      <c r="J138" s="36">
        <v>1945.8166666666673</v>
      </c>
      <c r="K138" s="31">
        <v>1877.95</v>
      </c>
      <c r="L138" s="31">
        <v>1821.6</v>
      </c>
      <c r="M138" s="31">
        <v>2.4285999999999999</v>
      </c>
      <c r="N138" s="1"/>
      <c r="O138" s="1"/>
    </row>
    <row r="139" spans="1:15" ht="12.75" customHeight="1">
      <c r="A139" s="33">
        <v>129</v>
      </c>
      <c r="B139" s="53" t="s">
        <v>832</v>
      </c>
      <c r="C139" s="31">
        <v>2379.1999999999998</v>
      </c>
      <c r="D139" s="36">
        <v>2293.9166666666665</v>
      </c>
      <c r="E139" s="36">
        <v>2186.2833333333328</v>
      </c>
      <c r="F139" s="36">
        <v>1993.3666666666663</v>
      </c>
      <c r="G139" s="36">
        <v>1885.7333333333327</v>
      </c>
      <c r="H139" s="36">
        <v>2486.833333333333</v>
      </c>
      <c r="I139" s="36">
        <v>2594.4666666666672</v>
      </c>
      <c r="J139" s="36">
        <v>2787.3833333333332</v>
      </c>
      <c r="K139" s="31">
        <v>2401.5500000000002</v>
      </c>
      <c r="L139" s="31">
        <v>2101</v>
      </c>
      <c r="M139" s="31">
        <v>5.3706300000000002</v>
      </c>
      <c r="N139" s="1"/>
      <c r="O139" s="1"/>
    </row>
    <row r="140" spans="1:15" ht="12.75" customHeight="1">
      <c r="A140" s="33">
        <v>130</v>
      </c>
      <c r="B140" s="53" t="s">
        <v>368</v>
      </c>
      <c r="C140" s="31">
        <v>472.55</v>
      </c>
      <c r="D140" s="36">
        <v>468.43333333333339</v>
      </c>
      <c r="E140" s="36">
        <v>460.76666666666677</v>
      </c>
      <c r="F140" s="36">
        <v>448.98333333333335</v>
      </c>
      <c r="G140" s="36">
        <v>441.31666666666672</v>
      </c>
      <c r="H140" s="36">
        <v>480.21666666666681</v>
      </c>
      <c r="I140" s="36">
        <v>487.88333333333344</v>
      </c>
      <c r="J140" s="36">
        <v>499.66666666666686</v>
      </c>
      <c r="K140" s="31">
        <v>476.1</v>
      </c>
      <c r="L140" s="31">
        <v>456.65</v>
      </c>
      <c r="M140" s="31">
        <v>5.47384</v>
      </c>
      <c r="N140" s="1"/>
      <c r="O140" s="1"/>
    </row>
    <row r="141" spans="1:15" ht="12.75" customHeight="1">
      <c r="A141" s="33">
        <v>131</v>
      </c>
      <c r="B141" s="53" t="s">
        <v>104</v>
      </c>
      <c r="C141" s="31">
        <v>2099.6</v>
      </c>
      <c r="D141" s="36">
        <v>2081.2333333333336</v>
      </c>
      <c r="E141" s="36">
        <v>2053.4666666666672</v>
      </c>
      <c r="F141" s="36">
        <v>2007.3333333333335</v>
      </c>
      <c r="G141" s="36">
        <v>1979.5666666666671</v>
      </c>
      <c r="H141" s="36">
        <v>2127.3666666666672</v>
      </c>
      <c r="I141" s="36">
        <v>2155.1333333333337</v>
      </c>
      <c r="J141" s="36">
        <v>2201.2666666666673</v>
      </c>
      <c r="K141" s="31">
        <v>2109</v>
      </c>
      <c r="L141" s="31">
        <v>2035.1</v>
      </c>
      <c r="M141" s="31">
        <v>1.3818900000000001</v>
      </c>
      <c r="N141" s="1"/>
      <c r="O141" s="1"/>
    </row>
    <row r="142" spans="1:15" ht="12.75" customHeight="1">
      <c r="A142" s="33">
        <v>132</v>
      </c>
      <c r="B142" s="53" t="s">
        <v>273</v>
      </c>
      <c r="C142" s="31">
        <v>446</v>
      </c>
      <c r="D142" s="36">
        <v>436.59999999999997</v>
      </c>
      <c r="E142" s="36">
        <v>424.44999999999993</v>
      </c>
      <c r="F142" s="36">
        <v>402.9</v>
      </c>
      <c r="G142" s="36">
        <v>390.74999999999994</v>
      </c>
      <c r="H142" s="36">
        <v>458.14999999999992</v>
      </c>
      <c r="I142" s="36">
        <v>470.2999999999999</v>
      </c>
      <c r="J142" s="36">
        <v>491.84999999999991</v>
      </c>
      <c r="K142" s="31">
        <v>448.75</v>
      </c>
      <c r="L142" s="31">
        <v>415.05</v>
      </c>
      <c r="M142" s="31">
        <v>10.466060000000001</v>
      </c>
      <c r="N142" s="1"/>
      <c r="O142" s="1"/>
    </row>
    <row r="143" spans="1:15" ht="12.75" customHeight="1">
      <c r="A143" s="33">
        <v>133</v>
      </c>
      <c r="B143" s="53" t="s">
        <v>105</v>
      </c>
      <c r="C143" s="31">
        <v>123.1</v>
      </c>
      <c r="D143" s="36">
        <v>122.21666666666665</v>
      </c>
      <c r="E143" s="36">
        <v>118.43333333333331</v>
      </c>
      <c r="F143" s="36">
        <v>113.76666666666665</v>
      </c>
      <c r="G143" s="36">
        <v>109.98333333333331</v>
      </c>
      <c r="H143" s="36">
        <v>126.88333333333331</v>
      </c>
      <c r="I143" s="36">
        <v>130.66666666666663</v>
      </c>
      <c r="J143" s="36">
        <v>135.33333333333331</v>
      </c>
      <c r="K143" s="31">
        <v>126</v>
      </c>
      <c r="L143" s="31">
        <v>117.55</v>
      </c>
      <c r="M143" s="31">
        <v>32.705979999999997</v>
      </c>
      <c r="N143" s="1"/>
      <c r="O143" s="1"/>
    </row>
    <row r="144" spans="1:15" ht="12.75" customHeight="1">
      <c r="A144" s="33">
        <v>134</v>
      </c>
      <c r="B144" s="53" t="s">
        <v>369</v>
      </c>
      <c r="C144" s="31">
        <v>151.15</v>
      </c>
      <c r="D144" s="36">
        <v>149.56666666666669</v>
      </c>
      <c r="E144" s="36">
        <v>146.23333333333338</v>
      </c>
      <c r="F144" s="36">
        <v>141.31666666666669</v>
      </c>
      <c r="G144" s="36">
        <v>137.98333333333338</v>
      </c>
      <c r="H144" s="36">
        <v>154.48333333333338</v>
      </c>
      <c r="I144" s="36">
        <v>157.81666666666669</v>
      </c>
      <c r="J144" s="36">
        <v>162.73333333333338</v>
      </c>
      <c r="K144" s="31">
        <v>152.9</v>
      </c>
      <c r="L144" s="31">
        <v>144.65</v>
      </c>
      <c r="M144" s="31">
        <v>29.443210000000001</v>
      </c>
      <c r="N144" s="1"/>
      <c r="O144" s="1"/>
    </row>
    <row r="145" spans="1:15" ht="12.75" customHeight="1">
      <c r="A145" s="33">
        <v>135</v>
      </c>
      <c r="B145" s="53" t="s">
        <v>106</v>
      </c>
      <c r="C145" s="31">
        <v>3517.9</v>
      </c>
      <c r="D145" s="36">
        <v>3496.2999999999997</v>
      </c>
      <c r="E145" s="36">
        <v>3462.5999999999995</v>
      </c>
      <c r="F145" s="36">
        <v>3407.2999999999997</v>
      </c>
      <c r="G145" s="36">
        <v>3373.5999999999995</v>
      </c>
      <c r="H145" s="36">
        <v>3551.5999999999995</v>
      </c>
      <c r="I145" s="36">
        <v>3585.2999999999993</v>
      </c>
      <c r="J145" s="36">
        <v>3640.5999999999995</v>
      </c>
      <c r="K145" s="31">
        <v>3530</v>
      </c>
      <c r="L145" s="31">
        <v>3441</v>
      </c>
      <c r="M145" s="31">
        <v>3.8517899999999998</v>
      </c>
      <c r="N145" s="1"/>
      <c r="O145" s="1"/>
    </row>
    <row r="146" spans="1:15" ht="12.75" customHeight="1">
      <c r="A146" s="33">
        <v>136</v>
      </c>
      <c r="B146" s="53" t="s">
        <v>107</v>
      </c>
      <c r="C146" s="31">
        <v>6802.75</v>
      </c>
      <c r="D146" s="36">
        <v>6718.083333333333</v>
      </c>
      <c r="E146" s="36">
        <v>6588.1666666666661</v>
      </c>
      <c r="F146" s="36">
        <v>6373.583333333333</v>
      </c>
      <c r="G146" s="36">
        <v>6243.6666666666661</v>
      </c>
      <c r="H146" s="36">
        <v>6932.6666666666661</v>
      </c>
      <c r="I146" s="36">
        <v>7062.5833333333321</v>
      </c>
      <c r="J146" s="36">
        <v>7277.1666666666661</v>
      </c>
      <c r="K146" s="31">
        <v>6848</v>
      </c>
      <c r="L146" s="31">
        <v>6503.5</v>
      </c>
      <c r="M146" s="31">
        <v>2.0060199999999999</v>
      </c>
      <c r="N146" s="1"/>
      <c r="O146" s="1"/>
    </row>
    <row r="147" spans="1:15" ht="12.75" customHeight="1">
      <c r="A147" s="33">
        <v>137</v>
      </c>
      <c r="B147" s="53" t="s">
        <v>164</v>
      </c>
      <c r="C147" s="31">
        <v>2051.35</v>
      </c>
      <c r="D147" s="36">
        <v>2046.0333333333335</v>
      </c>
      <c r="E147" s="36">
        <v>1985.0666666666671</v>
      </c>
      <c r="F147" s="36">
        <v>1918.7833333333335</v>
      </c>
      <c r="G147" s="36">
        <v>1857.8166666666671</v>
      </c>
      <c r="H147" s="36">
        <v>2112.3166666666671</v>
      </c>
      <c r="I147" s="36">
        <v>2173.2833333333338</v>
      </c>
      <c r="J147" s="36">
        <v>2239.5666666666671</v>
      </c>
      <c r="K147" s="31">
        <v>2107</v>
      </c>
      <c r="L147" s="31">
        <v>1979.75</v>
      </c>
      <c r="M147" s="31">
        <v>5.4875699999999998</v>
      </c>
      <c r="N147" s="1"/>
      <c r="O147" s="1"/>
    </row>
    <row r="148" spans="1:15" ht="12.75" customHeight="1">
      <c r="A148" s="33">
        <v>138</v>
      </c>
      <c r="B148" s="53" t="s">
        <v>110</v>
      </c>
      <c r="C148" s="31">
        <v>6294.6</v>
      </c>
      <c r="D148" s="36">
        <v>6274.55</v>
      </c>
      <c r="E148" s="36">
        <v>6228.9500000000007</v>
      </c>
      <c r="F148" s="36">
        <v>6163.3</v>
      </c>
      <c r="G148" s="36">
        <v>6117.7000000000007</v>
      </c>
      <c r="H148" s="36">
        <v>6340.2000000000007</v>
      </c>
      <c r="I148" s="36">
        <v>6385.8000000000011</v>
      </c>
      <c r="J148" s="36">
        <v>6451.4500000000007</v>
      </c>
      <c r="K148" s="31">
        <v>6320.15</v>
      </c>
      <c r="L148" s="31">
        <v>6208.9</v>
      </c>
      <c r="M148" s="31">
        <v>4.0021199999999997</v>
      </c>
      <c r="N148" s="1"/>
      <c r="O148" s="1"/>
    </row>
    <row r="149" spans="1:15" ht="12.75" customHeight="1">
      <c r="A149" s="33">
        <v>139</v>
      </c>
      <c r="B149" s="53" t="s">
        <v>370</v>
      </c>
      <c r="C149" s="31">
        <v>561.35</v>
      </c>
      <c r="D149" s="36">
        <v>559.7166666666667</v>
      </c>
      <c r="E149" s="36">
        <v>552.48333333333335</v>
      </c>
      <c r="F149" s="36">
        <v>543.61666666666667</v>
      </c>
      <c r="G149" s="36">
        <v>536.38333333333333</v>
      </c>
      <c r="H149" s="36">
        <v>568.58333333333337</v>
      </c>
      <c r="I149" s="36">
        <v>575.81666666666672</v>
      </c>
      <c r="J149" s="36">
        <v>584.68333333333339</v>
      </c>
      <c r="K149" s="31">
        <v>566.95000000000005</v>
      </c>
      <c r="L149" s="31">
        <v>550.85</v>
      </c>
      <c r="M149" s="31">
        <v>2.5728300000000002</v>
      </c>
      <c r="N149" s="1"/>
      <c r="O149" s="1"/>
    </row>
    <row r="150" spans="1:15" ht="12.75" customHeight="1">
      <c r="A150" s="33">
        <v>140</v>
      </c>
      <c r="B150" s="53" t="s">
        <v>371</v>
      </c>
      <c r="C150" s="31">
        <v>420</v>
      </c>
      <c r="D150" s="36">
        <v>408.08333333333331</v>
      </c>
      <c r="E150" s="36">
        <v>389.26666666666665</v>
      </c>
      <c r="F150" s="36">
        <v>358.53333333333336</v>
      </c>
      <c r="G150" s="36">
        <v>339.7166666666667</v>
      </c>
      <c r="H150" s="36">
        <v>438.81666666666661</v>
      </c>
      <c r="I150" s="36">
        <v>457.63333333333333</v>
      </c>
      <c r="J150" s="36">
        <v>488.36666666666656</v>
      </c>
      <c r="K150" s="31">
        <v>426.9</v>
      </c>
      <c r="L150" s="31">
        <v>377.35</v>
      </c>
      <c r="M150" s="31">
        <v>8.7521299999999993</v>
      </c>
      <c r="N150" s="1"/>
      <c r="O150" s="1"/>
    </row>
    <row r="151" spans="1:15" ht="12.75" customHeight="1">
      <c r="A151" s="33">
        <v>141</v>
      </c>
      <c r="B151" s="53" t="s">
        <v>372</v>
      </c>
      <c r="C151" s="31">
        <v>186.3</v>
      </c>
      <c r="D151" s="36">
        <v>184.91666666666666</v>
      </c>
      <c r="E151" s="36">
        <v>182.88333333333333</v>
      </c>
      <c r="F151" s="36">
        <v>179.46666666666667</v>
      </c>
      <c r="G151" s="36">
        <v>177.43333333333334</v>
      </c>
      <c r="H151" s="36">
        <v>188.33333333333331</v>
      </c>
      <c r="I151" s="36">
        <v>190.36666666666667</v>
      </c>
      <c r="J151" s="36">
        <v>193.7833333333333</v>
      </c>
      <c r="K151" s="31">
        <v>186.95</v>
      </c>
      <c r="L151" s="31">
        <v>181.5</v>
      </c>
      <c r="M151" s="31">
        <v>5.2801299999999998</v>
      </c>
      <c r="N151" s="1"/>
      <c r="O151" s="1"/>
    </row>
    <row r="152" spans="1:15" ht="12.75" customHeight="1">
      <c r="A152" s="33">
        <v>142</v>
      </c>
      <c r="B152" s="53" t="s">
        <v>373</v>
      </c>
      <c r="C152" s="31">
        <v>45.5</v>
      </c>
      <c r="D152" s="36">
        <v>44.283333333333331</v>
      </c>
      <c r="E152" s="36">
        <v>42.016666666666666</v>
      </c>
      <c r="F152" s="36">
        <v>38.533333333333331</v>
      </c>
      <c r="G152" s="36">
        <v>36.266666666666666</v>
      </c>
      <c r="H152" s="36">
        <v>47.766666666666666</v>
      </c>
      <c r="I152" s="36">
        <v>50.033333333333331</v>
      </c>
      <c r="J152" s="36">
        <v>53.516666666666666</v>
      </c>
      <c r="K152" s="31">
        <v>46.55</v>
      </c>
      <c r="L152" s="31">
        <v>40.799999999999997</v>
      </c>
      <c r="M152" s="31">
        <v>297.40375</v>
      </c>
      <c r="N152" s="1"/>
      <c r="O152" s="1"/>
    </row>
    <row r="153" spans="1:15" ht="12.75" customHeight="1">
      <c r="A153" s="33">
        <v>143</v>
      </c>
      <c r="B153" s="53" t="s">
        <v>111</v>
      </c>
      <c r="C153" s="31">
        <v>3772.65</v>
      </c>
      <c r="D153" s="36">
        <v>3754.2166666666667</v>
      </c>
      <c r="E153" s="36">
        <v>3704.6833333333334</v>
      </c>
      <c r="F153" s="36">
        <v>3636.7166666666667</v>
      </c>
      <c r="G153" s="36">
        <v>3587.1833333333334</v>
      </c>
      <c r="H153" s="36">
        <v>3822.1833333333334</v>
      </c>
      <c r="I153" s="36">
        <v>3871.7166666666672</v>
      </c>
      <c r="J153" s="36">
        <v>3939.6833333333334</v>
      </c>
      <c r="K153" s="31">
        <v>3803.75</v>
      </c>
      <c r="L153" s="31">
        <v>3686.25</v>
      </c>
      <c r="M153" s="31">
        <v>7.2094800000000001</v>
      </c>
      <c r="N153" s="1"/>
      <c r="O153" s="1"/>
    </row>
    <row r="154" spans="1:15" ht="12.75" customHeight="1">
      <c r="A154" s="33">
        <v>144</v>
      </c>
      <c r="B154" s="53" t="s">
        <v>374</v>
      </c>
      <c r="C154" s="31">
        <v>630.70000000000005</v>
      </c>
      <c r="D154" s="36">
        <v>627.33333333333337</v>
      </c>
      <c r="E154" s="36">
        <v>612.36666666666679</v>
      </c>
      <c r="F154" s="36">
        <v>594.03333333333342</v>
      </c>
      <c r="G154" s="36">
        <v>579.06666666666683</v>
      </c>
      <c r="H154" s="36">
        <v>645.66666666666674</v>
      </c>
      <c r="I154" s="36">
        <v>660.63333333333321</v>
      </c>
      <c r="J154" s="36">
        <v>678.9666666666667</v>
      </c>
      <c r="K154" s="31">
        <v>642.29999999999995</v>
      </c>
      <c r="L154" s="31">
        <v>609</v>
      </c>
      <c r="M154" s="31">
        <v>2.3908</v>
      </c>
      <c r="N154" s="1"/>
      <c r="O154" s="1"/>
    </row>
    <row r="155" spans="1:15" ht="12.75" customHeight="1">
      <c r="A155" s="33">
        <v>145</v>
      </c>
      <c r="B155" s="53" t="s">
        <v>274</v>
      </c>
      <c r="C155" s="31">
        <v>434.95</v>
      </c>
      <c r="D155" s="36">
        <v>437.05</v>
      </c>
      <c r="E155" s="36">
        <v>430.90000000000003</v>
      </c>
      <c r="F155" s="36">
        <v>426.85</v>
      </c>
      <c r="G155" s="36">
        <v>420.70000000000005</v>
      </c>
      <c r="H155" s="36">
        <v>441.1</v>
      </c>
      <c r="I155" s="36">
        <v>447.25</v>
      </c>
      <c r="J155" s="36">
        <v>451.3</v>
      </c>
      <c r="K155" s="31">
        <v>443.2</v>
      </c>
      <c r="L155" s="31">
        <v>433</v>
      </c>
      <c r="M155" s="31">
        <v>3.4921199999999999</v>
      </c>
      <c r="N155" s="1"/>
      <c r="O155" s="1"/>
    </row>
    <row r="156" spans="1:15" ht="12.75" customHeight="1">
      <c r="A156" s="33">
        <v>146</v>
      </c>
      <c r="B156" s="53" t="s">
        <v>375</v>
      </c>
      <c r="C156" s="31">
        <v>1750.2</v>
      </c>
      <c r="D156" s="36">
        <v>1750.5333333333335</v>
      </c>
      <c r="E156" s="36">
        <v>1720.4666666666672</v>
      </c>
      <c r="F156" s="36">
        <v>1690.7333333333336</v>
      </c>
      <c r="G156" s="36">
        <v>1660.6666666666672</v>
      </c>
      <c r="H156" s="36">
        <v>1780.2666666666671</v>
      </c>
      <c r="I156" s="36">
        <v>1810.3333333333333</v>
      </c>
      <c r="J156" s="36">
        <v>1840.0666666666671</v>
      </c>
      <c r="K156" s="31">
        <v>1780.6</v>
      </c>
      <c r="L156" s="31">
        <v>1720.8</v>
      </c>
      <c r="M156" s="31">
        <v>0.63229000000000002</v>
      </c>
      <c r="N156" s="1"/>
      <c r="O156" s="1"/>
    </row>
    <row r="157" spans="1:15" ht="12.75" customHeight="1">
      <c r="A157" s="33">
        <v>147</v>
      </c>
      <c r="B157" s="53" t="s">
        <v>376</v>
      </c>
      <c r="C157" s="31">
        <v>195.85</v>
      </c>
      <c r="D157" s="36">
        <v>192.91666666666666</v>
      </c>
      <c r="E157" s="36">
        <v>186.58333333333331</v>
      </c>
      <c r="F157" s="36">
        <v>177.31666666666666</v>
      </c>
      <c r="G157" s="36">
        <v>170.98333333333332</v>
      </c>
      <c r="H157" s="36">
        <v>202.18333333333331</v>
      </c>
      <c r="I157" s="36">
        <v>208.51666666666662</v>
      </c>
      <c r="J157" s="36">
        <v>217.7833333333333</v>
      </c>
      <c r="K157" s="31">
        <v>199.25</v>
      </c>
      <c r="L157" s="31">
        <v>183.65</v>
      </c>
      <c r="M157" s="31">
        <v>80.880610000000004</v>
      </c>
      <c r="N157" s="1"/>
      <c r="O157" s="1"/>
    </row>
    <row r="158" spans="1:15" ht="12.75" customHeight="1">
      <c r="A158" s="33">
        <v>148</v>
      </c>
      <c r="B158" s="53" t="s">
        <v>849</v>
      </c>
      <c r="C158" s="31">
        <v>983.75</v>
      </c>
      <c r="D158" s="36">
        <v>982.15</v>
      </c>
      <c r="E158" s="36">
        <v>959.3</v>
      </c>
      <c r="F158" s="36">
        <v>934.85</v>
      </c>
      <c r="G158" s="36">
        <v>912</v>
      </c>
      <c r="H158" s="36">
        <v>1006.5999999999999</v>
      </c>
      <c r="I158" s="36">
        <v>1029.45</v>
      </c>
      <c r="J158" s="36">
        <v>1053.8999999999999</v>
      </c>
      <c r="K158" s="31">
        <v>1005</v>
      </c>
      <c r="L158" s="31">
        <v>957.7</v>
      </c>
      <c r="M158" s="31">
        <v>0.79664999999999997</v>
      </c>
      <c r="N158" s="1"/>
      <c r="O158" s="1"/>
    </row>
    <row r="159" spans="1:15" ht="12.75" customHeight="1">
      <c r="A159" s="33">
        <v>149</v>
      </c>
      <c r="B159" s="53" t="s">
        <v>377</v>
      </c>
      <c r="C159" s="31">
        <v>93.3</v>
      </c>
      <c r="D159" s="36">
        <v>92.633333333333326</v>
      </c>
      <c r="E159" s="36">
        <v>89.916666666666657</v>
      </c>
      <c r="F159" s="36">
        <v>86.533333333333331</v>
      </c>
      <c r="G159" s="36">
        <v>83.816666666666663</v>
      </c>
      <c r="H159" s="36">
        <v>96.016666666666652</v>
      </c>
      <c r="I159" s="36">
        <v>98.73333333333332</v>
      </c>
      <c r="J159" s="36">
        <v>102.11666666666665</v>
      </c>
      <c r="K159" s="31">
        <v>95.35</v>
      </c>
      <c r="L159" s="31">
        <v>89.25</v>
      </c>
      <c r="M159" s="31">
        <v>27.359439999999999</v>
      </c>
      <c r="N159" s="1"/>
      <c r="O159" s="1"/>
    </row>
    <row r="160" spans="1:15" ht="12.75" customHeight="1">
      <c r="A160" s="33">
        <v>150</v>
      </c>
      <c r="B160" s="53" t="s">
        <v>833</v>
      </c>
      <c r="C160" s="31">
        <v>862.7</v>
      </c>
      <c r="D160" s="36">
        <v>852.91666666666663</v>
      </c>
      <c r="E160" s="36">
        <v>834.0333333333333</v>
      </c>
      <c r="F160" s="36">
        <v>805.36666666666667</v>
      </c>
      <c r="G160" s="36">
        <v>786.48333333333335</v>
      </c>
      <c r="H160" s="36">
        <v>881.58333333333326</v>
      </c>
      <c r="I160" s="36">
        <v>900.4666666666667</v>
      </c>
      <c r="J160" s="36">
        <v>929.13333333333321</v>
      </c>
      <c r="K160" s="31">
        <v>871.8</v>
      </c>
      <c r="L160" s="31">
        <v>824.25</v>
      </c>
      <c r="M160" s="31">
        <v>3.8758900000000001</v>
      </c>
      <c r="N160" s="1"/>
      <c r="O160" s="1"/>
    </row>
    <row r="161" spans="1:15" ht="12.75" customHeight="1">
      <c r="A161" s="33">
        <v>151</v>
      </c>
      <c r="B161" s="53" t="s">
        <v>112</v>
      </c>
      <c r="C161" s="31">
        <v>2746.2</v>
      </c>
      <c r="D161" s="36">
        <v>2733.9833333333336</v>
      </c>
      <c r="E161" s="36">
        <v>2712.2166666666672</v>
      </c>
      <c r="F161" s="36">
        <v>2678.2333333333336</v>
      </c>
      <c r="G161" s="36">
        <v>2656.4666666666672</v>
      </c>
      <c r="H161" s="36">
        <v>2767.9666666666672</v>
      </c>
      <c r="I161" s="36">
        <v>2789.7333333333336</v>
      </c>
      <c r="J161" s="36">
        <v>2823.7166666666672</v>
      </c>
      <c r="K161" s="31">
        <v>2755.75</v>
      </c>
      <c r="L161" s="31">
        <v>2700</v>
      </c>
      <c r="M161" s="31">
        <v>1.56419</v>
      </c>
      <c r="N161" s="1"/>
      <c r="O161" s="1"/>
    </row>
    <row r="162" spans="1:15" ht="12.75" customHeight="1">
      <c r="A162" s="33">
        <v>152</v>
      </c>
      <c r="B162" s="53" t="s">
        <v>113</v>
      </c>
      <c r="C162" s="31">
        <v>305.8</v>
      </c>
      <c r="D162" s="36">
        <v>303.45</v>
      </c>
      <c r="E162" s="36">
        <v>297</v>
      </c>
      <c r="F162" s="36">
        <v>288.2</v>
      </c>
      <c r="G162" s="36">
        <v>281.75</v>
      </c>
      <c r="H162" s="36">
        <v>312.25</v>
      </c>
      <c r="I162" s="36">
        <v>318.69999999999993</v>
      </c>
      <c r="J162" s="36">
        <v>327.5</v>
      </c>
      <c r="K162" s="31">
        <v>309.89999999999998</v>
      </c>
      <c r="L162" s="31">
        <v>294.64999999999998</v>
      </c>
      <c r="M162" s="31">
        <v>28.509260000000001</v>
      </c>
      <c r="N162" s="1"/>
      <c r="O162" s="1"/>
    </row>
    <row r="163" spans="1:15" ht="12.75" customHeight="1">
      <c r="A163" s="33">
        <v>153</v>
      </c>
      <c r="B163" s="53" t="s">
        <v>378</v>
      </c>
      <c r="C163" s="31">
        <v>437.45</v>
      </c>
      <c r="D163" s="36">
        <v>432.4666666666667</v>
      </c>
      <c r="E163" s="36">
        <v>424.63333333333338</v>
      </c>
      <c r="F163" s="36">
        <v>411.81666666666666</v>
      </c>
      <c r="G163" s="36">
        <v>403.98333333333335</v>
      </c>
      <c r="H163" s="36">
        <v>445.28333333333342</v>
      </c>
      <c r="I163" s="36">
        <v>453.11666666666667</v>
      </c>
      <c r="J163" s="36">
        <v>465.93333333333345</v>
      </c>
      <c r="K163" s="31">
        <v>440.3</v>
      </c>
      <c r="L163" s="31">
        <v>419.65</v>
      </c>
      <c r="M163" s="31">
        <v>1.9235899999999999</v>
      </c>
      <c r="N163" s="1"/>
      <c r="O163" s="1"/>
    </row>
    <row r="164" spans="1:15" ht="12.75" customHeight="1">
      <c r="A164" s="33">
        <v>154</v>
      </c>
      <c r="B164" s="53" t="s">
        <v>275</v>
      </c>
      <c r="C164" s="31">
        <v>151.19999999999999</v>
      </c>
      <c r="D164" s="36">
        <v>150.48333333333332</v>
      </c>
      <c r="E164" s="36">
        <v>146.36666666666665</v>
      </c>
      <c r="F164" s="36">
        <v>141.53333333333333</v>
      </c>
      <c r="G164" s="36">
        <v>137.41666666666666</v>
      </c>
      <c r="H164" s="36">
        <v>155.31666666666663</v>
      </c>
      <c r="I164" s="36">
        <v>159.43333333333331</v>
      </c>
      <c r="J164" s="36">
        <v>164.26666666666662</v>
      </c>
      <c r="K164" s="31">
        <v>154.6</v>
      </c>
      <c r="L164" s="31">
        <v>145.65</v>
      </c>
      <c r="M164" s="31">
        <v>46.267809999999997</v>
      </c>
      <c r="N164" s="1"/>
      <c r="O164" s="1"/>
    </row>
    <row r="165" spans="1:15" ht="12.75" customHeight="1">
      <c r="A165" s="33">
        <v>155</v>
      </c>
      <c r="B165" s="53" t="s">
        <v>114</v>
      </c>
      <c r="C165" s="31">
        <v>146.05000000000001</v>
      </c>
      <c r="D165" s="36">
        <v>144.65</v>
      </c>
      <c r="E165" s="36">
        <v>141.05000000000001</v>
      </c>
      <c r="F165" s="36">
        <v>136.05000000000001</v>
      </c>
      <c r="G165" s="36">
        <v>132.45000000000002</v>
      </c>
      <c r="H165" s="36">
        <v>149.65</v>
      </c>
      <c r="I165" s="36">
        <v>153.24999999999997</v>
      </c>
      <c r="J165" s="36">
        <v>158.25</v>
      </c>
      <c r="K165" s="31">
        <v>148.25</v>
      </c>
      <c r="L165" s="31">
        <v>139.65</v>
      </c>
      <c r="M165" s="31">
        <v>233.95531</v>
      </c>
      <c r="N165" s="1"/>
      <c r="O165" s="1"/>
    </row>
    <row r="166" spans="1:15" ht="12.75" customHeight="1">
      <c r="A166" s="33">
        <v>156</v>
      </c>
      <c r="B166" s="53" t="s">
        <v>379</v>
      </c>
      <c r="C166" s="31">
        <v>674.6</v>
      </c>
      <c r="D166" s="36">
        <v>644.4</v>
      </c>
      <c r="E166" s="36">
        <v>602.79999999999995</v>
      </c>
      <c r="F166" s="36">
        <v>531</v>
      </c>
      <c r="G166" s="36">
        <v>489.4</v>
      </c>
      <c r="H166" s="36">
        <v>716.19999999999993</v>
      </c>
      <c r="I166" s="36">
        <v>757.80000000000007</v>
      </c>
      <c r="J166" s="36">
        <v>829.59999999999991</v>
      </c>
      <c r="K166" s="31">
        <v>686</v>
      </c>
      <c r="L166" s="31">
        <v>572.6</v>
      </c>
      <c r="M166" s="31">
        <v>10.31883</v>
      </c>
      <c r="N166" s="1"/>
      <c r="O166" s="1"/>
    </row>
    <row r="167" spans="1:15" ht="12.75" customHeight="1">
      <c r="A167" s="33">
        <v>157</v>
      </c>
      <c r="B167" s="53" t="s">
        <v>380</v>
      </c>
      <c r="C167" s="31">
        <v>4077</v>
      </c>
      <c r="D167" s="36">
        <v>4099.9833333333336</v>
      </c>
      <c r="E167" s="36">
        <v>4047.0166666666673</v>
      </c>
      <c r="F167" s="36">
        <v>4017.0333333333338</v>
      </c>
      <c r="G167" s="36">
        <v>3964.0666666666675</v>
      </c>
      <c r="H167" s="36">
        <v>4129.9666666666672</v>
      </c>
      <c r="I167" s="36">
        <v>4182.9333333333343</v>
      </c>
      <c r="J167" s="36">
        <v>4212.916666666667</v>
      </c>
      <c r="K167" s="31">
        <v>4152.95</v>
      </c>
      <c r="L167" s="31">
        <v>4070</v>
      </c>
      <c r="M167" s="31">
        <v>0.30695</v>
      </c>
      <c r="N167" s="1"/>
      <c r="O167" s="1"/>
    </row>
    <row r="168" spans="1:15" ht="12.75" customHeight="1">
      <c r="A168" s="33">
        <v>158</v>
      </c>
      <c r="B168" s="53" t="s">
        <v>381</v>
      </c>
      <c r="C168" s="31">
        <v>838.8</v>
      </c>
      <c r="D168" s="36">
        <v>843.18333333333339</v>
      </c>
      <c r="E168" s="36">
        <v>826.86666666666679</v>
      </c>
      <c r="F168" s="36">
        <v>814.93333333333339</v>
      </c>
      <c r="G168" s="36">
        <v>798.61666666666679</v>
      </c>
      <c r="H168" s="36">
        <v>855.11666666666679</v>
      </c>
      <c r="I168" s="36">
        <v>871.43333333333339</v>
      </c>
      <c r="J168" s="36">
        <v>883.36666666666679</v>
      </c>
      <c r="K168" s="31">
        <v>859.5</v>
      </c>
      <c r="L168" s="31">
        <v>831.25</v>
      </c>
      <c r="M168" s="31">
        <v>3.8898299999999999</v>
      </c>
      <c r="N168" s="1"/>
      <c r="O168" s="1"/>
    </row>
    <row r="169" spans="1:15" ht="12.75" customHeight="1">
      <c r="A169" s="33">
        <v>159</v>
      </c>
      <c r="B169" s="53" t="s">
        <v>382</v>
      </c>
      <c r="C169" s="31">
        <v>211</v>
      </c>
      <c r="D169" s="36">
        <v>210.29999999999998</v>
      </c>
      <c r="E169" s="36">
        <v>204.09999999999997</v>
      </c>
      <c r="F169" s="36">
        <v>197.2</v>
      </c>
      <c r="G169" s="36">
        <v>190.99999999999997</v>
      </c>
      <c r="H169" s="36">
        <v>217.19999999999996</v>
      </c>
      <c r="I169" s="36">
        <v>223.39999999999995</v>
      </c>
      <c r="J169" s="36">
        <v>230.29999999999995</v>
      </c>
      <c r="K169" s="31">
        <v>216.5</v>
      </c>
      <c r="L169" s="31">
        <v>203.4</v>
      </c>
      <c r="M169" s="31">
        <v>6.5313800000000004</v>
      </c>
      <c r="N169" s="1"/>
      <c r="O169" s="1"/>
    </row>
    <row r="170" spans="1:15" ht="12.75" customHeight="1">
      <c r="A170" s="33">
        <v>160</v>
      </c>
      <c r="B170" s="53" t="s">
        <v>383</v>
      </c>
      <c r="C170" s="31">
        <v>194.25</v>
      </c>
      <c r="D170" s="36">
        <v>189.93333333333331</v>
      </c>
      <c r="E170" s="36">
        <v>184.11666666666662</v>
      </c>
      <c r="F170" s="36">
        <v>173.98333333333332</v>
      </c>
      <c r="G170" s="36">
        <v>168.16666666666663</v>
      </c>
      <c r="H170" s="36">
        <v>200.06666666666661</v>
      </c>
      <c r="I170" s="36">
        <v>205.88333333333327</v>
      </c>
      <c r="J170" s="36">
        <v>216.01666666666659</v>
      </c>
      <c r="K170" s="31">
        <v>195.75</v>
      </c>
      <c r="L170" s="31">
        <v>179.8</v>
      </c>
      <c r="M170" s="31">
        <v>18.077860000000001</v>
      </c>
      <c r="N170" s="1"/>
      <c r="O170" s="1"/>
    </row>
    <row r="171" spans="1:15" ht="12.75" customHeight="1">
      <c r="A171" s="33">
        <v>161</v>
      </c>
      <c r="B171" s="53" t="s">
        <v>834</v>
      </c>
      <c r="C171" s="31">
        <v>625.95000000000005</v>
      </c>
      <c r="D171" s="36">
        <v>619.66666666666663</v>
      </c>
      <c r="E171" s="36">
        <v>606.33333333333326</v>
      </c>
      <c r="F171" s="36">
        <v>586.71666666666658</v>
      </c>
      <c r="G171" s="36">
        <v>573.38333333333321</v>
      </c>
      <c r="H171" s="36">
        <v>639.2833333333333</v>
      </c>
      <c r="I171" s="36">
        <v>652.61666666666656</v>
      </c>
      <c r="J171" s="36">
        <v>672.23333333333335</v>
      </c>
      <c r="K171" s="31">
        <v>633</v>
      </c>
      <c r="L171" s="31">
        <v>600.04999999999995</v>
      </c>
      <c r="M171" s="31">
        <v>5.2072000000000003</v>
      </c>
      <c r="N171" s="1"/>
      <c r="O171" s="1"/>
    </row>
    <row r="172" spans="1:15" ht="12.75" customHeight="1">
      <c r="A172" s="33">
        <v>162</v>
      </c>
      <c r="B172" s="53" t="s">
        <v>276</v>
      </c>
      <c r="C172" s="31">
        <v>402.3</v>
      </c>
      <c r="D172" s="36">
        <v>395.61666666666662</v>
      </c>
      <c r="E172" s="36">
        <v>387.73333333333323</v>
      </c>
      <c r="F172" s="36">
        <v>373.16666666666663</v>
      </c>
      <c r="G172" s="36">
        <v>365.28333333333325</v>
      </c>
      <c r="H172" s="36">
        <v>410.18333333333322</v>
      </c>
      <c r="I172" s="36">
        <v>418.06666666666655</v>
      </c>
      <c r="J172" s="36">
        <v>432.63333333333321</v>
      </c>
      <c r="K172" s="31">
        <v>403.5</v>
      </c>
      <c r="L172" s="31">
        <v>381.05</v>
      </c>
      <c r="M172" s="31">
        <v>10.39978</v>
      </c>
      <c r="N172" s="1"/>
      <c r="O172" s="1"/>
    </row>
    <row r="173" spans="1:15" ht="12.75" customHeight="1">
      <c r="A173" s="33">
        <v>163</v>
      </c>
      <c r="B173" s="53" t="s">
        <v>384</v>
      </c>
      <c r="C173" s="31">
        <v>1227.55</v>
      </c>
      <c r="D173" s="36">
        <v>1227.2666666666667</v>
      </c>
      <c r="E173" s="36">
        <v>1200.3333333333333</v>
      </c>
      <c r="F173" s="36">
        <v>1173.1166666666666</v>
      </c>
      <c r="G173" s="36">
        <v>1146.1833333333332</v>
      </c>
      <c r="H173" s="36">
        <v>1254.4833333333333</v>
      </c>
      <c r="I173" s="36">
        <v>1281.4166666666667</v>
      </c>
      <c r="J173" s="36">
        <v>1308.6333333333334</v>
      </c>
      <c r="K173" s="31">
        <v>1254.2</v>
      </c>
      <c r="L173" s="31">
        <v>1200.05</v>
      </c>
      <c r="M173" s="31">
        <v>1.4640200000000001</v>
      </c>
      <c r="N173" s="1"/>
      <c r="O173" s="1"/>
    </row>
    <row r="174" spans="1:15" ht="12.75" customHeight="1">
      <c r="A174" s="33">
        <v>164</v>
      </c>
      <c r="B174" s="53" t="s">
        <v>115</v>
      </c>
      <c r="C174" s="31">
        <v>176.1</v>
      </c>
      <c r="D174" s="36">
        <v>172.91666666666666</v>
      </c>
      <c r="E174" s="36">
        <v>169.23333333333332</v>
      </c>
      <c r="F174" s="36">
        <v>162.36666666666667</v>
      </c>
      <c r="G174" s="36">
        <v>158.68333333333334</v>
      </c>
      <c r="H174" s="36">
        <v>179.7833333333333</v>
      </c>
      <c r="I174" s="36">
        <v>183.46666666666664</v>
      </c>
      <c r="J174" s="36">
        <v>190.33333333333329</v>
      </c>
      <c r="K174" s="31">
        <v>176.6</v>
      </c>
      <c r="L174" s="31">
        <v>166.05</v>
      </c>
      <c r="M174" s="31">
        <v>229.96585999999999</v>
      </c>
      <c r="N174" s="1"/>
      <c r="O174" s="1"/>
    </row>
    <row r="175" spans="1:15" ht="12.75" customHeight="1">
      <c r="A175" s="33">
        <v>165</v>
      </c>
      <c r="B175" s="53" t="s">
        <v>385</v>
      </c>
      <c r="C175" s="31">
        <v>1233.6500000000001</v>
      </c>
      <c r="D175" s="36">
        <v>1253.2</v>
      </c>
      <c r="E175" s="36">
        <v>1208.45</v>
      </c>
      <c r="F175" s="36">
        <v>1183.25</v>
      </c>
      <c r="G175" s="36">
        <v>1138.5</v>
      </c>
      <c r="H175" s="36">
        <v>1278.4000000000001</v>
      </c>
      <c r="I175" s="36">
        <v>1323.15</v>
      </c>
      <c r="J175" s="36">
        <v>1348.3500000000001</v>
      </c>
      <c r="K175" s="31">
        <v>1297.95</v>
      </c>
      <c r="L175" s="31">
        <v>1228</v>
      </c>
      <c r="M175" s="31">
        <v>3.90042</v>
      </c>
      <c r="N175" s="1"/>
      <c r="O175" s="1"/>
    </row>
    <row r="176" spans="1:15" ht="12.75" customHeight="1">
      <c r="A176" s="33">
        <v>166</v>
      </c>
      <c r="B176" s="53" t="s">
        <v>118</v>
      </c>
      <c r="C176" s="31">
        <v>78.05</v>
      </c>
      <c r="D176" s="36">
        <v>77.05</v>
      </c>
      <c r="E176" s="36">
        <v>75.5</v>
      </c>
      <c r="F176" s="36">
        <v>72.95</v>
      </c>
      <c r="G176" s="36">
        <v>71.400000000000006</v>
      </c>
      <c r="H176" s="36">
        <v>79.599999999999994</v>
      </c>
      <c r="I176" s="36">
        <v>81.149999999999977</v>
      </c>
      <c r="J176" s="36">
        <v>83.699999999999989</v>
      </c>
      <c r="K176" s="31">
        <v>78.599999999999994</v>
      </c>
      <c r="L176" s="31">
        <v>74.5</v>
      </c>
      <c r="M176" s="31">
        <v>304.51299999999998</v>
      </c>
      <c r="N176" s="1"/>
      <c r="O176" s="1"/>
    </row>
    <row r="177" spans="1:15" ht="12.75" customHeight="1">
      <c r="A177" s="33">
        <v>167</v>
      </c>
      <c r="B177" s="53" t="s">
        <v>386</v>
      </c>
      <c r="C177" s="31">
        <v>2301.1</v>
      </c>
      <c r="D177" s="36">
        <v>2322.9166666666665</v>
      </c>
      <c r="E177" s="36">
        <v>2269.1833333333329</v>
      </c>
      <c r="F177" s="36">
        <v>2237.2666666666664</v>
      </c>
      <c r="G177" s="36">
        <v>2183.5333333333328</v>
      </c>
      <c r="H177" s="36">
        <v>2354.833333333333</v>
      </c>
      <c r="I177" s="36">
        <v>2408.5666666666666</v>
      </c>
      <c r="J177" s="36">
        <v>2440.4833333333331</v>
      </c>
      <c r="K177" s="31">
        <v>2376.65</v>
      </c>
      <c r="L177" s="31">
        <v>2291</v>
      </c>
      <c r="M177" s="31">
        <v>0.24612999999999999</v>
      </c>
      <c r="N177" s="1"/>
      <c r="O177" s="1"/>
    </row>
    <row r="178" spans="1:15" ht="12.75" customHeight="1">
      <c r="A178" s="33">
        <v>168</v>
      </c>
      <c r="B178" s="53" t="s">
        <v>387</v>
      </c>
      <c r="C178" s="31">
        <v>338.05</v>
      </c>
      <c r="D178" s="36">
        <v>330.2</v>
      </c>
      <c r="E178" s="36">
        <v>315.89999999999998</v>
      </c>
      <c r="F178" s="36">
        <v>293.75</v>
      </c>
      <c r="G178" s="36">
        <v>279.45</v>
      </c>
      <c r="H178" s="36">
        <v>352.34999999999997</v>
      </c>
      <c r="I178" s="36">
        <v>366.65000000000003</v>
      </c>
      <c r="J178" s="36">
        <v>388.79999999999995</v>
      </c>
      <c r="K178" s="31">
        <v>344.5</v>
      </c>
      <c r="L178" s="31">
        <v>308.05</v>
      </c>
      <c r="M178" s="31">
        <v>40.473390000000002</v>
      </c>
      <c r="N178" s="1"/>
      <c r="O178" s="1"/>
    </row>
    <row r="179" spans="1:15" ht="12.75" customHeight="1">
      <c r="A179" s="33">
        <v>169</v>
      </c>
      <c r="B179" s="53" t="s">
        <v>887</v>
      </c>
      <c r="C179" s="31">
        <v>6371.25</v>
      </c>
      <c r="D179" s="36">
        <v>6383.083333333333</v>
      </c>
      <c r="E179" s="36">
        <v>6318.1666666666661</v>
      </c>
      <c r="F179" s="36">
        <v>6265.083333333333</v>
      </c>
      <c r="G179" s="36">
        <v>6200.1666666666661</v>
      </c>
      <c r="H179" s="36">
        <v>6436.1666666666661</v>
      </c>
      <c r="I179" s="36">
        <v>6501.0833333333321</v>
      </c>
      <c r="J179" s="36">
        <v>6554.1666666666661</v>
      </c>
      <c r="K179" s="31">
        <v>6448</v>
      </c>
      <c r="L179" s="31">
        <v>6330</v>
      </c>
      <c r="M179" s="31">
        <v>8.2559999999999995E-2</v>
      </c>
      <c r="N179" s="1"/>
      <c r="O179" s="1"/>
    </row>
    <row r="180" spans="1:15" ht="12.75" customHeight="1">
      <c r="A180" s="33">
        <v>170</v>
      </c>
      <c r="B180" s="53" t="s">
        <v>277</v>
      </c>
      <c r="C180" s="31">
        <v>1748.75</v>
      </c>
      <c r="D180" s="36">
        <v>1724.8999999999999</v>
      </c>
      <c r="E180" s="36">
        <v>1694.7999999999997</v>
      </c>
      <c r="F180" s="36">
        <v>1640.85</v>
      </c>
      <c r="G180" s="36">
        <v>1610.7499999999998</v>
      </c>
      <c r="H180" s="36">
        <v>1778.8499999999997</v>
      </c>
      <c r="I180" s="36">
        <v>1808.9499999999996</v>
      </c>
      <c r="J180" s="36">
        <v>1862.8999999999996</v>
      </c>
      <c r="K180" s="31">
        <v>1755</v>
      </c>
      <c r="L180" s="31">
        <v>1670.95</v>
      </c>
      <c r="M180" s="31">
        <v>1.01033</v>
      </c>
      <c r="N180" s="1"/>
      <c r="O180" s="1"/>
    </row>
    <row r="181" spans="1:15" ht="12.75" customHeight="1">
      <c r="A181" s="33">
        <v>171</v>
      </c>
      <c r="B181" s="53" t="s">
        <v>388</v>
      </c>
      <c r="C181" s="31">
        <v>1969.05</v>
      </c>
      <c r="D181" s="36">
        <v>1956.6833333333334</v>
      </c>
      <c r="E181" s="36">
        <v>1925.3666666666668</v>
      </c>
      <c r="F181" s="36">
        <v>1881.6833333333334</v>
      </c>
      <c r="G181" s="36">
        <v>1850.3666666666668</v>
      </c>
      <c r="H181" s="36">
        <v>2000.3666666666668</v>
      </c>
      <c r="I181" s="36">
        <v>2031.6833333333334</v>
      </c>
      <c r="J181" s="36">
        <v>2075.3666666666668</v>
      </c>
      <c r="K181" s="31">
        <v>1988</v>
      </c>
      <c r="L181" s="31">
        <v>1913</v>
      </c>
      <c r="M181" s="31">
        <v>1.2593300000000001</v>
      </c>
      <c r="N181" s="1"/>
      <c r="O181" s="1"/>
    </row>
    <row r="182" spans="1:15" ht="12.75" customHeight="1">
      <c r="A182" s="33">
        <v>172</v>
      </c>
      <c r="B182" s="53" t="s">
        <v>888</v>
      </c>
      <c r="C182" s="31">
        <v>722.25</v>
      </c>
      <c r="D182" s="36">
        <v>716.23333333333323</v>
      </c>
      <c r="E182" s="36">
        <v>686.06666666666649</v>
      </c>
      <c r="F182" s="36">
        <v>649.88333333333321</v>
      </c>
      <c r="G182" s="36">
        <v>619.71666666666647</v>
      </c>
      <c r="H182" s="36">
        <v>752.41666666666652</v>
      </c>
      <c r="I182" s="36">
        <v>782.58333333333326</v>
      </c>
      <c r="J182" s="36">
        <v>818.76666666666654</v>
      </c>
      <c r="K182" s="31">
        <v>746.4</v>
      </c>
      <c r="L182" s="31">
        <v>680.05</v>
      </c>
      <c r="M182" s="31">
        <v>1.5029699999999999</v>
      </c>
      <c r="N182" s="1"/>
      <c r="O182" s="1"/>
    </row>
    <row r="183" spans="1:15" ht="12.75" customHeight="1">
      <c r="A183" s="33">
        <v>173</v>
      </c>
      <c r="B183" s="53" t="s">
        <v>116</v>
      </c>
      <c r="C183" s="31">
        <v>937.5</v>
      </c>
      <c r="D183" s="36">
        <v>920.65</v>
      </c>
      <c r="E183" s="36">
        <v>899.84999999999991</v>
      </c>
      <c r="F183" s="36">
        <v>862.19999999999993</v>
      </c>
      <c r="G183" s="36">
        <v>841.39999999999986</v>
      </c>
      <c r="H183" s="36">
        <v>958.3</v>
      </c>
      <c r="I183" s="36">
        <v>979.09999999999991</v>
      </c>
      <c r="J183" s="36">
        <v>1016.75</v>
      </c>
      <c r="K183" s="31">
        <v>941.45</v>
      </c>
      <c r="L183" s="31">
        <v>883</v>
      </c>
      <c r="M183" s="31">
        <v>15.842140000000001</v>
      </c>
      <c r="N183" s="1"/>
      <c r="O183" s="1"/>
    </row>
    <row r="184" spans="1:15" ht="12.75" customHeight="1">
      <c r="A184" s="33">
        <v>174</v>
      </c>
      <c r="B184" s="53" t="s">
        <v>838</v>
      </c>
      <c r="C184" s="31">
        <v>1136.4000000000001</v>
      </c>
      <c r="D184" s="36">
        <v>1117.4666666666667</v>
      </c>
      <c r="E184" s="36">
        <v>1080.1833333333334</v>
      </c>
      <c r="F184" s="36">
        <v>1023.9666666666667</v>
      </c>
      <c r="G184" s="36">
        <v>986.68333333333339</v>
      </c>
      <c r="H184" s="36">
        <v>1173.6833333333334</v>
      </c>
      <c r="I184" s="36">
        <v>1210.9666666666667</v>
      </c>
      <c r="J184" s="36">
        <v>1267.1833333333334</v>
      </c>
      <c r="K184" s="31">
        <v>1154.75</v>
      </c>
      <c r="L184" s="31">
        <v>1061.25</v>
      </c>
      <c r="M184" s="31">
        <v>4.6677799999999996</v>
      </c>
      <c r="N184" s="1"/>
      <c r="O184" s="1"/>
    </row>
    <row r="185" spans="1:15" ht="12.75" customHeight="1">
      <c r="A185" s="33">
        <v>175</v>
      </c>
      <c r="B185" s="53" t="s">
        <v>389</v>
      </c>
      <c r="C185" s="31">
        <v>1028.4000000000001</v>
      </c>
      <c r="D185" s="36">
        <v>1035.2333333333333</v>
      </c>
      <c r="E185" s="36">
        <v>1018.1666666666667</v>
      </c>
      <c r="F185" s="36">
        <v>1007.9333333333334</v>
      </c>
      <c r="G185" s="36">
        <v>990.86666666666679</v>
      </c>
      <c r="H185" s="36">
        <v>1045.4666666666667</v>
      </c>
      <c r="I185" s="36">
        <v>1062.5333333333333</v>
      </c>
      <c r="J185" s="36">
        <v>1072.7666666666667</v>
      </c>
      <c r="K185" s="31">
        <v>1052.3</v>
      </c>
      <c r="L185" s="31">
        <v>1025</v>
      </c>
      <c r="M185" s="31">
        <v>0.79132000000000002</v>
      </c>
      <c r="N185" s="1"/>
      <c r="O185" s="1"/>
    </row>
    <row r="186" spans="1:15" ht="12.75" customHeight="1">
      <c r="A186" s="33">
        <v>176</v>
      </c>
      <c r="B186" s="53" t="s">
        <v>889</v>
      </c>
      <c r="C186" s="31">
        <v>692.25</v>
      </c>
      <c r="D186" s="36">
        <v>695.0333333333333</v>
      </c>
      <c r="E186" s="36">
        <v>676.21666666666658</v>
      </c>
      <c r="F186" s="36">
        <v>660.18333333333328</v>
      </c>
      <c r="G186" s="36">
        <v>641.36666666666656</v>
      </c>
      <c r="H186" s="36">
        <v>711.06666666666661</v>
      </c>
      <c r="I186" s="36">
        <v>729.88333333333321</v>
      </c>
      <c r="J186" s="36">
        <v>745.91666666666663</v>
      </c>
      <c r="K186" s="31">
        <v>713.85</v>
      </c>
      <c r="L186" s="31">
        <v>679</v>
      </c>
      <c r="M186" s="31">
        <v>4.2644299999999999</v>
      </c>
      <c r="N186" s="1"/>
      <c r="O186" s="1"/>
    </row>
    <row r="187" spans="1:15" ht="12.75" customHeight="1">
      <c r="A187" s="33">
        <v>177</v>
      </c>
      <c r="B187" s="53" t="s">
        <v>390</v>
      </c>
      <c r="C187" s="31">
        <v>3030.65</v>
      </c>
      <c r="D187" s="36">
        <v>2996.35</v>
      </c>
      <c r="E187" s="36">
        <v>2874.35</v>
      </c>
      <c r="F187" s="36">
        <v>2718.05</v>
      </c>
      <c r="G187" s="36">
        <v>2596.0500000000002</v>
      </c>
      <c r="H187" s="36">
        <v>3152.6499999999996</v>
      </c>
      <c r="I187" s="36">
        <v>3274.6499999999996</v>
      </c>
      <c r="J187" s="36">
        <v>3430.9499999999994</v>
      </c>
      <c r="K187" s="31">
        <v>3118.35</v>
      </c>
      <c r="L187" s="31">
        <v>2840.05</v>
      </c>
      <c r="M187" s="31">
        <v>2.62852</v>
      </c>
      <c r="N187" s="1"/>
      <c r="O187" s="1"/>
    </row>
    <row r="188" spans="1:15" ht="12.75" customHeight="1">
      <c r="A188" s="33">
        <v>178</v>
      </c>
      <c r="B188" s="53" t="s">
        <v>120</v>
      </c>
      <c r="C188" s="31">
        <v>1227.4000000000001</v>
      </c>
      <c r="D188" s="36">
        <v>1211.5333333333335</v>
      </c>
      <c r="E188" s="36">
        <v>1192.416666666667</v>
      </c>
      <c r="F188" s="36">
        <v>1157.4333333333334</v>
      </c>
      <c r="G188" s="36">
        <v>1138.3166666666668</v>
      </c>
      <c r="H188" s="36">
        <v>1246.5166666666671</v>
      </c>
      <c r="I188" s="36">
        <v>1265.6333333333334</v>
      </c>
      <c r="J188" s="36">
        <v>1300.6166666666672</v>
      </c>
      <c r="K188" s="31">
        <v>1230.6500000000001</v>
      </c>
      <c r="L188" s="31">
        <v>1176.55</v>
      </c>
      <c r="M188" s="31">
        <v>8.8320900000000009</v>
      </c>
      <c r="N188" s="1"/>
      <c r="O188" s="1"/>
    </row>
    <row r="189" spans="1:15" ht="12.75" customHeight="1">
      <c r="A189" s="33">
        <v>179</v>
      </c>
      <c r="B189" s="53" t="s">
        <v>391</v>
      </c>
      <c r="C189" s="31">
        <v>753.05</v>
      </c>
      <c r="D189" s="36">
        <v>756.43333333333339</v>
      </c>
      <c r="E189" s="36">
        <v>738.86666666666679</v>
      </c>
      <c r="F189" s="36">
        <v>724.68333333333339</v>
      </c>
      <c r="G189" s="36">
        <v>707.11666666666679</v>
      </c>
      <c r="H189" s="36">
        <v>770.61666666666679</v>
      </c>
      <c r="I189" s="36">
        <v>788.18333333333339</v>
      </c>
      <c r="J189" s="36">
        <v>802.36666666666679</v>
      </c>
      <c r="K189" s="31">
        <v>774</v>
      </c>
      <c r="L189" s="31">
        <v>742.25</v>
      </c>
      <c r="M189" s="31">
        <v>1.79979</v>
      </c>
      <c r="N189" s="1"/>
      <c r="O189" s="1"/>
    </row>
    <row r="190" spans="1:15" ht="12.75" customHeight="1">
      <c r="A190" s="33">
        <v>180</v>
      </c>
      <c r="B190" s="53" t="s">
        <v>121</v>
      </c>
      <c r="C190" s="31">
        <v>2169</v>
      </c>
      <c r="D190" s="36">
        <v>2169.0166666666664</v>
      </c>
      <c r="E190" s="36">
        <v>2126.1333333333328</v>
      </c>
      <c r="F190" s="36">
        <v>2083.2666666666664</v>
      </c>
      <c r="G190" s="36">
        <v>2040.3833333333328</v>
      </c>
      <c r="H190" s="36">
        <v>2211.8833333333328</v>
      </c>
      <c r="I190" s="36">
        <v>2254.766666666666</v>
      </c>
      <c r="J190" s="36">
        <v>2297.6333333333328</v>
      </c>
      <c r="K190" s="31">
        <v>2211.9</v>
      </c>
      <c r="L190" s="31">
        <v>2126.15</v>
      </c>
      <c r="M190" s="31">
        <v>10.40142</v>
      </c>
      <c r="N190" s="1"/>
      <c r="O190" s="1"/>
    </row>
    <row r="191" spans="1:15" ht="12.75" customHeight="1">
      <c r="A191" s="33">
        <v>181</v>
      </c>
      <c r="B191" s="53" t="s">
        <v>122</v>
      </c>
      <c r="C191" s="31">
        <v>422.2</v>
      </c>
      <c r="D191" s="36">
        <v>418.41666666666669</v>
      </c>
      <c r="E191" s="36">
        <v>413.08333333333337</v>
      </c>
      <c r="F191" s="36">
        <v>403.9666666666667</v>
      </c>
      <c r="G191" s="36">
        <v>398.63333333333338</v>
      </c>
      <c r="H191" s="36">
        <v>427.53333333333336</v>
      </c>
      <c r="I191" s="36">
        <v>432.86666666666673</v>
      </c>
      <c r="J191" s="36">
        <v>441.98333333333335</v>
      </c>
      <c r="K191" s="31">
        <v>423.75</v>
      </c>
      <c r="L191" s="31">
        <v>409.3</v>
      </c>
      <c r="M191" s="31">
        <v>7.9103199999999996</v>
      </c>
      <c r="N191" s="1"/>
      <c r="O191" s="1"/>
    </row>
    <row r="192" spans="1:15" ht="12.75" customHeight="1">
      <c r="A192" s="33">
        <v>182</v>
      </c>
      <c r="B192" s="53" t="s">
        <v>392</v>
      </c>
      <c r="C192" s="31">
        <v>606.9</v>
      </c>
      <c r="D192" s="36">
        <v>606.33333333333337</v>
      </c>
      <c r="E192" s="36">
        <v>587.66666666666674</v>
      </c>
      <c r="F192" s="36">
        <v>568.43333333333339</v>
      </c>
      <c r="G192" s="36">
        <v>549.76666666666677</v>
      </c>
      <c r="H192" s="36">
        <v>625.56666666666672</v>
      </c>
      <c r="I192" s="36">
        <v>644.23333333333346</v>
      </c>
      <c r="J192" s="36">
        <v>663.4666666666667</v>
      </c>
      <c r="K192" s="31">
        <v>625</v>
      </c>
      <c r="L192" s="31">
        <v>587.1</v>
      </c>
      <c r="M192" s="31">
        <v>19.55545</v>
      </c>
      <c r="N192" s="1"/>
      <c r="O192" s="1"/>
    </row>
    <row r="193" spans="1:15" ht="12.75" customHeight="1">
      <c r="A193" s="33">
        <v>183</v>
      </c>
      <c r="B193" s="53" t="s">
        <v>123</v>
      </c>
      <c r="C193" s="31">
        <v>2196.5</v>
      </c>
      <c r="D193" s="36">
        <v>2176.6666666666665</v>
      </c>
      <c r="E193" s="36">
        <v>2148.4333333333329</v>
      </c>
      <c r="F193" s="36">
        <v>2100.3666666666663</v>
      </c>
      <c r="G193" s="36">
        <v>2072.1333333333328</v>
      </c>
      <c r="H193" s="36">
        <v>2224.7333333333331</v>
      </c>
      <c r="I193" s="36">
        <v>2252.9666666666667</v>
      </c>
      <c r="J193" s="36">
        <v>2301.0333333333333</v>
      </c>
      <c r="K193" s="31">
        <v>2204.9</v>
      </c>
      <c r="L193" s="31">
        <v>2128.6</v>
      </c>
      <c r="M193" s="31">
        <v>10.972709999999999</v>
      </c>
      <c r="N193" s="1"/>
      <c r="O193" s="1"/>
    </row>
    <row r="194" spans="1:15" ht="12.75" customHeight="1">
      <c r="A194" s="33">
        <v>184</v>
      </c>
      <c r="B194" s="53" t="s">
        <v>393</v>
      </c>
      <c r="C194" s="31">
        <v>969.45</v>
      </c>
      <c r="D194" s="36">
        <v>949.81666666666661</v>
      </c>
      <c r="E194" s="36">
        <v>924.63333333333321</v>
      </c>
      <c r="F194" s="36">
        <v>879.81666666666661</v>
      </c>
      <c r="G194" s="36">
        <v>854.63333333333321</v>
      </c>
      <c r="H194" s="36">
        <v>994.63333333333321</v>
      </c>
      <c r="I194" s="36">
        <v>1019.8166666666666</v>
      </c>
      <c r="J194" s="36">
        <v>1064.6333333333332</v>
      </c>
      <c r="K194" s="31">
        <v>975</v>
      </c>
      <c r="L194" s="31">
        <v>905</v>
      </c>
      <c r="M194" s="31">
        <v>3.2328299999999999</v>
      </c>
      <c r="N194" s="1"/>
      <c r="O194" s="1"/>
    </row>
    <row r="195" spans="1:15" ht="12.75" customHeight="1">
      <c r="A195" s="33">
        <v>185</v>
      </c>
      <c r="B195" s="53" t="s">
        <v>394</v>
      </c>
      <c r="C195" s="31">
        <v>1898.5</v>
      </c>
      <c r="D195" s="36">
        <v>1905.4166666666667</v>
      </c>
      <c r="E195" s="36">
        <v>1872.1333333333334</v>
      </c>
      <c r="F195" s="36">
        <v>1845.7666666666667</v>
      </c>
      <c r="G195" s="36">
        <v>1812.4833333333333</v>
      </c>
      <c r="H195" s="36">
        <v>1931.7833333333335</v>
      </c>
      <c r="I195" s="36">
        <v>1965.0666666666668</v>
      </c>
      <c r="J195" s="36">
        <v>1991.4333333333336</v>
      </c>
      <c r="K195" s="31">
        <v>1938.7</v>
      </c>
      <c r="L195" s="31">
        <v>1879.05</v>
      </c>
      <c r="M195" s="31">
        <v>0.60285999999999995</v>
      </c>
      <c r="N195" s="1"/>
      <c r="O195" s="1"/>
    </row>
    <row r="196" spans="1:15" ht="12.75" customHeight="1">
      <c r="A196" s="33">
        <v>186</v>
      </c>
      <c r="B196" s="53" t="s">
        <v>395</v>
      </c>
      <c r="C196" s="31">
        <v>698.65</v>
      </c>
      <c r="D196" s="36">
        <v>702.85</v>
      </c>
      <c r="E196" s="36">
        <v>689.80000000000007</v>
      </c>
      <c r="F196" s="36">
        <v>680.95</v>
      </c>
      <c r="G196" s="36">
        <v>667.90000000000009</v>
      </c>
      <c r="H196" s="36">
        <v>711.7</v>
      </c>
      <c r="I196" s="36">
        <v>724.75</v>
      </c>
      <c r="J196" s="36">
        <v>733.6</v>
      </c>
      <c r="K196" s="31">
        <v>715.9</v>
      </c>
      <c r="L196" s="31">
        <v>694</v>
      </c>
      <c r="M196" s="31">
        <v>0.63297000000000003</v>
      </c>
      <c r="N196" s="1"/>
      <c r="O196" s="1"/>
    </row>
    <row r="197" spans="1:15" ht="12.75" customHeight="1">
      <c r="A197" s="33">
        <v>187</v>
      </c>
      <c r="B197" s="53" t="s">
        <v>396</v>
      </c>
      <c r="C197" s="31">
        <v>366.85</v>
      </c>
      <c r="D197" s="36">
        <v>363.25</v>
      </c>
      <c r="E197" s="36">
        <v>357.7</v>
      </c>
      <c r="F197" s="36">
        <v>348.55</v>
      </c>
      <c r="G197" s="36">
        <v>343</v>
      </c>
      <c r="H197" s="36">
        <v>372.4</v>
      </c>
      <c r="I197" s="36">
        <v>377.94999999999993</v>
      </c>
      <c r="J197" s="36">
        <v>387.09999999999997</v>
      </c>
      <c r="K197" s="31">
        <v>368.8</v>
      </c>
      <c r="L197" s="31">
        <v>354.1</v>
      </c>
      <c r="M197" s="31">
        <v>7.3839300000000003</v>
      </c>
      <c r="N197" s="1"/>
      <c r="O197" s="1"/>
    </row>
    <row r="198" spans="1:15" ht="12.75" customHeight="1">
      <c r="A198" s="33">
        <v>188</v>
      </c>
      <c r="B198" s="53" t="s">
        <v>397</v>
      </c>
      <c r="C198" s="31">
        <v>3290.8</v>
      </c>
      <c r="D198" s="36">
        <v>3284.8166666666671</v>
      </c>
      <c r="E198" s="36">
        <v>3211.0333333333342</v>
      </c>
      <c r="F198" s="36">
        <v>3131.2666666666673</v>
      </c>
      <c r="G198" s="36">
        <v>3057.4833333333345</v>
      </c>
      <c r="H198" s="36">
        <v>3364.5833333333339</v>
      </c>
      <c r="I198" s="36">
        <v>3438.3666666666668</v>
      </c>
      <c r="J198" s="36">
        <v>3518.1333333333337</v>
      </c>
      <c r="K198" s="31">
        <v>3358.6</v>
      </c>
      <c r="L198" s="31">
        <v>3205.05</v>
      </c>
      <c r="M198" s="31">
        <v>0.48079</v>
      </c>
      <c r="N198" s="1"/>
      <c r="O198" s="1"/>
    </row>
    <row r="199" spans="1:15" ht="12.75" customHeight="1">
      <c r="A199" s="33">
        <v>189</v>
      </c>
      <c r="B199" s="53" t="s">
        <v>124</v>
      </c>
      <c r="C199" s="31">
        <v>537.29999999999995</v>
      </c>
      <c r="D199" s="36">
        <v>533.99999999999989</v>
      </c>
      <c r="E199" s="36">
        <v>525.3499999999998</v>
      </c>
      <c r="F199" s="36">
        <v>513.39999999999986</v>
      </c>
      <c r="G199" s="36">
        <v>504.74999999999977</v>
      </c>
      <c r="H199" s="36">
        <v>545.94999999999982</v>
      </c>
      <c r="I199" s="36">
        <v>554.59999999999991</v>
      </c>
      <c r="J199" s="36">
        <v>566.54999999999984</v>
      </c>
      <c r="K199" s="31">
        <v>542.65</v>
      </c>
      <c r="L199" s="31">
        <v>522.04999999999995</v>
      </c>
      <c r="M199" s="31">
        <v>11.366809999999999</v>
      </c>
      <c r="N199" s="1"/>
      <c r="O199" s="1"/>
    </row>
    <row r="200" spans="1:15" ht="12.75" customHeight="1">
      <c r="A200" s="33">
        <v>190</v>
      </c>
      <c r="B200" s="53" t="s">
        <v>119</v>
      </c>
      <c r="C200" s="31">
        <v>614.75</v>
      </c>
      <c r="D200" s="36">
        <v>608.66666666666663</v>
      </c>
      <c r="E200" s="36">
        <v>596.33333333333326</v>
      </c>
      <c r="F200" s="36">
        <v>577.91666666666663</v>
      </c>
      <c r="G200" s="36">
        <v>565.58333333333326</v>
      </c>
      <c r="H200" s="36">
        <v>627.08333333333326</v>
      </c>
      <c r="I200" s="36">
        <v>639.41666666666652</v>
      </c>
      <c r="J200" s="36">
        <v>657.83333333333326</v>
      </c>
      <c r="K200" s="31">
        <v>621</v>
      </c>
      <c r="L200" s="31">
        <v>590.25</v>
      </c>
      <c r="M200" s="31">
        <v>11.315950000000001</v>
      </c>
      <c r="N200" s="1"/>
      <c r="O200" s="1"/>
    </row>
    <row r="201" spans="1:15" ht="12.75" customHeight="1">
      <c r="A201" s="33">
        <v>191</v>
      </c>
      <c r="B201" s="53" t="s">
        <v>398</v>
      </c>
      <c r="C201" s="31">
        <v>184.4</v>
      </c>
      <c r="D201" s="36">
        <v>179.9</v>
      </c>
      <c r="E201" s="36">
        <v>173.3</v>
      </c>
      <c r="F201" s="36">
        <v>162.20000000000002</v>
      </c>
      <c r="G201" s="36">
        <v>155.60000000000002</v>
      </c>
      <c r="H201" s="36">
        <v>191</v>
      </c>
      <c r="I201" s="36">
        <v>197.59999999999997</v>
      </c>
      <c r="J201" s="36">
        <v>208.7</v>
      </c>
      <c r="K201" s="31">
        <v>186.5</v>
      </c>
      <c r="L201" s="31">
        <v>168.8</v>
      </c>
      <c r="M201" s="31">
        <v>75.771979999999999</v>
      </c>
      <c r="N201" s="1"/>
      <c r="O201" s="1"/>
    </row>
    <row r="202" spans="1:15" ht="12.75" customHeight="1">
      <c r="A202" s="33">
        <v>192</v>
      </c>
      <c r="B202" s="53" t="s">
        <v>399</v>
      </c>
      <c r="C202" s="31">
        <v>197</v>
      </c>
      <c r="D202" s="36">
        <v>194.79999999999998</v>
      </c>
      <c r="E202" s="36">
        <v>190.19999999999996</v>
      </c>
      <c r="F202" s="36">
        <v>183.39999999999998</v>
      </c>
      <c r="G202" s="36">
        <v>178.79999999999995</v>
      </c>
      <c r="H202" s="36">
        <v>201.59999999999997</v>
      </c>
      <c r="I202" s="36">
        <v>206.2</v>
      </c>
      <c r="J202" s="36">
        <v>212.99999999999997</v>
      </c>
      <c r="K202" s="31">
        <v>199.4</v>
      </c>
      <c r="L202" s="31">
        <v>188</v>
      </c>
      <c r="M202" s="31">
        <v>46.021540000000002</v>
      </c>
      <c r="N202" s="1"/>
      <c r="O202" s="1"/>
    </row>
    <row r="203" spans="1:15" ht="12.75" customHeight="1">
      <c r="A203" s="33">
        <v>193</v>
      </c>
      <c r="B203" s="53" t="s">
        <v>278</v>
      </c>
      <c r="C203" s="31">
        <v>346.55</v>
      </c>
      <c r="D203" s="36">
        <v>341.63333333333338</v>
      </c>
      <c r="E203" s="36">
        <v>334.51666666666677</v>
      </c>
      <c r="F203" s="36">
        <v>322.48333333333341</v>
      </c>
      <c r="G203" s="36">
        <v>315.36666666666679</v>
      </c>
      <c r="H203" s="36">
        <v>353.66666666666674</v>
      </c>
      <c r="I203" s="36">
        <v>360.78333333333342</v>
      </c>
      <c r="J203" s="36">
        <v>372.81666666666672</v>
      </c>
      <c r="K203" s="31">
        <v>348.75</v>
      </c>
      <c r="L203" s="31">
        <v>329.6</v>
      </c>
      <c r="M203" s="31">
        <v>10.2865</v>
      </c>
      <c r="N203" s="1"/>
      <c r="O203" s="1"/>
    </row>
    <row r="204" spans="1:15" ht="12.75" customHeight="1">
      <c r="A204" s="33">
        <v>194</v>
      </c>
      <c r="B204" s="53" t="s">
        <v>400</v>
      </c>
      <c r="C204" s="31">
        <v>1813.85</v>
      </c>
      <c r="D204" s="36">
        <v>1790.95</v>
      </c>
      <c r="E204" s="36">
        <v>1724.45</v>
      </c>
      <c r="F204" s="36">
        <v>1635.05</v>
      </c>
      <c r="G204" s="36">
        <v>1568.55</v>
      </c>
      <c r="H204" s="36">
        <v>1880.3500000000001</v>
      </c>
      <c r="I204" s="36">
        <v>1946.8500000000001</v>
      </c>
      <c r="J204" s="36">
        <v>2036.2500000000002</v>
      </c>
      <c r="K204" s="31">
        <v>1857.45</v>
      </c>
      <c r="L204" s="31">
        <v>1701.55</v>
      </c>
      <c r="M204" s="31">
        <v>8.2119400000000002</v>
      </c>
      <c r="N204" s="1"/>
      <c r="O204" s="1"/>
    </row>
    <row r="205" spans="1:15" ht="12.75" customHeight="1">
      <c r="A205" s="33">
        <v>195</v>
      </c>
      <c r="B205" s="53" t="s">
        <v>127</v>
      </c>
      <c r="C205" s="31">
        <v>1679.25</v>
      </c>
      <c r="D205" s="36">
        <v>1657.4166666666667</v>
      </c>
      <c r="E205" s="36">
        <v>1631.8333333333335</v>
      </c>
      <c r="F205" s="36">
        <v>1584.4166666666667</v>
      </c>
      <c r="G205" s="36">
        <v>1558.8333333333335</v>
      </c>
      <c r="H205" s="36">
        <v>1704.8333333333335</v>
      </c>
      <c r="I205" s="36">
        <v>1730.416666666667</v>
      </c>
      <c r="J205" s="36">
        <v>1777.8333333333335</v>
      </c>
      <c r="K205" s="31">
        <v>1683</v>
      </c>
      <c r="L205" s="31">
        <v>1610</v>
      </c>
      <c r="M205" s="31">
        <v>35.13306</v>
      </c>
      <c r="N205" s="1"/>
      <c r="O205" s="1"/>
    </row>
    <row r="206" spans="1:15" ht="12.75" customHeight="1">
      <c r="A206" s="33">
        <v>196</v>
      </c>
      <c r="B206" s="53" t="s">
        <v>128</v>
      </c>
      <c r="C206" s="31">
        <v>3755.05</v>
      </c>
      <c r="D206" s="36">
        <v>3705.4666666666667</v>
      </c>
      <c r="E206" s="36">
        <v>3631.9333333333334</v>
      </c>
      <c r="F206" s="36">
        <v>3508.8166666666666</v>
      </c>
      <c r="G206" s="36">
        <v>3435.2833333333333</v>
      </c>
      <c r="H206" s="36">
        <v>3828.5833333333335</v>
      </c>
      <c r="I206" s="36">
        <v>3902.1166666666672</v>
      </c>
      <c r="J206" s="36">
        <v>4025.2333333333336</v>
      </c>
      <c r="K206" s="31">
        <v>3779</v>
      </c>
      <c r="L206" s="31">
        <v>3582.35</v>
      </c>
      <c r="M206" s="31">
        <v>3.10419</v>
      </c>
      <c r="N206" s="1"/>
      <c r="O206" s="1"/>
    </row>
    <row r="207" spans="1:15" ht="12.75" customHeight="1">
      <c r="A207" s="33">
        <v>197</v>
      </c>
      <c r="B207" s="53" t="s">
        <v>129</v>
      </c>
      <c r="C207" s="31">
        <v>1455.45</v>
      </c>
      <c r="D207" s="36">
        <v>1455.25</v>
      </c>
      <c r="E207" s="36">
        <v>1444.5</v>
      </c>
      <c r="F207" s="36">
        <v>1433.55</v>
      </c>
      <c r="G207" s="36">
        <v>1422.8</v>
      </c>
      <c r="H207" s="36">
        <v>1466.2</v>
      </c>
      <c r="I207" s="36">
        <v>1476.95</v>
      </c>
      <c r="J207" s="36">
        <v>1487.9</v>
      </c>
      <c r="K207" s="31">
        <v>1466</v>
      </c>
      <c r="L207" s="31">
        <v>1444.3</v>
      </c>
      <c r="M207" s="31">
        <v>262.16079000000002</v>
      </c>
      <c r="N207" s="1"/>
      <c r="O207" s="1"/>
    </row>
    <row r="208" spans="1:15" ht="12.75" customHeight="1">
      <c r="A208" s="33">
        <v>198</v>
      </c>
      <c r="B208" s="53" t="s">
        <v>130</v>
      </c>
      <c r="C208" s="31">
        <v>622.25</v>
      </c>
      <c r="D208" s="36">
        <v>614.98333333333335</v>
      </c>
      <c r="E208" s="36">
        <v>605.4666666666667</v>
      </c>
      <c r="F208" s="36">
        <v>588.68333333333339</v>
      </c>
      <c r="G208" s="36">
        <v>579.16666666666674</v>
      </c>
      <c r="H208" s="36">
        <v>631.76666666666665</v>
      </c>
      <c r="I208" s="36">
        <v>641.2833333333333</v>
      </c>
      <c r="J208" s="36">
        <v>658.06666666666661</v>
      </c>
      <c r="K208" s="31">
        <v>624.5</v>
      </c>
      <c r="L208" s="31">
        <v>598.20000000000005</v>
      </c>
      <c r="M208" s="31">
        <v>37.506219999999999</v>
      </c>
      <c r="N208" s="1"/>
      <c r="O208" s="1"/>
    </row>
    <row r="209" spans="1:15" ht="12.75" customHeight="1">
      <c r="A209" s="33">
        <v>199</v>
      </c>
      <c r="B209" s="53" t="s">
        <v>401</v>
      </c>
      <c r="C209" s="31">
        <v>90.65</v>
      </c>
      <c r="D209" s="36">
        <v>88.13333333333334</v>
      </c>
      <c r="E209" s="36">
        <v>84.816666666666677</v>
      </c>
      <c r="F209" s="36">
        <v>78.983333333333334</v>
      </c>
      <c r="G209" s="36">
        <v>75.666666666666671</v>
      </c>
      <c r="H209" s="36">
        <v>93.966666666666683</v>
      </c>
      <c r="I209" s="36">
        <v>97.283333333333346</v>
      </c>
      <c r="J209" s="36">
        <v>103.11666666666669</v>
      </c>
      <c r="K209" s="31">
        <v>91.45</v>
      </c>
      <c r="L209" s="31">
        <v>82.3</v>
      </c>
      <c r="M209" s="31">
        <v>300.25155999999998</v>
      </c>
      <c r="N209" s="1"/>
      <c r="O209" s="1"/>
    </row>
    <row r="210" spans="1:15" ht="12.75" customHeight="1">
      <c r="A210" s="33">
        <v>200</v>
      </c>
      <c r="B210" s="53" t="s">
        <v>402</v>
      </c>
      <c r="C210" s="31">
        <v>449.7</v>
      </c>
      <c r="D210" s="36">
        <v>450.2166666666667</v>
      </c>
      <c r="E210" s="36">
        <v>442.48333333333341</v>
      </c>
      <c r="F210" s="36">
        <v>435.26666666666671</v>
      </c>
      <c r="G210" s="36">
        <v>427.53333333333342</v>
      </c>
      <c r="H210" s="36">
        <v>457.43333333333339</v>
      </c>
      <c r="I210" s="36">
        <v>465.16666666666674</v>
      </c>
      <c r="J210" s="36">
        <v>472.38333333333338</v>
      </c>
      <c r="K210" s="31">
        <v>457.95</v>
      </c>
      <c r="L210" s="31">
        <v>443</v>
      </c>
      <c r="M210" s="31">
        <v>0.60287000000000002</v>
      </c>
      <c r="N210" s="1"/>
      <c r="O210" s="1"/>
    </row>
    <row r="211" spans="1:15" ht="12.75" customHeight="1">
      <c r="A211" s="33">
        <v>201</v>
      </c>
      <c r="B211" s="53" t="s">
        <v>403</v>
      </c>
      <c r="C211" s="31">
        <v>801.85</v>
      </c>
      <c r="D211" s="36">
        <v>796.41666666666663</v>
      </c>
      <c r="E211" s="36">
        <v>783.83333333333326</v>
      </c>
      <c r="F211" s="36">
        <v>765.81666666666661</v>
      </c>
      <c r="G211" s="36">
        <v>753.23333333333323</v>
      </c>
      <c r="H211" s="36">
        <v>814.43333333333328</v>
      </c>
      <c r="I211" s="36">
        <v>827.01666666666654</v>
      </c>
      <c r="J211" s="36">
        <v>845.0333333333333</v>
      </c>
      <c r="K211" s="31">
        <v>809</v>
      </c>
      <c r="L211" s="31">
        <v>778.4</v>
      </c>
      <c r="M211" s="31">
        <v>3.2128999999999999</v>
      </c>
      <c r="N211" s="1"/>
      <c r="O211" s="1"/>
    </row>
    <row r="212" spans="1:15" ht="12.75" customHeight="1">
      <c r="A212" s="33">
        <v>202</v>
      </c>
      <c r="B212" s="53" t="s">
        <v>126</v>
      </c>
      <c r="C212" s="31">
        <v>1516.95</v>
      </c>
      <c r="D212" s="36">
        <v>1499.8999999999999</v>
      </c>
      <c r="E212" s="36">
        <v>1475.0999999999997</v>
      </c>
      <c r="F212" s="36">
        <v>1433.2499999999998</v>
      </c>
      <c r="G212" s="36">
        <v>1408.4499999999996</v>
      </c>
      <c r="H212" s="36">
        <v>1541.7499999999998</v>
      </c>
      <c r="I212" s="36">
        <v>1566.55</v>
      </c>
      <c r="J212" s="36">
        <v>1608.3999999999999</v>
      </c>
      <c r="K212" s="31">
        <v>1524.7</v>
      </c>
      <c r="L212" s="31">
        <v>1458.05</v>
      </c>
      <c r="M212" s="31">
        <v>8.4822500000000005</v>
      </c>
      <c r="N212" s="1"/>
      <c r="O212" s="1"/>
    </row>
    <row r="213" spans="1:15" ht="12.75" customHeight="1">
      <c r="A213" s="33">
        <v>203</v>
      </c>
      <c r="B213" s="53" t="s">
        <v>131</v>
      </c>
      <c r="C213" s="31">
        <v>4675.3</v>
      </c>
      <c r="D213" s="36">
        <v>4604.1500000000005</v>
      </c>
      <c r="E213" s="36">
        <v>4526.1500000000015</v>
      </c>
      <c r="F213" s="36">
        <v>4377.0000000000009</v>
      </c>
      <c r="G213" s="36">
        <v>4299.0000000000018</v>
      </c>
      <c r="H213" s="36">
        <v>4753.3000000000011</v>
      </c>
      <c r="I213" s="36">
        <v>4831.2999999999993</v>
      </c>
      <c r="J213" s="36">
        <v>4980.4500000000007</v>
      </c>
      <c r="K213" s="31">
        <v>4682.1499999999996</v>
      </c>
      <c r="L213" s="31">
        <v>4455</v>
      </c>
      <c r="M213" s="31">
        <v>7.08629</v>
      </c>
      <c r="N213" s="1"/>
      <c r="O213" s="1"/>
    </row>
    <row r="214" spans="1:15" ht="12.75" customHeight="1">
      <c r="A214" s="33">
        <v>204</v>
      </c>
      <c r="B214" s="53" t="s">
        <v>133</v>
      </c>
      <c r="C214" s="31">
        <v>525.25</v>
      </c>
      <c r="D214" s="36">
        <v>519.5333333333333</v>
      </c>
      <c r="E214" s="36">
        <v>512.71666666666658</v>
      </c>
      <c r="F214" s="36">
        <v>500.18333333333328</v>
      </c>
      <c r="G214" s="36">
        <v>493.36666666666656</v>
      </c>
      <c r="H214" s="36">
        <v>532.06666666666661</v>
      </c>
      <c r="I214" s="36">
        <v>538.88333333333321</v>
      </c>
      <c r="J214" s="36">
        <v>551.41666666666663</v>
      </c>
      <c r="K214" s="31">
        <v>526.35</v>
      </c>
      <c r="L214" s="31">
        <v>507</v>
      </c>
      <c r="M214" s="31">
        <v>103.49338</v>
      </c>
      <c r="N214" s="1"/>
      <c r="O214" s="1"/>
    </row>
    <row r="215" spans="1:15" ht="12.75" customHeight="1">
      <c r="A215" s="33">
        <v>205</v>
      </c>
      <c r="B215" s="53" t="s">
        <v>125</v>
      </c>
      <c r="C215" s="31">
        <v>3165.95</v>
      </c>
      <c r="D215" s="36">
        <v>3120.3000000000006</v>
      </c>
      <c r="E215" s="36">
        <v>3062.7000000000012</v>
      </c>
      <c r="F215" s="36">
        <v>2959.4500000000007</v>
      </c>
      <c r="G215" s="36">
        <v>2901.8500000000013</v>
      </c>
      <c r="H215" s="36">
        <v>3223.5500000000011</v>
      </c>
      <c r="I215" s="36">
        <v>3281.1500000000005</v>
      </c>
      <c r="J215" s="36">
        <v>3384.400000000001</v>
      </c>
      <c r="K215" s="31">
        <v>3177.9</v>
      </c>
      <c r="L215" s="31">
        <v>3017.05</v>
      </c>
      <c r="M215" s="31">
        <v>23.29439</v>
      </c>
      <c r="N215" s="1"/>
      <c r="O215" s="1"/>
    </row>
    <row r="216" spans="1:15" ht="12.75" customHeight="1">
      <c r="A216" s="33">
        <v>206</v>
      </c>
      <c r="B216" s="53" t="s">
        <v>134</v>
      </c>
      <c r="C216" s="31">
        <v>262.7</v>
      </c>
      <c r="D216" s="36">
        <v>255.11666666666667</v>
      </c>
      <c r="E216" s="36">
        <v>244.68333333333334</v>
      </c>
      <c r="F216" s="36">
        <v>226.66666666666666</v>
      </c>
      <c r="G216" s="36">
        <v>216.23333333333332</v>
      </c>
      <c r="H216" s="36">
        <v>273.13333333333333</v>
      </c>
      <c r="I216" s="36">
        <v>283.56666666666672</v>
      </c>
      <c r="J216" s="36">
        <v>301.58333333333337</v>
      </c>
      <c r="K216" s="31">
        <v>265.55</v>
      </c>
      <c r="L216" s="31">
        <v>237.1</v>
      </c>
      <c r="M216" s="31">
        <v>231.44188</v>
      </c>
      <c r="N216" s="1"/>
      <c r="O216" s="1"/>
    </row>
    <row r="217" spans="1:15" ht="12.75" customHeight="1">
      <c r="A217" s="33">
        <v>207</v>
      </c>
      <c r="B217" s="53" t="s">
        <v>135</v>
      </c>
      <c r="C217" s="31">
        <v>500.1</v>
      </c>
      <c r="D217" s="36">
        <v>495.23333333333335</v>
      </c>
      <c r="E217" s="36">
        <v>485.4666666666667</v>
      </c>
      <c r="F217" s="36">
        <v>470.83333333333337</v>
      </c>
      <c r="G217" s="36">
        <v>461.06666666666672</v>
      </c>
      <c r="H217" s="36">
        <v>509.86666666666667</v>
      </c>
      <c r="I217" s="36">
        <v>519.63333333333333</v>
      </c>
      <c r="J217" s="36">
        <v>534.26666666666665</v>
      </c>
      <c r="K217" s="31">
        <v>505</v>
      </c>
      <c r="L217" s="31">
        <v>480.6</v>
      </c>
      <c r="M217" s="31">
        <v>75.45044</v>
      </c>
      <c r="N217" s="1"/>
      <c r="O217" s="1"/>
    </row>
    <row r="218" spans="1:15" ht="12.75" customHeight="1">
      <c r="A218" s="33">
        <v>208</v>
      </c>
      <c r="B218" s="53" t="s">
        <v>136</v>
      </c>
      <c r="C218" s="31">
        <v>2334.6</v>
      </c>
      <c r="D218" s="36">
        <v>2326.0499999999997</v>
      </c>
      <c r="E218" s="36">
        <v>2310.3999999999996</v>
      </c>
      <c r="F218" s="36">
        <v>2286.1999999999998</v>
      </c>
      <c r="G218" s="36">
        <v>2270.5499999999997</v>
      </c>
      <c r="H218" s="36">
        <v>2350.2499999999995</v>
      </c>
      <c r="I218" s="36">
        <v>2365.9</v>
      </c>
      <c r="J218" s="36">
        <v>2390.0999999999995</v>
      </c>
      <c r="K218" s="31">
        <v>2341.6999999999998</v>
      </c>
      <c r="L218" s="31">
        <v>2301.85</v>
      </c>
      <c r="M218" s="31">
        <v>22.925149999999999</v>
      </c>
      <c r="N218" s="1"/>
      <c r="O218" s="1"/>
    </row>
    <row r="219" spans="1:15" ht="12.75" customHeight="1">
      <c r="A219" s="33">
        <v>209</v>
      </c>
      <c r="B219" s="53" t="s">
        <v>279</v>
      </c>
      <c r="C219" s="31">
        <v>304.2</v>
      </c>
      <c r="D219" s="36">
        <v>302.96666666666664</v>
      </c>
      <c r="E219" s="36">
        <v>299.23333333333329</v>
      </c>
      <c r="F219" s="36">
        <v>294.26666666666665</v>
      </c>
      <c r="G219" s="36">
        <v>290.5333333333333</v>
      </c>
      <c r="H219" s="36">
        <v>307.93333333333328</v>
      </c>
      <c r="I219" s="36">
        <v>311.66666666666663</v>
      </c>
      <c r="J219" s="36">
        <v>316.63333333333327</v>
      </c>
      <c r="K219" s="31">
        <v>306.7</v>
      </c>
      <c r="L219" s="31">
        <v>298</v>
      </c>
      <c r="M219" s="31">
        <v>5.2070699999999999</v>
      </c>
      <c r="N219" s="1"/>
      <c r="O219" s="1"/>
    </row>
    <row r="220" spans="1:15" ht="12.75" customHeight="1">
      <c r="A220" s="33">
        <v>210</v>
      </c>
      <c r="B220" s="53" t="s">
        <v>405</v>
      </c>
      <c r="C220" s="31">
        <v>6718.1</v>
      </c>
      <c r="D220" s="36">
        <v>6602.7</v>
      </c>
      <c r="E220" s="36">
        <v>6415.4</v>
      </c>
      <c r="F220" s="36">
        <v>6112.7</v>
      </c>
      <c r="G220" s="36">
        <v>5925.4</v>
      </c>
      <c r="H220" s="36">
        <v>6905.4</v>
      </c>
      <c r="I220" s="36">
        <v>7092.7000000000007</v>
      </c>
      <c r="J220" s="36">
        <v>7395.4</v>
      </c>
      <c r="K220" s="31">
        <v>6790</v>
      </c>
      <c r="L220" s="31">
        <v>6300</v>
      </c>
      <c r="M220" s="31">
        <v>0.58348999999999995</v>
      </c>
      <c r="N220" s="1"/>
      <c r="O220" s="1"/>
    </row>
    <row r="221" spans="1:15" ht="12.75" customHeight="1">
      <c r="A221" s="33">
        <v>211</v>
      </c>
      <c r="B221" s="53" t="s">
        <v>406</v>
      </c>
      <c r="C221" s="31">
        <v>815.4</v>
      </c>
      <c r="D221" s="36">
        <v>823.19999999999993</v>
      </c>
      <c r="E221" s="36">
        <v>805.24999999999989</v>
      </c>
      <c r="F221" s="36">
        <v>795.09999999999991</v>
      </c>
      <c r="G221" s="36">
        <v>777.14999999999986</v>
      </c>
      <c r="H221" s="36">
        <v>833.34999999999991</v>
      </c>
      <c r="I221" s="36">
        <v>851.3</v>
      </c>
      <c r="J221" s="36">
        <v>861.44999999999993</v>
      </c>
      <c r="K221" s="31">
        <v>841.15</v>
      </c>
      <c r="L221" s="31">
        <v>813.05</v>
      </c>
      <c r="M221" s="31">
        <v>2.5719599999999998</v>
      </c>
      <c r="N221" s="1"/>
      <c r="O221" s="1"/>
    </row>
    <row r="222" spans="1:15" ht="12.75" customHeight="1">
      <c r="A222" s="33">
        <v>212</v>
      </c>
      <c r="B222" s="53" t="s">
        <v>280</v>
      </c>
      <c r="C222" s="31">
        <v>36790.25</v>
      </c>
      <c r="D222" s="36">
        <v>36663.866666666661</v>
      </c>
      <c r="E222" s="36">
        <v>36447.833333333321</v>
      </c>
      <c r="F222" s="36">
        <v>36105.416666666657</v>
      </c>
      <c r="G222" s="36">
        <v>35889.383333333317</v>
      </c>
      <c r="H222" s="36">
        <v>37006.283333333326</v>
      </c>
      <c r="I222" s="36">
        <v>37222.316666666666</v>
      </c>
      <c r="J222" s="36">
        <v>37564.73333333333</v>
      </c>
      <c r="K222" s="31">
        <v>36879.9</v>
      </c>
      <c r="L222" s="31">
        <v>36321.449999999997</v>
      </c>
      <c r="M222" s="31">
        <v>1.8769999999999998E-2</v>
      </c>
      <c r="N222" s="1"/>
      <c r="O222" s="1"/>
    </row>
    <row r="223" spans="1:15" ht="12.75" customHeight="1">
      <c r="A223" s="33">
        <v>213</v>
      </c>
      <c r="B223" s="53" t="s">
        <v>407</v>
      </c>
      <c r="C223" s="31">
        <v>180.55</v>
      </c>
      <c r="D223" s="36">
        <v>171.2166666666667</v>
      </c>
      <c r="E223" s="36">
        <v>161.88333333333338</v>
      </c>
      <c r="F223" s="36">
        <v>143.2166666666667</v>
      </c>
      <c r="G223" s="36">
        <v>133.88333333333338</v>
      </c>
      <c r="H223" s="36">
        <v>189.88333333333338</v>
      </c>
      <c r="I223" s="36">
        <v>199.2166666666667</v>
      </c>
      <c r="J223" s="36">
        <v>217.88333333333338</v>
      </c>
      <c r="K223" s="31">
        <v>180.55</v>
      </c>
      <c r="L223" s="31">
        <v>152.55000000000001</v>
      </c>
      <c r="M223" s="31">
        <v>248.73814999999999</v>
      </c>
      <c r="N223" s="1"/>
      <c r="O223" s="1"/>
    </row>
    <row r="224" spans="1:15" ht="12.75" customHeight="1">
      <c r="A224" s="33">
        <v>214</v>
      </c>
      <c r="B224" s="53" t="s">
        <v>138</v>
      </c>
      <c r="C224" s="31">
        <v>1083.5999999999999</v>
      </c>
      <c r="D224" s="36">
        <v>1085.25</v>
      </c>
      <c r="E224" s="36">
        <v>1073.4000000000001</v>
      </c>
      <c r="F224" s="36">
        <v>1063.2</v>
      </c>
      <c r="G224" s="36">
        <v>1051.3500000000001</v>
      </c>
      <c r="H224" s="36">
        <v>1095.45</v>
      </c>
      <c r="I224" s="36">
        <v>1107.3</v>
      </c>
      <c r="J224" s="36">
        <v>1117.5</v>
      </c>
      <c r="K224" s="31">
        <v>1097.0999999999999</v>
      </c>
      <c r="L224" s="31">
        <v>1075.05</v>
      </c>
      <c r="M224" s="31">
        <v>142.31421</v>
      </c>
      <c r="N224" s="1"/>
      <c r="O224" s="1"/>
    </row>
    <row r="225" spans="1:15" ht="12.75" customHeight="1">
      <c r="A225" s="33">
        <v>215</v>
      </c>
      <c r="B225" s="53" t="s">
        <v>139</v>
      </c>
      <c r="C225" s="31">
        <v>1661.9</v>
      </c>
      <c r="D225" s="36">
        <v>1646.1499999999999</v>
      </c>
      <c r="E225" s="36">
        <v>1626.7499999999998</v>
      </c>
      <c r="F225" s="36">
        <v>1591.6</v>
      </c>
      <c r="G225" s="36">
        <v>1572.1999999999998</v>
      </c>
      <c r="H225" s="36">
        <v>1681.2999999999997</v>
      </c>
      <c r="I225" s="36">
        <v>1700.6999999999998</v>
      </c>
      <c r="J225" s="36">
        <v>1735.8499999999997</v>
      </c>
      <c r="K225" s="31">
        <v>1665.55</v>
      </c>
      <c r="L225" s="31">
        <v>1611</v>
      </c>
      <c r="M225" s="31">
        <v>4.8296200000000002</v>
      </c>
      <c r="N225" s="1"/>
      <c r="O225" s="1"/>
    </row>
    <row r="226" spans="1:15" ht="12.75" customHeight="1">
      <c r="A226" s="33">
        <v>216</v>
      </c>
      <c r="B226" s="53" t="s">
        <v>140</v>
      </c>
      <c r="C226" s="31">
        <v>572.70000000000005</v>
      </c>
      <c r="D226" s="36">
        <v>571.83333333333337</v>
      </c>
      <c r="E226" s="36">
        <v>562.11666666666679</v>
      </c>
      <c r="F226" s="36">
        <v>551.53333333333342</v>
      </c>
      <c r="G226" s="36">
        <v>541.81666666666683</v>
      </c>
      <c r="H226" s="36">
        <v>582.41666666666674</v>
      </c>
      <c r="I226" s="36">
        <v>592.13333333333321</v>
      </c>
      <c r="J226" s="36">
        <v>602.7166666666667</v>
      </c>
      <c r="K226" s="31">
        <v>581.54999999999995</v>
      </c>
      <c r="L226" s="31">
        <v>561.25</v>
      </c>
      <c r="M226" s="31">
        <v>31.24841</v>
      </c>
      <c r="N226" s="1"/>
      <c r="O226" s="1"/>
    </row>
    <row r="227" spans="1:15" ht="12.75" customHeight="1">
      <c r="A227" s="33">
        <v>217</v>
      </c>
      <c r="B227" s="53" t="s">
        <v>281</v>
      </c>
      <c r="C227" s="31">
        <v>740.7</v>
      </c>
      <c r="D227" s="36">
        <v>743.2166666666667</v>
      </c>
      <c r="E227" s="36">
        <v>730.48333333333335</v>
      </c>
      <c r="F227" s="36">
        <v>720.26666666666665</v>
      </c>
      <c r="G227" s="36">
        <v>707.5333333333333</v>
      </c>
      <c r="H227" s="36">
        <v>753.43333333333339</v>
      </c>
      <c r="I227" s="36">
        <v>766.16666666666674</v>
      </c>
      <c r="J227" s="36">
        <v>776.38333333333344</v>
      </c>
      <c r="K227" s="31">
        <v>755.95</v>
      </c>
      <c r="L227" s="31">
        <v>733</v>
      </c>
      <c r="M227" s="31">
        <v>2.84049</v>
      </c>
      <c r="N227" s="1"/>
      <c r="O227" s="1"/>
    </row>
    <row r="228" spans="1:15" ht="12.75" customHeight="1">
      <c r="A228" s="33">
        <v>218</v>
      </c>
      <c r="B228" s="53" t="s">
        <v>408</v>
      </c>
      <c r="C228" s="31">
        <v>79.650000000000006</v>
      </c>
      <c r="D228" s="36">
        <v>78.833333333333329</v>
      </c>
      <c r="E228" s="36">
        <v>76.816666666666663</v>
      </c>
      <c r="F228" s="36">
        <v>73.983333333333334</v>
      </c>
      <c r="G228" s="36">
        <v>71.966666666666669</v>
      </c>
      <c r="H228" s="36">
        <v>81.666666666666657</v>
      </c>
      <c r="I228" s="36">
        <v>83.683333333333337</v>
      </c>
      <c r="J228" s="36">
        <v>86.516666666666652</v>
      </c>
      <c r="K228" s="31">
        <v>80.849999999999994</v>
      </c>
      <c r="L228" s="31">
        <v>76</v>
      </c>
      <c r="M228" s="31">
        <v>124.17082000000001</v>
      </c>
      <c r="N228" s="1"/>
      <c r="O228" s="1"/>
    </row>
    <row r="229" spans="1:15" ht="12.75" customHeight="1">
      <c r="A229" s="33">
        <v>219</v>
      </c>
      <c r="B229" s="53" t="s">
        <v>143</v>
      </c>
      <c r="C229" s="31">
        <v>78.45</v>
      </c>
      <c r="D229" s="36">
        <v>77.783333333333331</v>
      </c>
      <c r="E229" s="36">
        <v>76.766666666666666</v>
      </c>
      <c r="F229" s="36">
        <v>75.083333333333329</v>
      </c>
      <c r="G229" s="36">
        <v>74.066666666666663</v>
      </c>
      <c r="H229" s="36">
        <v>79.466666666666669</v>
      </c>
      <c r="I229" s="36">
        <v>80.48333333333332</v>
      </c>
      <c r="J229" s="36">
        <v>82.166666666666671</v>
      </c>
      <c r="K229" s="31">
        <v>78.8</v>
      </c>
      <c r="L229" s="31">
        <v>76.099999999999994</v>
      </c>
      <c r="M229" s="31">
        <v>309.81907000000001</v>
      </c>
      <c r="N229" s="1"/>
      <c r="O229" s="1"/>
    </row>
    <row r="230" spans="1:15" ht="12.75" customHeight="1">
      <c r="A230" s="33">
        <v>220</v>
      </c>
      <c r="B230" s="53" t="s">
        <v>142</v>
      </c>
      <c r="C230" s="31">
        <v>110.6</v>
      </c>
      <c r="D230" s="36">
        <v>109.78333333333335</v>
      </c>
      <c r="E230" s="36">
        <v>107.9666666666667</v>
      </c>
      <c r="F230" s="36">
        <v>105.33333333333336</v>
      </c>
      <c r="G230" s="36">
        <v>103.51666666666671</v>
      </c>
      <c r="H230" s="36">
        <v>112.41666666666669</v>
      </c>
      <c r="I230" s="36">
        <v>114.23333333333332</v>
      </c>
      <c r="J230" s="36">
        <v>116.86666666666667</v>
      </c>
      <c r="K230" s="31">
        <v>111.6</v>
      </c>
      <c r="L230" s="31">
        <v>107.15</v>
      </c>
      <c r="M230" s="31">
        <v>69.881349999999998</v>
      </c>
      <c r="N230" s="1"/>
      <c r="O230" s="1"/>
    </row>
    <row r="231" spans="1:15" ht="12.75" customHeight="1">
      <c r="A231" s="33">
        <v>221</v>
      </c>
      <c r="B231" s="53" t="s">
        <v>410</v>
      </c>
      <c r="C231" s="31">
        <v>370.55</v>
      </c>
      <c r="D231" s="36">
        <v>375.08333333333331</v>
      </c>
      <c r="E231" s="36">
        <v>360.46666666666664</v>
      </c>
      <c r="F231" s="36">
        <v>350.38333333333333</v>
      </c>
      <c r="G231" s="36">
        <v>335.76666666666665</v>
      </c>
      <c r="H231" s="36">
        <v>385.16666666666663</v>
      </c>
      <c r="I231" s="36">
        <v>399.7833333333333</v>
      </c>
      <c r="J231" s="36">
        <v>409.86666666666662</v>
      </c>
      <c r="K231" s="31">
        <v>389.7</v>
      </c>
      <c r="L231" s="31">
        <v>365</v>
      </c>
      <c r="M231" s="31">
        <v>20.348520000000001</v>
      </c>
      <c r="N231" s="1"/>
      <c r="O231" s="1"/>
    </row>
    <row r="232" spans="1:15" ht="12.75" customHeight="1">
      <c r="A232" s="33">
        <v>222</v>
      </c>
      <c r="B232" s="53" t="s">
        <v>411</v>
      </c>
      <c r="C232" s="31">
        <v>56</v>
      </c>
      <c r="D232" s="36">
        <v>53.800000000000004</v>
      </c>
      <c r="E232" s="36">
        <v>51.600000000000009</v>
      </c>
      <c r="F232" s="36">
        <v>47.2</v>
      </c>
      <c r="G232" s="36">
        <v>45.000000000000007</v>
      </c>
      <c r="H232" s="36">
        <v>58.20000000000001</v>
      </c>
      <c r="I232" s="36">
        <v>60.400000000000013</v>
      </c>
      <c r="J232" s="36">
        <v>64.800000000000011</v>
      </c>
      <c r="K232" s="31">
        <v>56</v>
      </c>
      <c r="L232" s="31">
        <v>49.4</v>
      </c>
      <c r="M232" s="31">
        <v>226.59199000000001</v>
      </c>
      <c r="N232" s="1"/>
      <c r="O232" s="1"/>
    </row>
    <row r="233" spans="1:15" ht="12.75" customHeight="1">
      <c r="A233" s="33">
        <v>223</v>
      </c>
      <c r="B233" s="53" t="s">
        <v>815</v>
      </c>
      <c r="C233" s="31">
        <v>208.5</v>
      </c>
      <c r="D233" s="36">
        <v>199.13333333333333</v>
      </c>
      <c r="E233" s="36">
        <v>184.61666666666665</v>
      </c>
      <c r="F233" s="36">
        <v>160.73333333333332</v>
      </c>
      <c r="G233" s="36">
        <v>146.21666666666664</v>
      </c>
      <c r="H233" s="36">
        <v>223.01666666666665</v>
      </c>
      <c r="I233" s="36">
        <v>237.5333333333333</v>
      </c>
      <c r="J233" s="36">
        <v>261.41666666666663</v>
      </c>
      <c r="K233" s="31">
        <v>213.65</v>
      </c>
      <c r="L233" s="31">
        <v>175.25</v>
      </c>
      <c r="M233" s="31">
        <v>387.00567000000001</v>
      </c>
      <c r="N233" s="1"/>
      <c r="O233" s="1"/>
    </row>
    <row r="234" spans="1:15" ht="12.75" customHeight="1">
      <c r="A234" s="33">
        <v>224</v>
      </c>
      <c r="B234" s="53" t="s">
        <v>157</v>
      </c>
      <c r="C234" s="31">
        <v>419.65</v>
      </c>
      <c r="D234" s="36">
        <v>421.05</v>
      </c>
      <c r="E234" s="36">
        <v>416.6</v>
      </c>
      <c r="F234" s="36">
        <v>413.55</v>
      </c>
      <c r="G234" s="36">
        <v>409.1</v>
      </c>
      <c r="H234" s="36">
        <v>424.1</v>
      </c>
      <c r="I234" s="36">
        <v>428.54999999999995</v>
      </c>
      <c r="J234" s="36">
        <v>431.6</v>
      </c>
      <c r="K234" s="31">
        <v>425.5</v>
      </c>
      <c r="L234" s="31">
        <v>418</v>
      </c>
      <c r="M234" s="31">
        <v>307.64728000000002</v>
      </c>
      <c r="N234" s="1"/>
      <c r="O234" s="1"/>
    </row>
    <row r="235" spans="1:15" ht="12.75" customHeight="1">
      <c r="A235" s="33">
        <v>225</v>
      </c>
      <c r="B235" s="53" t="s">
        <v>412</v>
      </c>
      <c r="C235" s="31">
        <v>276.55</v>
      </c>
      <c r="D235" s="36">
        <v>261.0333333333333</v>
      </c>
      <c r="E235" s="36">
        <v>242.06666666666661</v>
      </c>
      <c r="F235" s="36">
        <v>207.58333333333331</v>
      </c>
      <c r="G235" s="36">
        <v>188.61666666666662</v>
      </c>
      <c r="H235" s="36">
        <v>295.51666666666659</v>
      </c>
      <c r="I235" s="36">
        <v>314.48333333333329</v>
      </c>
      <c r="J235" s="36">
        <v>348.96666666666658</v>
      </c>
      <c r="K235" s="31">
        <v>280</v>
      </c>
      <c r="L235" s="31">
        <v>226.55</v>
      </c>
      <c r="M235" s="31">
        <v>95.327529999999996</v>
      </c>
      <c r="N235" s="1"/>
      <c r="O235" s="1"/>
    </row>
    <row r="236" spans="1:15" ht="12.75" customHeight="1">
      <c r="A236" s="33">
        <v>226</v>
      </c>
      <c r="B236" s="53" t="s">
        <v>147</v>
      </c>
      <c r="C236" s="31">
        <v>204.2</v>
      </c>
      <c r="D236" s="36">
        <v>201.13333333333333</v>
      </c>
      <c r="E236" s="36">
        <v>196.71666666666664</v>
      </c>
      <c r="F236" s="36">
        <v>189.23333333333332</v>
      </c>
      <c r="G236" s="36">
        <v>184.81666666666663</v>
      </c>
      <c r="H236" s="36">
        <v>208.61666666666665</v>
      </c>
      <c r="I236" s="36">
        <v>213.03333333333333</v>
      </c>
      <c r="J236" s="36">
        <v>220.51666666666665</v>
      </c>
      <c r="K236" s="31">
        <v>205.55</v>
      </c>
      <c r="L236" s="31">
        <v>193.65</v>
      </c>
      <c r="M236" s="31">
        <v>28.000399999999999</v>
      </c>
      <c r="N236" s="1"/>
      <c r="O236" s="1"/>
    </row>
    <row r="237" spans="1:15" ht="12.75" customHeight="1">
      <c r="A237" s="33">
        <v>227</v>
      </c>
      <c r="B237" s="53" t="s">
        <v>137</v>
      </c>
      <c r="C237" s="31">
        <v>169.25</v>
      </c>
      <c r="D237" s="36">
        <v>166.45000000000002</v>
      </c>
      <c r="E237" s="36">
        <v>161.30000000000004</v>
      </c>
      <c r="F237" s="36">
        <v>153.35000000000002</v>
      </c>
      <c r="G237" s="36">
        <v>148.20000000000005</v>
      </c>
      <c r="H237" s="36">
        <v>174.40000000000003</v>
      </c>
      <c r="I237" s="36">
        <v>179.55</v>
      </c>
      <c r="J237" s="36">
        <v>187.50000000000003</v>
      </c>
      <c r="K237" s="31">
        <v>171.6</v>
      </c>
      <c r="L237" s="31">
        <v>158.5</v>
      </c>
      <c r="M237" s="31">
        <v>117.27055</v>
      </c>
      <c r="N237" s="1"/>
      <c r="O237" s="1"/>
    </row>
    <row r="238" spans="1:15" ht="12.75" customHeight="1">
      <c r="A238" s="33">
        <v>228</v>
      </c>
      <c r="B238" s="53" t="s">
        <v>148</v>
      </c>
      <c r="C238" s="31">
        <v>2615.1</v>
      </c>
      <c r="D238" s="36">
        <v>2572.9833333333331</v>
      </c>
      <c r="E238" s="36">
        <v>2517.1166666666663</v>
      </c>
      <c r="F238" s="36">
        <v>2419.1333333333332</v>
      </c>
      <c r="G238" s="36">
        <v>2363.2666666666664</v>
      </c>
      <c r="H238" s="36">
        <v>2670.9666666666662</v>
      </c>
      <c r="I238" s="36">
        <v>2726.833333333333</v>
      </c>
      <c r="J238" s="36">
        <v>2824.8166666666662</v>
      </c>
      <c r="K238" s="31">
        <v>2628.85</v>
      </c>
      <c r="L238" s="31">
        <v>2475</v>
      </c>
      <c r="M238" s="31">
        <v>1.0558700000000001</v>
      </c>
      <c r="N238" s="1"/>
      <c r="O238" s="1"/>
    </row>
    <row r="239" spans="1:15" ht="12.75" customHeight="1">
      <c r="A239" s="33">
        <v>229</v>
      </c>
      <c r="B239" s="53" t="s">
        <v>282</v>
      </c>
      <c r="C239" s="31">
        <v>491.6</v>
      </c>
      <c r="D239" s="36">
        <v>498.16666666666669</v>
      </c>
      <c r="E239" s="36">
        <v>483.43333333333339</v>
      </c>
      <c r="F239" s="36">
        <v>475.26666666666671</v>
      </c>
      <c r="G239" s="36">
        <v>460.53333333333342</v>
      </c>
      <c r="H239" s="36">
        <v>506.33333333333337</v>
      </c>
      <c r="I239" s="36">
        <v>521.06666666666661</v>
      </c>
      <c r="J239" s="36">
        <v>529.23333333333335</v>
      </c>
      <c r="K239" s="31">
        <v>512.9</v>
      </c>
      <c r="L239" s="31">
        <v>490</v>
      </c>
      <c r="M239" s="31">
        <v>24.429839999999999</v>
      </c>
      <c r="N239" s="1"/>
      <c r="O239" s="1"/>
    </row>
    <row r="240" spans="1:15" ht="12.75" customHeight="1">
      <c r="A240" s="33">
        <v>230</v>
      </c>
      <c r="B240" s="53" t="s">
        <v>144</v>
      </c>
      <c r="C240" s="31">
        <v>137.19999999999999</v>
      </c>
      <c r="D240" s="36">
        <v>134.99999999999997</v>
      </c>
      <c r="E240" s="36">
        <v>132.39999999999995</v>
      </c>
      <c r="F240" s="36">
        <v>127.59999999999997</v>
      </c>
      <c r="G240" s="36">
        <v>124.99999999999994</v>
      </c>
      <c r="H240" s="36">
        <v>139.79999999999995</v>
      </c>
      <c r="I240" s="36">
        <v>142.39999999999998</v>
      </c>
      <c r="J240" s="36">
        <v>147.19999999999996</v>
      </c>
      <c r="K240" s="31">
        <v>137.6</v>
      </c>
      <c r="L240" s="31">
        <v>130.19999999999999</v>
      </c>
      <c r="M240" s="31">
        <v>78.228049999999996</v>
      </c>
      <c r="N240" s="1"/>
      <c r="O240" s="1"/>
    </row>
    <row r="241" spans="1:15" ht="12.75" customHeight="1">
      <c r="A241" s="33">
        <v>231</v>
      </c>
      <c r="B241" s="53" t="s">
        <v>146</v>
      </c>
      <c r="C241" s="31">
        <v>565.35</v>
      </c>
      <c r="D241" s="36">
        <v>554.78333333333342</v>
      </c>
      <c r="E241" s="36">
        <v>541.61666666666679</v>
      </c>
      <c r="F241" s="36">
        <v>517.88333333333333</v>
      </c>
      <c r="G241" s="36">
        <v>504.7166666666667</v>
      </c>
      <c r="H241" s="36">
        <v>578.51666666666688</v>
      </c>
      <c r="I241" s="36">
        <v>591.68333333333362</v>
      </c>
      <c r="J241" s="36">
        <v>615.41666666666697</v>
      </c>
      <c r="K241" s="31">
        <v>567.95000000000005</v>
      </c>
      <c r="L241" s="31">
        <v>531.04999999999995</v>
      </c>
      <c r="M241" s="31">
        <v>21.231750000000002</v>
      </c>
      <c r="N241" s="1"/>
      <c r="O241" s="1"/>
    </row>
    <row r="242" spans="1:15" ht="12.75" customHeight="1">
      <c r="A242" s="33">
        <v>232</v>
      </c>
      <c r="B242" s="53" t="s">
        <v>154</v>
      </c>
      <c r="C242" s="31">
        <v>170.35</v>
      </c>
      <c r="D242" s="36">
        <v>167.45000000000002</v>
      </c>
      <c r="E242" s="36">
        <v>163.50000000000003</v>
      </c>
      <c r="F242" s="36">
        <v>156.65</v>
      </c>
      <c r="G242" s="36">
        <v>152.70000000000002</v>
      </c>
      <c r="H242" s="36">
        <v>174.30000000000004</v>
      </c>
      <c r="I242" s="36">
        <v>178.25000000000003</v>
      </c>
      <c r="J242" s="36">
        <v>185.10000000000005</v>
      </c>
      <c r="K242" s="31">
        <v>171.4</v>
      </c>
      <c r="L242" s="31">
        <v>160.6</v>
      </c>
      <c r="M242" s="31">
        <v>259.12124999999997</v>
      </c>
      <c r="N242" s="1"/>
      <c r="O242" s="1"/>
    </row>
    <row r="243" spans="1:15" ht="12.75" customHeight="1">
      <c r="A243" s="33">
        <v>233</v>
      </c>
      <c r="B243" s="53" t="s">
        <v>413</v>
      </c>
      <c r="C243" s="31">
        <v>61.05</v>
      </c>
      <c r="D243" s="36">
        <v>59.383333333333326</v>
      </c>
      <c r="E243" s="36">
        <v>56.716666666666654</v>
      </c>
      <c r="F243" s="36">
        <v>52.383333333333326</v>
      </c>
      <c r="G243" s="36">
        <v>49.716666666666654</v>
      </c>
      <c r="H243" s="36">
        <v>63.716666666666654</v>
      </c>
      <c r="I243" s="36">
        <v>66.383333333333326</v>
      </c>
      <c r="J243" s="36">
        <v>70.716666666666654</v>
      </c>
      <c r="K243" s="31">
        <v>62.05</v>
      </c>
      <c r="L243" s="31">
        <v>55.05</v>
      </c>
      <c r="M243" s="31">
        <v>199.97056000000001</v>
      </c>
      <c r="N243" s="1"/>
      <c r="O243" s="1"/>
    </row>
    <row r="244" spans="1:15" ht="12.75" customHeight="1">
      <c r="A244" s="33">
        <v>234</v>
      </c>
      <c r="B244" s="53" t="s">
        <v>156</v>
      </c>
      <c r="C244" s="31">
        <v>898.75</v>
      </c>
      <c r="D244" s="36">
        <v>888.94999999999993</v>
      </c>
      <c r="E244" s="36">
        <v>872.54999999999984</v>
      </c>
      <c r="F244" s="36">
        <v>846.34999999999991</v>
      </c>
      <c r="G244" s="36">
        <v>829.94999999999982</v>
      </c>
      <c r="H244" s="36">
        <v>915.14999999999986</v>
      </c>
      <c r="I244" s="36">
        <v>931.55</v>
      </c>
      <c r="J244" s="36">
        <v>957.74999999999989</v>
      </c>
      <c r="K244" s="31">
        <v>905.35</v>
      </c>
      <c r="L244" s="31">
        <v>862.75</v>
      </c>
      <c r="M244" s="31">
        <v>27.314609999999998</v>
      </c>
      <c r="N244" s="1"/>
      <c r="O244" s="1"/>
    </row>
    <row r="245" spans="1:15" ht="12.75" customHeight="1">
      <c r="A245" s="33">
        <v>235</v>
      </c>
      <c r="B245" s="53" t="s">
        <v>414</v>
      </c>
      <c r="C245" s="31">
        <v>140.25</v>
      </c>
      <c r="D245" s="36">
        <v>133.13333333333333</v>
      </c>
      <c r="E245" s="36">
        <v>123.76666666666665</v>
      </c>
      <c r="F245" s="36">
        <v>107.28333333333333</v>
      </c>
      <c r="G245" s="36">
        <v>97.916666666666657</v>
      </c>
      <c r="H245" s="36">
        <v>149.61666666666665</v>
      </c>
      <c r="I245" s="36">
        <v>158.98333333333332</v>
      </c>
      <c r="J245" s="36">
        <v>175.46666666666664</v>
      </c>
      <c r="K245" s="31">
        <v>142.5</v>
      </c>
      <c r="L245" s="31">
        <v>116.65</v>
      </c>
      <c r="M245" s="31">
        <v>1945.2225699999999</v>
      </c>
      <c r="N245" s="1"/>
      <c r="O245" s="1"/>
    </row>
    <row r="246" spans="1:15" ht="12.75" customHeight="1">
      <c r="A246" s="33">
        <v>236</v>
      </c>
      <c r="B246" s="53" t="s">
        <v>415</v>
      </c>
      <c r="C246" s="31">
        <v>1329</v>
      </c>
      <c r="D246" s="36">
        <v>1330.0166666666667</v>
      </c>
      <c r="E246" s="36">
        <v>1307.6333333333332</v>
      </c>
      <c r="F246" s="36">
        <v>1286.2666666666667</v>
      </c>
      <c r="G246" s="36">
        <v>1263.8833333333332</v>
      </c>
      <c r="H246" s="36">
        <v>1351.3833333333332</v>
      </c>
      <c r="I246" s="36">
        <v>1373.7666666666669</v>
      </c>
      <c r="J246" s="36">
        <v>1395.1333333333332</v>
      </c>
      <c r="K246" s="31">
        <v>1352.4</v>
      </c>
      <c r="L246" s="31">
        <v>1308.6500000000001</v>
      </c>
      <c r="M246" s="31">
        <v>0.78961000000000003</v>
      </c>
      <c r="N246" s="1"/>
      <c r="O246" s="1"/>
    </row>
    <row r="247" spans="1:15" ht="12.75" customHeight="1">
      <c r="A247" s="33">
        <v>237</v>
      </c>
      <c r="B247" s="53" t="s">
        <v>145</v>
      </c>
      <c r="C247" s="31">
        <v>410.9</v>
      </c>
      <c r="D247" s="36">
        <v>409.26666666666665</v>
      </c>
      <c r="E247" s="36">
        <v>402.83333333333331</v>
      </c>
      <c r="F247" s="36">
        <v>394.76666666666665</v>
      </c>
      <c r="G247" s="36">
        <v>388.33333333333331</v>
      </c>
      <c r="H247" s="36">
        <v>417.33333333333331</v>
      </c>
      <c r="I247" s="36">
        <v>423.76666666666671</v>
      </c>
      <c r="J247" s="36">
        <v>431.83333333333331</v>
      </c>
      <c r="K247" s="31">
        <v>415.7</v>
      </c>
      <c r="L247" s="31">
        <v>401.2</v>
      </c>
      <c r="M247" s="31">
        <v>16.62621</v>
      </c>
      <c r="N247" s="1"/>
      <c r="O247" s="1"/>
    </row>
    <row r="248" spans="1:15" ht="12.75" customHeight="1">
      <c r="A248" s="33">
        <v>238</v>
      </c>
      <c r="B248" s="53" t="s">
        <v>151</v>
      </c>
      <c r="C248" s="31">
        <v>245.7</v>
      </c>
      <c r="D248" s="36">
        <v>240.26666666666665</v>
      </c>
      <c r="E248" s="36">
        <v>232.68333333333331</v>
      </c>
      <c r="F248" s="36">
        <v>219.66666666666666</v>
      </c>
      <c r="G248" s="36">
        <v>212.08333333333331</v>
      </c>
      <c r="H248" s="36">
        <v>253.2833333333333</v>
      </c>
      <c r="I248" s="36">
        <v>260.86666666666667</v>
      </c>
      <c r="J248" s="36">
        <v>273.88333333333333</v>
      </c>
      <c r="K248" s="31">
        <v>247.85</v>
      </c>
      <c r="L248" s="31">
        <v>227.25</v>
      </c>
      <c r="M248" s="31">
        <v>152.67590000000001</v>
      </c>
      <c r="N248" s="1"/>
      <c r="O248" s="1"/>
    </row>
    <row r="249" spans="1:15" ht="12.75" customHeight="1">
      <c r="A249" s="33">
        <v>239</v>
      </c>
      <c r="B249" s="53" t="s">
        <v>150</v>
      </c>
      <c r="C249" s="31">
        <v>1476.75</v>
      </c>
      <c r="D249" s="36">
        <v>1484.2833333333335</v>
      </c>
      <c r="E249" s="36">
        <v>1461.666666666667</v>
      </c>
      <c r="F249" s="36">
        <v>1446.5833333333335</v>
      </c>
      <c r="G249" s="36">
        <v>1423.9666666666669</v>
      </c>
      <c r="H249" s="36">
        <v>1499.366666666667</v>
      </c>
      <c r="I249" s="36">
        <v>1521.9833333333333</v>
      </c>
      <c r="J249" s="36">
        <v>1537.0666666666671</v>
      </c>
      <c r="K249" s="31">
        <v>1506.9</v>
      </c>
      <c r="L249" s="31">
        <v>1469.2</v>
      </c>
      <c r="M249" s="31">
        <v>36.525300000000001</v>
      </c>
      <c r="N249" s="1"/>
      <c r="O249" s="1"/>
    </row>
    <row r="250" spans="1:15" ht="12.75" customHeight="1">
      <c r="A250" s="33">
        <v>240</v>
      </c>
      <c r="B250" s="53" t="s">
        <v>416</v>
      </c>
      <c r="C250" s="31">
        <v>37.450000000000003</v>
      </c>
      <c r="D250" s="36">
        <v>36.06666666666667</v>
      </c>
      <c r="E250" s="36">
        <v>34.38333333333334</v>
      </c>
      <c r="F250" s="36">
        <v>31.31666666666667</v>
      </c>
      <c r="G250" s="36">
        <v>29.63333333333334</v>
      </c>
      <c r="H250" s="36">
        <v>39.13333333333334</v>
      </c>
      <c r="I250" s="36">
        <v>40.816666666666663</v>
      </c>
      <c r="J250" s="36">
        <v>43.88333333333334</v>
      </c>
      <c r="K250" s="31">
        <v>37.75</v>
      </c>
      <c r="L250" s="31">
        <v>33</v>
      </c>
      <c r="M250" s="31">
        <v>1055.6013399999999</v>
      </c>
      <c r="N250" s="1"/>
      <c r="O250" s="1"/>
    </row>
    <row r="251" spans="1:15" ht="12.75" customHeight="1">
      <c r="A251" s="33">
        <v>241</v>
      </c>
      <c r="B251" s="53" t="s">
        <v>186</v>
      </c>
      <c r="C251" s="31">
        <v>5203.1499999999996</v>
      </c>
      <c r="D251" s="36">
        <v>5130.9000000000005</v>
      </c>
      <c r="E251" s="36">
        <v>5041.8000000000011</v>
      </c>
      <c r="F251" s="36">
        <v>4880.4500000000007</v>
      </c>
      <c r="G251" s="36">
        <v>4791.3500000000013</v>
      </c>
      <c r="H251" s="36">
        <v>5292.2500000000009</v>
      </c>
      <c r="I251" s="36">
        <v>5381.3500000000013</v>
      </c>
      <c r="J251" s="36">
        <v>5542.7000000000007</v>
      </c>
      <c r="K251" s="31">
        <v>5220</v>
      </c>
      <c r="L251" s="31">
        <v>4969.55</v>
      </c>
      <c r="M251" s="31">
        <v>2.60941</v>
      </c>
      <c r="N251" s="1"/>
      <c r="O251" s="1"/>
    </row>
    <row r="252" spans="1:15" ht="12.75" customHeight="1">
      <c r="A252" s="33">
        <v>242</v>
      </c>
      <c r="B252" s="53" t="s">
        <v>152</v>
      </c>
      <c r="C252" s="31">
        <v>1653.3</v>
      </c>
      <c r="D252" s="36">
        <v>1639.6833333333334</v>
      </c>
      <c r="E252" s="36">
        <v>1621.6166666666668</v>
      </c>
      <c r="F252" s="36">
        <v>1589.9333333333334</v>
      </c>
      <c r="G252" s="36">
        <v>1571.8666666666668</v>
      </c>
      <c r="H252" s="36">
        <v>1671.3666666666668</v>
      </c>
      <c r="I252" s="36">
        <v>1689.4333333333334</v>
      </c>
      <c r="J252" s="36">
        <v>1721.1166666666668</v>
      </c>
      <c r="K252" s="31">
        <v>1657.75</v>
      </c>
      <c r="L252" s="31">
        <v>1608</v>
      </c>
      <c r="M252" s="31">
        <v>88.037989999999994</v>
      </c>
      <c r="N252" s="1"/>
      <c r="O252" s="1"/>
    </row>
    <row r="253" spans="1:15" ht="12.75" customHeight="1">
      <c r="A253" s="33">
        <v>243</v>
      </c>
      <c r="B253" s="53" t="s">
        <v>835</v>
      </c>
      <c r="C253" s="31">
        <v>3731.75</v>
      </c>
      <c r="D253" s="36">
        <v>3652.6</v>
      </c>
      <c r="E253" s="36">
        <v>3505.2</v>
      </c>
      <c r="F253" s="36">
        <v>3278.65</v>
      </c>
      <c r="G253" s="36">
        <v>3131.25</v>
      </c>
      <c r="H253" s="36">
        <v>3879.1499999999996</v>
      </c>
      <c r="I253" s="36">
        <v>4026.55</v>
      </c>
      <c r="J253" s="36">
        <v>4253.0999999999995</v>
      </c>
      <c r="K253" s="31">
        <v>3800</v>
      </c>
      <c r="L253" s="31">
        <v>3426.05</v>
      </c>
      <c r="M253" s="31">
        <v>0.377</v>
      </c>
      <c r="N253" s="1"/>
      <c r="O253" s="1"/>
    </row>
    <row r="254" spans="1:15" ht="12.75" customHeight="1">
      <c r="A254" s="33">
        <v>244</v>
      </c>
      <c r="B254" s="53" t="s">
        <v>153</v>
      </c>
      <c r="C254" s="31">
        <v>1173.0999999999999</v>
      </c>
      <c r="D254" s="36">
        <v>1152.7666666666667</v>
      </c>
      <c r="E254" s="36">
        <v>1122.5833333333333</v>
      </c>
      <c r="F254" s="36">
        <v>1072.0666666666666</v>
      </c>
      <c r="G254" s="36">
        <v>1041.8833333333332</v>
      </c>
      <c r="H254" s="36">
        <v>1203.2833333333333</v>
      </c>
      <c r="I254" s="36">
        <v>1233.4666666666667</v>
      </c>
      <c r="J254" s="36">
        <v>1283.9833333333333</v>
      </c>
      <c r="K254" s="31">
        <v>1182.95</v>
      </c>
      <c r="L254" s="31">
        <v>1102.25</v>
      </c>
      <c r="M254" s="31">
        <v>16.734549999999999</v>
      </c>
      <c r="N254" s="1"/>
      <c r="O254" s="1"/>
    </row>
    <row r="255" spans="1:15" ht="12.75" customHeight="1">
      <c r="A255" s="33">
        <v>245</v>
      </c>
      <c r="B255" s="53" t="s">
        <v>149</v>
      </c>
      <c r="C255" s="31">
        <v>3176.6</v>
      </c>
      <c r="D255" s="36">
        <v>3147.7333333333336</v>
      </c>
      <c r="E255" s="36">
        <v>3108.2166666666672</v>
      </c>
      <c r="F255" s="36">
        <v>3039.8333333333335</v>
      </c>
      <c r="G255" s="36">
        <v>3000.3166666666671</v>
      </c>
      <c r="H255" s="36">
        <v>3216.1166666666672</v>
      </c>
      <c r="I255" s="36">
        <v>3255.6333333333337</v>
      </c>
      <c r="J255" s="36">
        <v>3324.0166666666673</v>
      </c>
      <c r="K255" s="31">
        <v>3187.25</v>
      </c>
      <c r="L255" s="31">
        <v>3079.35</v>
      </c>
      <c r="M255" s="31">
        <v>13.797750000000001</v>
      </c>
      <c r="N255" s="1"/>
      <c r="O255" s="1"/>
    </row>
    <row r="256" spans="1:15" ht="12.75" customHeight="1">
      <c r="A256" s="33">
        <v>246</v>
      </c>
      <c r="B256" s="53" t="s">
        <v>155</v>
      </c>
      <c r="C256" s="31">
        <v>1183.2</v>
      </c>
      <c r="D256" s="36">
        <v>1181.4666666666667</v>
      </c>
      <c r="E256" s="36">
        <v>1146.8333333333335</v>
      </c>
      <c r="F256" s="36">
        <v>1110.4666666666667</v>
      </c>
      <c r="G256" s="36">
        <v>1075.8333333333335</v>
      </c>
      <c r="H256" s="36">
        <v>1217.8333333333335</v>
      </c>
      <c r="I256" s="36">
        <v>1252.4666666666667</v>
      </c>
      <c r="J256" s="36">
        <v>1288.8333333333335</v>
      </c>
      <c r="K256" s="31">
        <v>1216.0999999999999</v>
      </c>
      <c r="L256" s="31">
        <v>1145.0999999999999</v>
      </c>
      <c r="M256" s="31">
        <v>13.413650000000001</v>
      </c>
      <c r="N256" s="1"/>
      <c r="O256" s="1"/>
    </row>
    <row r="257" spans="1:15" ht="12.75" customHeight="1">
      <c r="A257" s="33">
        <v>247</v>
      </c>
      <c r="B257" s="53" t="s">
        <v>417</v>
      </c>
      <c r="C257" s="31">
        <v>1549.3</v>
      </c>
      <c r="D257" s="36">
        <v>1539.3666666666668</v>
      </c>
      <c r="E257" s="36">
        <v>1523.7333333333336</v>
      </c>
      <c r="F257" s="36">
        <v>1498.1666666666667</v>
      </c>
      <c r="G257" s="36">
        <v>1482.5333333333335</v>
      </c>
      <c r="H257" s="36">
        <v>1564.9333333333336</v>
      </c>
      <c r="I257" s="36">
        <v>1580.5666666666668</v>
      </c>
      <c r="J257" s="36">
        <v>1606.1333333333337</v>
      </c>
      <c r="K257" s="31">
        <v>1555</v>
      </c>
      <c r="L257" s="31">
        <v>1513.8</v>
      </c>
      <c r="M257" s="31">
        <v>0.82299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4090.7</v>
      </c>
      <c r="D258" s="36">
        <v>4080.65</v>
      </c>
      <c r="E258" s="36">
        <v>4051.3500000000004</v>
      </c>
      <c r="F258" s="36">
        <v>4012.0000000000005</v>
      </c>
      <c r="G258" s="36">
        <v>3982.7000000000007</v>
      </c>
      <c r="H258" s="36">
        <v>4120</v>
      </c>
      <c r="I258" s="36">
        <v>4149.3</v>
      </c>
      <c r="J258" s="36">
        <v>4188.6499999999996</v>
      </c>
      <c r="K258" s="31">
        <v>4109.95</v>
      </c>
      <c r="L258" s="31">
        <v>4041.3</v>
      </c>
      <c r="M258" s="31">
        <v>1.1064400000000001</v>
      </c>
      <c r="N258" s="1"/>
      <c r="O258" s="1"/>
    </row>
    <row r="259" spans="1:15" ht="12.75" customHeight="1">
      <c r="A259" s="33">
        <v>249</v>
      </c>
      <c r="B259" s="53" t="s">
        <v>418</v>
      </c>
      <c r="C259" s="31">
        <v>1866.75</v>
      </c>
      <c r="D259" s="36">
        <v>1825.25</v>
      </c>
      <c r="E259" s="36">
        <v>1706.5</v>
      </c>
      <c r="F259" s="36">
        <v>1546.25</v>
      </c>
      <c r="G259" s="36">
        <v>1427.5</v>
      </c>
      <c r="H259" s="36">
        <v>1985.5</v>
      </c>
      <c r="I259" s="36">
        <v>2104.25</v>
      </c>
      <c r="J259" s="36">
        <v>2264.5</v>
      </c>
      <c r="K259" s="31">
        <v>1944</v>
      </c>
      <c r="L259" s="31">
        <v>1665</v>
      </c>
      <c r="M259" s="31">
        <v>3.5023399999999998</v>
      </c>
      <c r="N259" s="1"/>
      <c r="O259" s="1"/>
    </row>
    <row r="260" spans="1:15" ht="12.75" customHeight="1">
      <c r="A260" s="33">
        <v>250</v>
      </c>
      <c r="B260" s="53" t="s">
        <v>419</v>
      </c>
      <c r="C260" s="31">
        <v>822.65</v>
      </c>
      <c r="D260" s="36">
        <v>808.16666666666663</v>
      </c>
      <c r="E260" s="36">
        <v>786.63333333333321</v>
      </c>
      <c r="F260" s="36">
        <v>750.61666666666656</v>
      </c>
      <c r="G260" s="36">
        <v>729.08333333333314</v>
      </c>
      <c r="H260" s="36">
        <v>844.18333333333328</v>
      </c>
      <c r="I260" s="36">
        <v>865.71666666666681</v>
      </c>
      <c r="J260" s="36">
        <v>901.73333333333335</v>
      </c>
      <c r="K260" s="31">
        <v>829.7</v>
      </c>
      <c r="L260" s="31">
        <v>772.15</v>
      </c>
      <c r="M260" s="31">
        <v>2.1367699999999998</v>
      </c>
      <c r="N260" s="1"/>
      <c r="O260" s="1"/>
    </row>
    <row r="261" spans="1:15" ht="12.75" customHeight="1">
      <c r="A261" s="33">
        <v>251</v>
      </c>
      <c r="B261" s="53" t="s">
        <v>420</v>
      </c>
      <c r="C261" s="31">
        <v>344.85</v>
      </c>
      <c r="D261" s="36">
        <v>345.3</v>
      </c>
      <c r="E261" s="36">
        <v>338.65000000000003</v>
      </c>
      <c r="F261" s="36">
        <v>332.45000000000005</v>
      </c>
      <c r="G261" s="36">
        <v>325.80000000000007</v>
      </c>
      <c r="H261" s="36">
        <v>351.5</v>
      </c>
      <c r="I261" s="36">
        <v>358.15</v>
      </c>
      <c r="J261" s="36">
        <v>364.34999999999997</v>
      </c>
      <c r="K261" s="31">
        <v>351.95</v>
      </c>
      <c r="L261" s="31">
        <v>339.1</v>
      </c>
      <c r="M261" s="31">
        <v>5.3953800000000003</v>
      </c>
      <c r="N261" s="1"/>
      <c r="O261" s="1"/>
    </row>
    <row r="262" spans="1:15" ht="12.75" customHeight="1">
      <c r="A262" s="33">
        <v>252</v>
      </c>
      <c r="B262" s="53" t="s">
        <v>421</v>
      </c>
      <c r="C262" s="31">
        <v>76.75</v>
      </c>
      <c r="D262" s="36">
        <v>75.533333333333331</v>
      </c>
      <c r="E262" s="36">
        <v>72.966666666666669</v>
      </c>
      <c r="F262" s="36">
        <v>69.183333333333337</v>
      </c>
      <c r="G262" s="36">
        <v>66.616666666666674</v>
      </c>
      <c r="H262" s="36">
        <v>79.316666666666663</v>
      </c>
      <c r="I262" s="36">
        <v>81.883333333333326</v>
      </c>
      <c r="J262" s="36">
        <v>85.666666666666657</v>
      </c>
      <c r="K262" s="31">
        <v>78.099999999999994</v>
      </c>
      <c r="L262" s="31">
        <v>71.75</v>
      </c>
      <c r="M262" s="31">
        <v>49.659759999999999</v>
      </c>
      <c r="N262" s="1"/>
      <c r="O262" s="1"/>
    </row>
    <row r="263" spans="1:15" ht="12.75" customHeight="1">
      <c r="A263" s="33">
        <v>253</v>
      </c>
      <c r="B263" s="53" t="s">
        <v>283</v>
      </c>
      <c r="C263" s="31">
        <v>476.85</v>
      </c>
      <c r="D263" s="36">
        <v>470.3</v>
      </c>
      <c r="E263" s="36">
        <v>458.75</v>
      </c>
      <c r="F263" s="36">
        <v>440.65</v>
      </c>
      <c r="G263" s="36">
        <v>429.09999999999997</v>
      </c>
      <c r="H263" s="36">
        <v>488.40000000000003</v>
      </c>
      <c r="I263" s="36">
        <v>499.9500000000001</v>
      </c>
      <c r="J263" s="36">
        <v>518.05000000000007</v>
      </c>
      <c r="K263" s="31">
        <v>481.85</v>
      </c>
      <c r="L263" s="31">
        <v>452.2</v>
      </c>
      <c r="M263" s="31">
        <v>31.982050000000001</v>
      </c>
      <c r="N263" s="1"/>
      <c r="O263" s="1"/>
    </row>
    <row r="264" spans="1:15" ht="12.75" customHeight="1">
      <c r="A264" s="33">
        <v>254</v>
      </c>
      <c r="B264" s="53" t="s">
        <v>160</v>
      </c>
      <c r="C264" s="31">
        <v>785.45</v>
      </c>
      <c r="D264" s="36">
        <v>780.05000000000007</v>
      </c>
      <c r="E264" s="36">
        <v>767.15000000000009</v>
      </c>
      <c r="F264" s="36">
        <v>748.85</v>
      </c>
      <c r="G264" s="36">
        <v>735.95</v>
      </c>
      <c r="H264" s="36">
        <v>798.35000000000014</v>
      </c>
      <c r="I264" s="36">
        <v>811.25</v>
      </c>
      <c r="J264" s="36">
        <v>829.55000000000018</v>
      </c>
      <c r="K264" s="31">
        <v>792.95</v>
      </c>
      <c r="L264" s="31">
        <v>761.75</v>
      </c>
      <c r="M264" s="31">
        <v>52.629179999999998</v>
      </c>
      <c r="N264" s="1"/>
      <c r="O264" s="1"/>
    </row>
    <row r="265" spans="1:15" ht="12.75" customHeight="1">
      <c r="A265" s="33">
        <v>255</v>
      </c>
      <c r="B265" s="53" t="s">
        <v>422</v>
      </c>
      <c r="C265" s="31">
        <v>115.85</v>
      </c>
      <c r="D265" s="36">
        <v>113.28333333333335</v>
      </c>
      <c r="E265" s="36">
        <v>109.86666666666669</v>
      </c>
      <c r="F265" s="36">
        <v>103.88333333333334</v>
      </c>
      <c r="G265" s="36">
        <v>100.46666666666668</v>
      </c>
      <c r="H265" s="36">
        <v>119.26666666666669</v>
      </c>
      <c r="I265" s="36">
        <v>122.68333333333335</v>
      </c>
      <c r="J265" s="36">
        <v>128.66666666666669</v>
      </c>
      <c r="K265" s="31">
        <v>116.7</v>
      </c>
      <c r="L265" s="31">
        <v>107.3</v>
      </c>
      <c r="M265" s="31">
        <v>103.1824</v>
      </c>
      <c r="N265" s="1"/>
      <c r="O265" s="1"/>
    </row>
    <row r="266" spans="1:15" ht="12.75" customHeight="1">
      <c r="A266" s="33">
        <v>256</v>
      </c>
      <c r="B266" s="53" t="s">
        <v>890</v>
      </c>
      <c r="C266" s="31">
        <v>419.45</v>
      </c>
      <c r="D266" s="36">
        <v>408.90000000000003</v>
      </c>
      <c r="E266" s="36">
        <v>392.55000000000007</v>
      </c>
      <c r="F266" s="36">
        <v>365.65000000000003</v>
      </c>
      <c r="G266" s="36">
        <v>349.30000000000007</v>
      </c>
      <c r="H266" s="36">
        <v>435.80000000000007</v>
      </c>
      <c r="I266" s="36">
        <v>452.15000000000009</v>
      </c>
      <c r="J266" s="36">
        <v>479.05000000000007</v>
      </c>
      <c r="K266" s="31">
        <v>425.25</v>
      </c>
      <c r="L266" s="31">
        <v>382</v>
      </c>
      <c r="M266" s="31">
        <v>14.482530000000001</v>
      </c>
      <c r="N266" s="1"/>
      <c r="O266" s="1"/>
    </row>
    <row r="267" spans="1:15" ht="12.75" customHeight="1">
      <c r="A267" s="33">
        <v>257</v>
      </c>
      <c r="B267" s="53" t="s">
        <v>423</v>
      </c>
      <c r="C267" s="31">
        <v>657.9</v>
      </c>
      <c r="D267" s="36">
        <v>645.4</v>
      </c>
      <c r="E267" s="36">
        <v>624.79999999999995</v>
      </c>
      <c r="F267" s="36">
        <v>591.69999999999993</v>
      </c>
      <c r="G267" s="36">
        <v>571.09999999999991</v>
      </c>
      <c r="H267" s="36">
        <v>678.5</v>
      </c>
      <c r="I267" s="36">
        <v>699.10000000000014</v>
      </c>
      <c r="J267" s="36">
        <v>732.2</v>
      </c>
      <c r="K267" s="31">
        <v>666</v>
      </c>
      <c r="L267" s="31">
        <v>612.29999999999995</v>
      </c>
      <c r="M267" s="31">
        <v>13.239850000000001</v>
      </c>
      <c r="N267" s="1"/>
      <c r="O267" s="1"/>
    </row>
    <row r="268" spans="1:15" ht="12.75" customHeight="1">
      <c r="A268" s="33">
        <v>258</v>
      </c>
      <c r="B268" s="53" t="s">
        <v>158</v>
      </c>
      <c r="C268" s="31">
        <v>781.6</v>
      </c>
      <c r="D268" s="36">
        <v>774.33333333333337</v>
      </c>
      <c r="E268" s="36">
        <v>763.76666666666677</v>
      </c>
      <c r="F268" s="36">
        <v>745.93333333333339</v>
      </c>
      <c r="G268" s="36">
        <v>735.36666666666679</v>
      </c>
      <c r="H268" s="36">
        <v>792.16666666666674</v>
      </c>
      <c r="I268" s="36">
        <v>802.73333333333335</v>
      </c>
      <c r="J268" s="36">
        <v>820.56666666666672</v>
      </c>
      <c r="K268" s="31">
        <v>784.9</v>
      </c>
      <c r="L268" s="31">
        <v>756.5</v>
      </c>
      <c r="M268" s="31">
        <v>22.786439999999999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444.95</v>
      </c>
      <c r="D269" s="36">
        <v>437.41666666666669</v>
      </c>
      <c r="E269" s="36">
        <v>428.58333333333337</v>
      </c>
      <c r="F269" s="36">
        <v>412.2166666666667</v>
      </c>
      <c r="G269" s="36">
        <v>403.38333333333338</v>
      </c>
      <c r="H269" s="36">
        <v>453.78333333333336</v>
      </c>
      <c r="I269" s="36">
        <v>462.61666666666673</v>
      </c>
      <c r="J269" s="36">
        <v>478.98333333333335</v>
      </c>
      <c r="K269" s="31">
        <v>446.25</v>
      </c>
      <c r="L269" s="31">
        <v>421.05</v>
      </c>
      <c r="M269" s="31">
        <v>37.124699999999997</v>
      </c>
      <c r="N269" s="1"/>
      <c r="O269" s="1"/>
    </row>
    <row r="270" spans="1:15" ht="12.75" customHeight="1">
      <c r="A270" s="33">
        <v>260</v>
      </c>
      <c r="B270" s="53" t="s">
        <v>424</v>
      </c>
      <c r="C270" s="31">
        <v>432.4</v>
      </c>
      <c r="D270" s="36">
        <v>431.9666666666667</v>
      </c>
      <c r="E270" s="36">
        <v>423.43333333333339</v>
      </c>
      <c r="F270" s="36">
        <v>414.4666666666667</v>
      </c>
      <c r="G270" s="36">
        <v>405.93333333333339</v>
      </c>
      <c r="H270" s="36">
        <v>440.93333333333339</v>
      </c>
      <c r="I270" s="36">
        <v>449.4666666666667</v>
      </c>
      <c r="J270" s="36">
        <v>458.43333333333339</v>
      </c>
      <c r="K270" s="31">
        <v>440.5</v>
      </c>
      <c r="L270" s="31">
        <v>423</v>
      </c>
      <c r="M270" s="31">
        <v>1.52112</v>
      </c>
      <c r="N270" s="1"/>
      <c r="O270" s="1"/>
    </row>
    <row r="271" spans="1:15" ht="12.75" customHeight="1">
      <c r="A271" s="33">
        <v>261</v>
      </c>
      <c r="B271" s="53" t="s">
        <v>425</v>
      </c>
      <c r="C271" s="31">
        <v>564.70000000000005</v>
      </c>
      <c r="D271" s="36">
        <v>558.20000000000005</v>
      </c>
      <c r="E271" s="36">
        <v>544.55000000000007</v>
      </c>
      <c r="F271" s="36">
        <v>524.4</v>
      </c>
      <c r="G271" s="36">
        <v>510.75</v>
      </c>
      <c r="H271" s="36">
        <v>578.35000000000014</v>
      </c>
      <c r="I271" s="36">
        <v>592.00000000000023</v>
      </c>
      <c r="J271" s="36">
        <v>612.1500000000002</v>
      </c>
      <c r="K271" s="31">
        <v>571.85</v>
      </c>
      <c r="L271" s="31">
        <v>538.04999999999995</v>
      </c>
      <c r="M271" s="31">
        <v>1.49783</v>
      </c>
      <c r="N271" s="1"/>
      <c r="O271" s="1"/>
    </row>
    <row r="272" spans="1:15" ht="12.75" customHeight="1">
      <c r="A272" s="33">
        <v>262</v>
      </c>
      <c r="B272" s="53" t="s">
        <v>426</v>
      </c>
      <c r="C272" s="31">
        <v>794.7</v>
      </c>
      <c r="D272" s="36">
        <v>787.08333333333337</v>
      </c>
      <c r="E272" s="36">
        <v>775.61666666666679</v>
      </c>
      <c r="F272" s="36">
        <v>756.53333333333342</v>
      </c>
      <c r="G272" s="36">
        <v>745.06666666666683</v>
      </c>
      <c r="H272" s="36">
        <v>806.16666666666674</v>
      </c>
      <c r="I272" s="36">
        <v>817.63333333333321</v>
      </c>
      <c r="J272" s="36">
        <v>836.7166666666667</v>
      </c>
      <c r="K272" s="31">
        <v>798.55</v>
      </c>
      <c r="L272" s="31">
        <v>768</v>
      </c>
      <c r="M272" s="31">
        <v>2.3929399999999998</v>
      </c>
      <c r="N272" s="1"/>
      <c r="O272" s="1"/>
    </row>
    <row r="273" spans="1:15" ht="12.75" customHeight="1">
      <c r="A273" s="33">
        <v>263</v>
      </c>
      <c r="B273" s="53" t="s">
        <v>427</v>
      </c>
      <c r="C273" s="31">
        <v>424.7</v>
      </c>
      <c r="D273" s="36">
        <v>415.2833333333333</v>
      </c>
      <c r="E273" s="36">
        <v>399.81666666666661</v>
      </c>
      <c r="F273" s="36">
        <v>374.93333333333328</v>
      </c>
      <c r="G273" s="36">
        <v>359.46666666666658</v>
      </c>
      <c r="H273" s="36">
        <v>440.16666666666663</v>
      </c>
      <c r="I273" s="36">
        <v>455.63333333333333</v>
      </c>
      <c r="J273" s="36">
        <v>480.51666666666665</v>
      </c>
      <c r="K273" s="31">
        <v>430.75</v>
      </c>
      <c r="L273" s="31">
        <v>390.4</v>
      </c>
      <c r="M273" s="31">
        <v>17.601389999999999</v>
      </c>
      <c r="N273" s="1"/>
      <c r="O273" s="1"/>
    </row>
    <row r="274" spans="1:15" ht="12.75" customHeight="1">
      <c r="A274" s="33">
        <v>264</v>
      </c>
      <c r="B274" s="53" t="s">
        <v>428</v>
      </c>
      <c r="C274" s="31">
        <v>770.9</v>
      </c>
      <c r="D274" s="36">
        <v>764</v>
      </c>
      <c r="E274" s="36">
        <v>756</v>
      </c>
      <c r="F274" s="36">
        <v>741.1</v>
      </c>
      <c r="G274" s="36">
        <v>733.1</v>
      </c>
      <c r="H274" s="36">
        <v>778.9</v>
      </c>
      <c r="I274" s="36">
        <v>786.9</v>
      </c>
      <c r="J274" s="36">
        <v>801.8</v>
      </c>
      <c r="K274" s="31">
        <v>772</v>
      </c>
      <c r="L274" s="31">
        <v>749.1</v>
      </c>
      <c r="M274" s="31">
        <v>1.05494</v>
      </c>
      <c r="N274" s="1"/>
      <c r="O274" s="1"/>
    </row>
    <row r="275" spans="1:15" ht="12.75" customHeight="1">
      <c r="A275" s="33">
        <v>265</v>
      </c>
      <c r="B275" s="53" t="s">
        <v>429</v>
      </c>
      <c r="C275" s="31">
        <v>3097.65</v>
      </c>
      <c r="D275" s="36">
        <v>3047.4833333333336</v>
      </c>
      <c r="E275" s="36">
        <v>2950.2666666666673</v>
      </c>
      <c r="F275" s="36">
        <v>2802.8833333333337</v>
      </c>
      <c r="G275" s="36">
        <v>2705.6666666666674</v>
      </c>
      <c r="H275" s="36">
        <v>3194.8666666666672</v>
      </c>
      <c r="I275" s="36">
        <v>3292.0833333333335</v>
      </c>
      <c r="J275" s="36">
        <v>3439.4666666666672</v>
      </c>
      <c r="K275" s="31">
        <v>3144.7</v>
      </c>
      <c r="L275" s="31">
        <v>2900.1</v>
      </c>
      <c r="M275" s="31">
        <v>3.2126000000000001</v>
      </c>
      <c r="N275" s="1"/>
      <c r="O275" s="1"/>
    </row>
    <row r="276" spans="1:15" ht="12.75" customHeight="1">
      <c r="A276" s="33">
        <v>266</v>
      </c>
      <c r="B276" s="53" t="s">
        <v>430</v>
      </c>
      <c r="C276" s="31">
        <v>245</v>
      </c>
      <c r="D276" s="36">
        <v>244.85</v>
      </c>
      <c r="E276" s="36">
        <v>240.7</v>
      </c>
      <c r="F276" s="36">
        <v>236.4</v>
      </c>
      <c r="G276" s="36">
        <v>232.25</v>
      </c>
      <c r="H276" s="36">
        <v>249.14999999999998</v>
      </c>
      <c r="I276" s="36">
        <v>253.3</v>
      </c>
      <c r="J276" s="36">
        <v>257.59999999999997</v>
      </c>
      <c r="K276" s="31">
        <v>249</v>
      </c>
      <c r="L276" s="31">
        <v>240.55</v>
      </c>
      <c r="M276" s="31">
        <v>12.439</v>
      </c>
      <c r="N276" s="1"/>
      <c r="O276" s="1"/>
    </row>
    <row r="277" spans="1:15" ht="12.75" customHeight="1">
      <c r="A277" s="33">
        <v>267</v>
      </c>
      <c r="B277" s="53" t="s">
        <v>431</v>
      </c>
      <c r="C277" s="31">
        <v>1429.35</v>
      </c>
      <c r="D277" s="36">
        <v>1415.5666666666666</v>
      </c>
      <c r="E277" s="36">
        <v>1384.0833333333333</v>
      </c>
      <c r="F277" s="36">
        <v>1338.8166666666666</v>
      </c>
      <c r="G277" s="36">
        <v>1307.3333333333333</v>
      </c>
      <c r="H277" s="36">
        <v>1460.8333333333333</v>
      </c>
      <c r="I277" s="36">
        <v>1492.3166666666668</v>
      </c>
      <c r="J277" s="36">
        <v>1537.5833333333333</v>
      </c>
      <c r="K277" s="31">
        <v>1447.05</v>
      </c>
      <c r="L277" s="31">
        <v>1370.3</v>
      </c>
      <c r="M277" s="31">
        <v>8.0797000000000008</v>
      </c>
      <c r="N277" s="1"/>
      <c r="O277" s="1"/>
    </row>
    <row r="278" spans="1:15" ht="12.75" customHeight="1">
      <c r="A278" s="33">
        <v>268</v>
      </c>
      <c r="B278" s="53" t="s">
        <v>432</v>
      </c>
      <c r="C278" s="31">
        <v>293.85000000000002</v>
      </c>
      <c r="D278" s="36">
        <v>291.01666666666671</v>
      </c>
      <c r="E278" s="36">
        <v>283.68333333333339</v>
      </c>
      <c r="F278" s="36">
        <v>273.51666666666671</v>
      </c>
      <c r="G278" s="36">
        <v>266.18333333333339</v>
      </c>
      <c r="H278" s="36">
        <v>301.18333333333339</v>
      </c>
      <c r="I278" s="36">
        <v>308.51666666666677</v>
      </c>
      <c r="J278" s="36">
        <v>318.68333333333339</v>
      </c>
      <c r="K278" s="31">
        <v>298.35000000000002</v>
      </c>
      <c r="L278" s="31">
        <v>280.85000000000002</v>
      </c>
      <c r="M278" s="31">
        <v>7.3734200000000003</v>
      </c>
      <c r="N278" s="1"/>
      <c r="O278" s="1"/>
    </row>
    <row r="279" spans="1:15" ht="12.75" customHeight="1">
      <c r="A279" s="33">
        <v>269</v>
      </c>
      <c r="B279" s="53" t="s">
        <v>837</v>
      </c>
      <c r="C279" s="31">
        <v>3481.4</v>
      </c>
      <c r="D279" s="36">
        <v>3486.4833333333336</v>
      </c>
      <c r="E279" s="36">
        <v>3382.9666666666672</v>
      </c>
      <c r="F279" s="36">
        <v>3284.5333333333338</v>
      </c>
      <c r="G279" s="36">
        <v>3181.0166666666673</v>
      </c>
      <c r="H279" s="36">
        <v>3584.916666666667</v>
      </c>
      <c r="I279" s="36">
        <v>3688.4333333333334</v>
      </c>
      <c r="J279" s="36">
        <v>3786.8666666666668</v>
      </c>
      <c r="K279" s="31">
        <v>3590</v>
      </c>
      <c r="L279" s="31">
        <v>3388.05</v>
      </c>
      <c r="M279" s="31">
        <v>0.86763000000000001</v>
      </c>
      <c r="N279" s="1"/>
      <c r="O279" s="1"/>
    </row>
    <row r="280" spans="1:15" ht="12.75" customHeight="1">
      <c r="A280" s="33">
        <v>270</v>
      </c>
      <c r="B280" s="53" t="s">
        <v>433</v>
      </c>
      <c r="C280" s="31">
        <v>1188.95</v>
      </c>
      <c r="D280" s="36">
        <v>1197.0333333333335</v>
      </c>
      <c r="E280" s="36">
        <v>1172.9666666666672</v>
      </c>
      <c r="F280" s="36">
        <v>1156.9833333333336</v>
      </c>
      <c r="G280" s="36">
        <v>1132.9166666666672</v>
      </c>
      <c r="H280" s="36">
        <v>1213.0166666666671</v>
      </c>
      <c r="I280" s="36">
        <v>1237.0833333333333</v>
      </c>
      <c r="J280" s="36">
        <v>1253.0666666666671</v>
      </c>
      <c r="K280" s="31">
        <v>1221.0999999999999</v>
      </c>
      <c r="L280" s="31">
        <v>1181.05</v>
      </c>
      <c r="M280" s="31">
        <v>1.45574</v>
      </c>
      <c r="N280" s="1"/>
      <c r="O280" s="1"/>
    </row>
    <row r="281" spans="1:15" ht="12.75" customHeight="1">
      <c r="A281" s="33">
        <v>271</v>
      </c>
      <c r="B281" s="53" t="s">
        <v>824</v>
      </c>
      <c r="C281" s="31">
        <v>1024.2</v>
      </c>
      <c r="D281" s="36">
        <v>1028.5833333333333</v>
      </c>
      <c r="E281" s="36">
        <v>990.86666666666656</v>
      </c>
      <c r="F281" s="36">
        <v>957.5333333333333</v>
      </c>
      <c r="G281" s="36">
        <v>919.81666666666661</v>
      </c>
      <c r="H281" s="36">
        <v>1061.9166666666665</v>
      </c>
      <c r="I281" s="36">
        <v>1099.6333333333332</v>
      </c>
      <c r="J281" s="36">
        <v>1132.9666666666665</v>
      </c>
      <c r="K281" s="31">
        <v>1066.3</v>
      </c>
      <c r="L281" s="31">
        <v>995.25</v>
      </c>
      <c r="M281" s="31">
        <v>9.8128100000000007</v>
      </c>
      <c r="N281" s="1"/>
      <c r="O281" s="1"/>
    </row>
    <row r="282" spans="1:15" ht="12.75" customHeight="1">
      <c r="A282" s="33">
        <v>272</v>
      </c>
      <c r="B282" s="53" t="s">
        <v>434</v>
      </c>
      <c r="C282" s="31">
        <v>385.8</v>
      </c>
      <c r="D282" s="36">
        <v>384.35000000000008</v>
      </c>
      <c r="E282" s="36">
        <v>377.05000000000018</v>
      </c>
      <c r="F282" s="36">
        <v>368.30000000000013</v>
      </c>
      <c r="G282" s="36">
        <v>361.00000000000023</v>
      </c>
      <c r="H282" s="36">
        <v>393.10000000000014</v>
      </c>
      <c r="I282" s="36">
        <v>400.4</v>
      </c>
      <c r="J282" s="36">
        <v>409.15000000000009</v>
      </c>
      <c r="K282" s="31">
        <v>391.65</v>
      </c>
      <c r="L282" s="31">
        <v>375.6</v>
      </c>
      <c r="M282" s="31">
        <v>12.75548</v>
      </c>
      <c r="N282" s="1"/>
      <c r="O282" s="1"/>
    </row>
    <row r="283" spans="1:15" ht="12.75" customHeight="1">
      <c r="A283" s="33">
        <v>273</v>
      </c>
      <c r="B283" s="53" t="s">
        <v>435</v>
      </c>
      <c r="C283" s="31">
        <v>268</v>
      </c>
      <c r="D283" s="36">
        <v>266.4666666666667</v>
      </c>
      <c r="E283" s="36">
        <v>259.98333333333341</v>
      </c>
      <c r="F283" s="36">
        <v>251.9666666666667</v>
      </c>
      <c r="G283" s="36">
        <v>245.48333333333341</v>
      </c>
      <c r="H283" s="36">
        <v>274.48333333333341</v>
      </c>
      <c r="I283" s="36">
        <v>280.96666666666675</v>
      </c>
      <c r="J283" s="36">
        <v>288.98333333333341</v>
      </c>
      <c r="K283" s="31">
        <v>272.95</v>
      </c>
      <c r="L283" s="31">
        <v>258.45</v>
      </c>
      <c r="M283" s="31">
        <v>12.22697</v>
      </c>
      <c r="N283" s="1"/>
      <c r="O283" s="1"/>
    </row>
    <row r="284" spans="1:15" ht="12.75" customHeight="1">
      <c r="A284" s="33">
        <v>274</v>
      </c>
      <c r="B284" s="53" t="s">
        <v>436</v>
      </c>
      <c r="C284" s="31">
        <v>179.4</v>
      </c>
      <c r="D284" s="36">
        <v>175.36666666666665</v>
      </c>
      <c r="E284" s="36">
        <v>170.23333333333329</v>
      </c>
      <c r="F284" s="36">
        <v>161.06666666666663</v>
      </c>
      <c r="G284" s="36">
        <v>155.93333333333328</v>
      </c>
      <c r="H284" s="36">
        <v>184.5333333333333</v>
      </c>
      <c r="I284" s="36">
        <v>189.66666666666669</v>
      </c>
      <c r="J284" s="36">
        <v>198.83333333333331</v>
      </c>
      <c r="K284" s="31">
        <v>180.5</v>
      </c>
      <c r="L284" s="31">
        <v>166.2</v>
      </c>
      <c r="M284" s="31">
        <v>22.80132</v>
      </c>
      <c r="N284" s="1"/>
      <c r="O284" s="1"/>
    </row>
    <row r="285" spans="1:15" ht="12.75" customHeight="1">
      <c r="A285" s="33">
        <v>275</v>
      </c>
      <c r="B285" s="53" t="s">
        <v>891</v>
      </c>
      <c r="C285" s="31">
        <v>2721.4</v>
      </c>
      <c r="D285" s="36">
        <v>2730.1166666666663</v>
      </c>
      <c r="E285" s="36">
        <v>2675.2333333333327</v>
      </c>
      <c r="F285" s="36">
        <v>2629.0666666666662</v>
      </c>
      <c r="G285" s="36">
        <v>2574.1833333333325</v>
      </c>
      <c r="H285" s="36">
        <v>2776.2833333333328</v>
      </c>
      <c r="I285" s="36">
        <v>2831.166666666667</v>
      </c>
      <c r="J285" s="36">
        <v>2877.333333333333</v>
      </c>
      <c r="K285" s="31">
        <v>2785</v>
      </c>
      <c r="L285" s="31">
        <v>2683.95</v>
      </c>
      <c r="M285" s="31">
        <v>2.4778199999999999</v>
      </c>
      <c r="N285" s="1"/>
      <c r="O285" s="1"/>
    </row>
    <row r="286" spans="1:15" ht="12.75" customHeight="1">
      <c r="A286" s="33">
        <v>276</v>
      </c>
      <c r="B286" s="53" t="s">
        <v>437</v>
      </c>
      <c r="C286" s="31">
        <v>685.3</v>
      </c>
      <c r="D286" s="36">
        <v>691.94999999999993</v>
      </c>
      <c r="E286" s="36">
        <v>674.39999999999986</v>
      </c>
      <c r="F286" s="36">
        <v>663.49999999999989</v>
      </c>
      <c r="G286" s="36">
        <v>645.94999999999982</v>
      </c>
      <c r="H286" s="36">
        <v>702.84999999999991</v>
      </c>
      <c r="I286" s="36">
        <v>720.39999999999986</v>
      </c>
      <c r="J286" s="36">
        <v>731.3</v>
      </c>
      <c r="K286" s="31">
        <v>709.5</v>
      </c>
      <c r="L286" s="31">
        <v>681.05</v>
      </c>
      <c r="M286" s="31">
        <v>8.8640000000000008</v>
      </c>
      <c r="N286" s="1"/>
      <c r="O286" s="1"/>
    </row>
    <row r="287" spans="1:15" ht="12.75" customHeight="1">
      <c r="A287" s="33">
        <v>277</v>
      </c>
      <c r="B287" s="53" t="s">
        <v>836</v>
      </c>
      <c r="C287" s="31">
        <v>590.75</v>
      </c>
      <c r="D287" s="36">
        <v>581.48333333333335</v>
      </c>
      <c r="E287" s="36">
        <v>557.9666666666667</v>
      </c>
      <c r="F287" s="36">
        <v>525.18333333333339</v>
      </c>
      <c r="G287" s="36">
        <v>501.66666666666674</v>
      </c>
      <c r="H287" s="36">
        <v>614.26666666666665</v>
      </c>
      <c r="I287" s="36">
        <v>637.7833333333333</v>
      </c>
      <c r="J287" s="36">
        <v>670.56666666666661</v>
      </c>
      <c r="K287" s="31">
        <v>605</v>
      </c>
      <c r="L287" s="31">
        <v>548.70000000000005</v>
      </c>
      <c r="M287" s="31">
        <v>9.8249899999999997</v>
      </c>
      <c r="N287" s="1"/>
      <c r="O287" s="1"/>
    </row>
    <row r="288" spans="1:15" ht="12.75" customHeight="1">
      <c r="A288" s="33">
        <v>278</v>
      </c>
      <c r="B288" s="53" t="s">
        <v>162</v>
      </c>
      <c r="C288" s="31">
        <v>1742.4</v>
      </c>
      <c r="D288" s="36">
        <v>1739.8</v>
      </c>
      <c r="E288" s="36">
        <v>1721.75</v>
      </c>
      <c r="F288" s="36">
        <v>1701.1000000000001</v>
      </c>
      <c r="G288" s="36">
        <v>1683.0500000000002</v>
      </c>
      <c r="H288" s="36">
        <v>1760.4499999999998</v>
      </c>
      <c r="I288" s="36">
        <v>1778.4999999999995</v>
      </c>
      <c r="J288" s="36">
        <v>1799.1499999999996</v>
      </c>
      <c r="K288" s="31">
        <v>1757.85</v>
      </c>
      <c r="L288" s="31">
        <v>1719.15</v>
      </c>
      <c r="M288" s="31">
        <v>48.096330000000002</v>
      </c>
      <c r="N288" s="1"/>
      <c r="O288" s="1"/>
    </row>
    <row r="289" spans="1:15" ht="12.75" customHeight="1">
      <c r="A289" s="33">
        <v>279</v>
      </c>
      <c r="B289" s="53" t="s">
        <v>438</v>
      </c>
      <c r="C289" s="31">
        <v>1987.25</v>
      </c>
      <c r="D289" s="36">
        <v>1998.7666666666664</v>
      </c>
      <c r="E289" s="36">
        <v>1936.083333333333</v>
      </c>
      <c r="F289" s="36">
        <v>1884.9166666666665</v>
      </c>
      <c r="G289" s="36">
        <v>1822.2333333333331</v>
      </c>
      <c r="H289" s="36">
        <v>2049.9333333333329</v>
      </c>
      <c r="I289" s="36">
        <v>2112.6166666666663</v>
      </c>
      <c r="J289" s="36">
        <v>2163.7833333333328</v>
      </c>
      <c r="K289" s="31">
        <v>2061.4499999999998</v>
      </c>
      <c r="L289" s="31">
        <v>1947.6</v>
      </c>
      <c r="M289" s="31">
        <v>0.3765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149.19999999999999</v>
      </c>
      <c r="D290" s="36">
        <v>148.16666666666666</v>
      </c>
      <c r="E290" s="36">
        <v>145.63333333333333</v>
      </c>
      <c r="F290" s="36">
        <v>142.06666666666666</v>
      </c>
      <c r="G290" s="36">
        <v>139.53333333333333</v>
      </c>
      <c r="H290" s="36">
        <v>151.73333333333332</v>
      </c>
      <c r="I290" s="36">
        <v>154.26666666666668</v>
      </c>
      <c r="J290" s="36">
        <v>157.83333333333331</v>
      </c>
      <c r="K290" s="31">
        <v>150.69999999999999</v>
      </c>
      <c r="L290" s="31">
        <v>144.6</v>
      </c>
      <c r="M290" s="31">
        <v>55.54571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5262.9</v>
      </c>
      <c r="D291" s="36">
        <v>5213.166666666667</v>
      </c>
      <c r="E291" s="36">
        <v>5149.7333333333336</v>
      </c>
      <c r="F291" s="36">
        <v>5036.5666666666666</v>
      </c>
      <c r="G291" s="36">
        <v>4973.1333333333332</v>
      </c>
      <c r="H291" s="36">
        <v>5326.3333333333339</v>
      </c>
      <c r="I291" s="36">
        <v>5389.7666666666664</v>
      </c>
      <c r="J291" s="36">
        <v>5502.9333333333343</v>
      </c>
      <c r="K291" s="31">
        <v>5276.6</v>
      </c>
      <c r="L291" s="31">
        <v>5100</v>
      </c>
      <c r="M291" s="31">
        <v>1.9237599999999999</v>
      </c>
      <c r="N291" s="1"/>
      <c r="O291" s="1"/>
    </row>
    <row r="292" spans="1:15" ht="12.75" customHeight="1">
      <c r="A292" s="33">
        <v>282</v>
      </c>
      <c r="B292" s="53" t="s">
        <v>166</v>
      </c>
      <c r="C292" s="31">
        <v>591.79999999999995</v>
      </c>
      <c r="D292" s="36">
        <v>588.36666666666667</v>
      </c>
      <c r="E292" s="36">
        <v>581.18333333333339</v>
      </c>
      <c r="F292" s="36">
        <v>570.56666666666672</v>
      </c>
      <c r="G292" s="36">
        <v>563.38333333333344</v>
      </c>
      <c r="H292" s="36">
        <v>598.98333333333335</v>
      </c>
      <c r="I292" s="36">
        <v>606.16666666666652</v>
      </c>
      <c r="J292" s="36">
        <v>616.7833333333333</v>
      </c>
      <c r="K292" s="31">
        <v>595.54999999999995</v>
      </c>
      <c r="L292" s="31">
        <v>577.75</v>
      </c>
      <c r="M292" s="31">
        <v>17.99972</v>
      </c>
      <c r="N292" s="1"/>
      <c r="O292" s="1"/>
    </row>
    <row r="293" spans="1:15" ht="12.75" customHeight="1">
      <c r="A293" s="33">
        <v>283</v>
      </c>
      <c r="B293" s="53" t="s">
        <v>168</v>
      </c>
      <c r="C293" s="31">
        <v>5264.2</v>
      </c>
      <c r="D293" s="36">
        <v>5216.3833333333323</v>
      </c>
      <c r="E293" s="36">
        <v>5160.616666666665</v>
      </c>
      <c r="F293" s="36">
        <v>5057.0333333333328</v>
      </c>
      <c r="G293" s="36">
        <v>5001.2666666666655</v>
      </c>
      <c r="H293" s="36">
        <v>5319.9666666666644</v>
      </c>
      <c r="I293" s="36">
        <v>5375.7333333333327</v>
      </c>
      <c r="J293" s="36">
        <v>5479.3166666666639</v>
      </c>
      <c r="K293" s="31">
        <v>5272.15</v>
      </c>
      <c r="L293" s="31">
        <v>5112.8</v>
      </c>
      <c r="M293" s="31">
        <v>4.14994</v>
      </c>
      <c r="N293" s="1"/>
      <c r="O293" s="1"/>
    </row>
    <row r="294" spans="1:15" ht="12.75" customHeight="1">
      <c r="A294" s="33">
        <v>284</v>
      </c>
      <c r="B294" s="53" t="s">
        <v>439</v>
      </c>
      <c r="C294" s="31">
        <v>13990.3</v>
      </c>
      <c r="D294" s="36">
        <v>13907</v>
      </c>
      <c r="E294" s="36">
        <v>13598</v>
      </c>
      <c r="F294" s="36">
        <v>13205.7</v>
      </c>
      <c r="G294" s="36">
        <v>12896.7</v>
      </c>
      <c r="H294" s="36">
        <v>14299.3</v>
      </c>
      <c r="I294" s="36">
        <v>14608.3</v>
      </c>
      <c r="J294" s="36">
        <v>15000.599999999999</v>
      </c>
      <c r="K294" s="31">
        <v>14216</v>
      </c>
      <c r="L294" s="31">
        <v>13514.7</v>
      </c>
      <c r="M294" s="31">
        <v>3.7620000000000001E-2</v>
      </c>
      <c r="N294" s="1"/>
      <c r="O294" s="1"/>
    </row>
    <row r="295" spans="1:15" ht="12.75" customHeight="1">
      <c r="A295" s="33">
        <v>285</v>
      </c>
      <c r="B295" s="53" t="s">
        <v>167</v>
      </c>
      <c r="C295" s="31">
        <v>3608.2</v>
      </c>
      <c r="D295" s="36">
        <v>3588.7333333333336</v>
      </c>
      <c r="E295" s="36">
        <v>3541.4666666666672</v>
      </c>
      <c r="F295" s="36">
        <v>3474.7333333333336</v>
      </c>
      <c r="G295" s="36">
        <v>3427.4666666666672</v>
      </c>
      <c r="H295" s="36">
        <v>3655.4666666666672</v>
      </c>
      <c r="I295" s="36">
        <v>3702.7333333333336</v>
      </c>
      <c r="J295" s="36">
        <v>3769.4666666666672</v>
      </c>
      <c r="K295" s="31">
        <v>3636</v>
      </c>
      <c r="L295" s="31">
        <v>3522</v>
      </c>
      <c r="M295" s="31">
        <v>45.2849</v>
      </c>
      <c r="N295" s="1"/>
      <c r="O295" s="1"/>
    </row>
    <row r="296" spans="1:15" ht="12.75" customHeight="1">
      <c r="A296" s="33">
        <v>286</v>
      </c>
      <c r="B296" s="53" t="s">
        <v>440</v>
      </c>
      <c r="C296" s="31">
        <v>450.5</v>
      </c>
      <c r="D296" s="36">
        <v>445.01666666666665</v>
      </c>
      <c r="E296" s="36">
        <v>435.48333333333329</v>
      </c>
      <c r="F296" s="36">
        <v>420.46666666666664</v>
      </c>
      <c r="G296" s="36">
        <v>410.93333333333328</v>
      </c>
      <c r="H296" s="36">
        <v>460.0333333333333</v>
      </c>
      <c r="I296" s="36">
        <v>469.56666666666661</v>
      </c>
      <c r="J296" s="36">
        <v>484.58333333333331</v>
      </c>
      <c r="K296" s="31">
        <v>454.55</v>
      </c>
      <c r="L296" s="31">
        <v>430</v>
      </c>
      <c r="M296" s="31">
        <v>10.301270000000001</v>
      </c>
      <c r="N296" s="1"/>
      <c r="O296" s="1"/>
    </row>
    <row r="297" spans="1:15" ht="12.75" customHeight="1">
      <c r="A297" s="33">
        <v>287</v>
      </c>
      <c r="B297" s="53" t="s">
        <v>165</v>
      </c>
      <c r="C297" s="31">
        <v>400.6</v>
      </c>
      <c r="D297" s="36">
        <v>400.61666666666662</v>
      </c>
      <c r="E297" s="36">
        <v>393.98333333333323</v>
      </c>
      <c r="F297" s="36">
        <v>387.36666666666662</v>
      </c>
      <c r="G297" s="36">
        <v>380.73333333333323</v>
      </c>
      <c r="H297" s="36">
        <v>407.23333333333323</v>
      </c>
      <c r="I297" s="36">
        <v>413.86666666666656</v>
      </c>
      <c r="J297" s="36">
        <v>420.48333333333323</v>
      </c>
      <c r="K297" s="31">
        <v>407.25</v>
      </c>
      <c r="L297" s="31">
        <v>394</v>
      </c>
      <c r="M297" s="31">
        <v>7.67537</v>
      </c>
      <c r="N297" s="1"/>
      <c r="O297" s="1"/>
    </row>
    <row r="298" spans="1:15" ht="12.75" customHeight="1">
      <c r="A298" s="33">
        <v>288</v>
      </c>
      <c r="B298" s="53" t="s">
        <v>441</v>
      </c>
      <c r="C298" s="31">
        <v>230.3</v>
      </c>
      <c r="D298" s="36">
        <v>230.51666666666665</v>
      </c>
      <c r="E298" s="36">
        <v>226.23333333333329</v>
      </c>
      <c r="F298" s="36">
        <v>222.16666666666663</v>
      </c>
      <c r="G298" s="36">
        <v>217.88333333333327</v>
      </c>
      <c r="H298" s="36">
        <v>234.58333333333331</v>
      </c>
      <c r="I298" s="36">
        <v>238.86666666666667</v>
      </c>
      <c r="J298" s="36">
        <v>242.93333333333334</v>
      </c>
      <c r="K298" s="31">
        <v>234.8</v>
      </c>
      <c r="L298" s="31">
        <v>226.45</v>
      </c>
      <c r="M298" s="31">
        <v>6.5571700000000002</v>
      </c>
      <c r="N298" s="1"/>
      <c r="O298" s="1"/>
    </row>
    <row r="299" spans="1:15" ht="12.75" customHeight="1">
      <c r="A299" s="33">
        <v>289</v>
      </c>
      <c r="B299" s="53" t="s">
        <v>442</v>
      </c>
      <c r="C299" s="31">
        <v>127.4</v>
      </c>
      <c r="D299" s="36">
        <v>127.18333333333332</v>
      </c>
      <c r="E299" s="36">
        <v>122.36666666666665</v>
      </c>
      <c r="F299" s="36">
        <v>117.33333333333333</v>
      </c>
      <c r="G299" s="36">
        <v>112.51666666666665</v>
      </c>
      <c r="H299" s="36">
        <v>132.21666666666664</v>
      </c>
      <c r="I299" s="36">
        <v>137.03333333333333</v>
      </c>
      <c r="J299" s="36">
        <v>142.06666666666663</v>
      </c>
      <c r="K299" s="31">
        <v>132</v>
      </c>
      <c r="L299" s="31">
        <v>122.15</v>
      </c>
      <c r="M299" s="31">
        <v>73.09854</v>
      </c>
      <c r="N299" s="1"/>
      <c r="O299" s="1"/>
    </row>
    <row r="300" spans="1:15" ht="12.75" customHeight="1">
      <c r="A300" s="33">
        <v>290</v>
      </c>
      <c r="B300" s="53" t="s">
        <v>284</v>
      </c>
      <c r="C300" s="31">
        <v>958.5</v>
      </c>
      <c r="D300" s="36">
        <v>940.63333333333321</v>
      </c>
      <c r="E300" s="36">
        <v>918.9166666666664</v>
      </c>
      <c r="F300" s="36">
        <v>879.33333333333314</v>
      </c>
      <c r="G300" s="36">
        <v>857.61666666666633</v>
      </c>
      <c r="H300" s="36">
        <v>980.21666666666647</v>
      </c>
      <c r="I300" s="36">
        <v>1001.9333333333332</v>
      </c>
      <c r="J300" s="36">
        <v>1041.5166666666664</v>
      </c>
      <c r="K300" s="31">
        <v>962.35</v>
      </c>
      <c r="L300" s="31">
        <v>901.05</v>
      </c>
      <c r="M300" s="31">
        <v>49.584879999999998</v>
      </c>
      <c r="N300" s="1"/>
      <c r="O300" s="1"/>
    </row>
    <row r="301" spans="1:15" ht="12.75" customHeight="1">
      <c r="A301" s="33">
        <v>291</v>
      </c>
      <c r="B301" s="53" t="s">
        <v>285</v>
      </c>
      <c r="C301" s="31">
        <v>6415.7</v>
      </c>
      <c r="D301" s="36">
        <v>6282</v>
      </c>
      <c r="E301" s="36">
        <v>6088</v>
      </c>
      <c r="F301" s="36">
        <v>5760.3</v>
      </c>
      <c r="G301" s="36">
        <v>5566.3</v>
      </c>
      <c r="H301" s="36">
        <v>6609.7</v>
      </c>
      <c r="I301" s="36">
        <v>6803.7</v>
      </c>
      <c r="J301" s="36">
        <v>7131.4</v>
      </c>
      <c r="K301" s="31">
        <v>6476</v>
      </c>
      <c r="L301" s="31">
        <v>5954.3</v>
      </c>
      <c r="M301" s="31">
        <v>3.0805400000000001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1649.7</v>
      </c>
      <c r="D302" s="36">
        <v>1632.3166666666668</v>
      </c>
      <c r="E302" s="36">
        <v>1607.7333333333336</v>
      </c>
      <c r="F302" s="36">
        <v>1565.7666666666667</v>
      </c>
      <c r="G302" s="36">
        <v>1541.1833333333334</v>
      </c>
      <c r="H302" s="36">
        <v>1674.2833333333338</v>
      </c>
      <c r="I302" s="36">
        <v>1698.8666666666672</v>
      </c>
      <c r="J302" s="36">
        <v>1740.8333333333339</v>
      </c>
      <c r="K302" s="31">
        <v>1656.9</v>
      </c>
      <c r="L302" s="31">
        <v>1590.35</v>
      </c>
      <c r="M302" s="31">
        <v>9.7113899999999997</v>
      </c>
      <c r="N302" s="1"/>
      <c r="O302" s="1"/>
    </row>
    <row r="303" spans="1:15" ht="12.75" customHeight="1">
      <c r="A303" s="33">
        <v>293</v>
      </c>
      <c r="B303" s="53" t="s">
        <v>443</v>
      </c>
      <c r="C303" s="31">
        <v>1139.9000000000001</v>
      </c>
      <c r="D303" s="36">
        <v>1134.0166666666667</v>
      </c>
      <c r="E303" s="36">
        <v>1117.0333333333333</v>
      </c>
      <c r="F303" s="36">
        <v>1094.1666666666667</v>
      </c>
      <c r="G303" s="36">
        <v>1077.1833333333334</v>
      </c>
      <c r="H303" s="36">
        <v>1156.8833333333332</v>
      </c>
      <c r="I303" s="36">
        <v>1173.8666666666663</v>
      </c>
      <c r="J303" s="36">
        <v>1196.7333333333331</v>
      </c>
      <c r="K303" s="31">
        <v>1151</v>
      </c>
      <c r="L303" s="31">
        <v>1111.1500000000001</v>
      </c>
      <c r="M303" s="31">
        <v>0.60846999999999996</v>
      </c>
      <c r="N303" s="1"/>
      <c r="O303" s="1"/>
    </row>
    <row r="304" spans="1:15" ht="12.75" customHeight="1">
      <c r="A304" s="33">
        <v>294</v>
      </c>
      <c r="B304" s="53" t="s">
        <v>444</v>
      </c>
      <c r="C304" s="31">
        <v>68.849999999999994</v>
      </c>
      <c r="D304" s="36">
        <v>67.033333333333331</v>
      </c>
      <c r="E304" s="36">
        <v>64.666666666666657</v>
      </c>
      <c r="F304" s="36">
        <v>60.483333333333327</v>
      </c>
      <c r="G304" s="36">
        <v>58.116666666666653</v>
      </c>
      <c r="H304" s="36">
        <v>71.216666666666669</v>
      </c>
      <c r="I304" s="36">
        <v>73.583333333333343</v>
      </c>
      <c r="J304" s="36">
        <v>77.766666666666666</v>
      </c>
      <c r="K304" s="31">
        <v>69.400000000000006</v>
      </c>
      <c r="L304" s="31">
        <v>62.85</v>
      </c>
      <c r="M304" s="31">
        <v>39.596539999999997</v>
      </c>
      <c r="N304" s="1"/>
      <c r="O304" s="1"/>
    </row>
    <row r="305" spans="1:15" ht="12.75" customHeight="1">
      <c r="A305" s="33">
        <v>295</v>
      </c>
      <c r="B305" s="53" t="s">
        <v>183</v>
      </c>
      <c r="C305" s="31">
        <v>140301.70000000001</v>
      </c>
      <c r="D305" s="36">
        <v>140708.36666666667</v>
      </c>
      <c r="E305" s="36">
        <v>138493.33333333334</v>
      </c>
      <c r="F305" s="36">
        <v>136684.96666666667</v>
      </c>
      <c r="G305" s="36">
        <v>134469.93333333335</v>
      </c>
      <c r="H305" s="36">
        <v>142516.73333333334</v>
      </c>
      <c r="I305" s="36">
        <v>144731.76666666666</v>
      </c>
      <c r="J305" s="36">
        <v>146540.13333333333</v>
      </c>
      <c r="K305" s="31">
        <v>142923.4</v>
      </c>
      <c r="L305" s="31">
        <v>138900</v>
      </c>
      <c r="M305" s="31">
        <v>7.8380000000000005E-2</v>
      </c>
      <c r="N305" s="1"/>
      <c r="O305" s="1"/>
    </row>
    <row r="306" spans="1:15" ht="12.75" customHeight="1">
      <c r="A306" s="33">
        <v>296</v>
      </c>
      <c r="B306" s="53" t="s">
        <v>445</v>
      </c>
      <c r="C306" s="31">
        <v>1727.6</v>
      </c>
      <c r="D306" s="36">
        <v>1720.6166666666668</v>
      </c>
      <c r="E306" s="36">
        <v>1688.1333333333337</v>
      </c>
      <c r="F306" s="36">
        <v>1648.666666666667</v>
      </c>
      <c r="G306" s="36">
        <v>1616.1833333333338</v>
      </c>
      <c r="H306" s="36">
        <v>1760.0833333333335</v>
      </c>
      <c r="I306" s="36">
        <v>1792.5666666666666</v>
      </c>
      <c r="J306" s="36">
        <v>1832.0333333333333</v>
      </c>
      <c r="K306" s="31">
        <v>1753.1</v>
      </c>
      <c r="L306" s="31">
        <v>1681.15</v>
      </c>
      <c r="M306" s="31">
        <v>1.9595800000000001</v>
      </c>
      <c r="N306" s="1"/>
      <c r="O306" s="1"/>
    </row>
    <row r="307" spans="1:15" ht="12.75" customHeight="1">
      <c r="A307" s="33">
        <v>297</v>
      </c>
      <c r="B307" s="53" t="s">
        <v>446</v>
      </c>
      <c r="C307" s="31">
        <v>1024.95</v>
      </c>
      <c r="D307" s="36">
        <v>1017.4333333333333</v>
      </c>
      <c r="E307" s="36">
        <v>984.86666666666656</v>
      </c>
      <c r="F307" s="36">
        <v>944.7833333333333</v>
      </c>
      <c r="G307" s="36">
        <v>912.21666666666658</v>
      </c>
      <c r="H307" s="36">
        <v>1057.5166666666664</v>
      </c>
      <c r="I307" s="36">
        <v>1090.0833333333335</v>
      </c>
      <c r="J307" s="36">
        <v>1130.1666666666665</v>
      </c>
      <c r="K307" s="31">
        <v>1050</v>
      </c>
      <c r="L307" s="31">
        <v>977.35</v>
      </c>
      <c r="M307" s="31">
        <v>11.176830000000001</v>
      </c>
      <c r="N307" s="1"/>
      <c r="O307" s="1"/>
    </row>
    <row r="308" spans="1:15" ht="12.75" customHeight="1">
      <c r="A308" s="33">
        <v>298</v>
      </c>
      <c r="B308" s="53" t="s">
        <v>180</v>
      </c>
      <c r="C308" s="31">
        <v>1271.55</v>
      </c>
      <c r="D308" s="36">
        <v>1258.5</v>
      </c>
      <c r="E308" s="36">
        <v>1229</v>
      </c>
      <c r="F308" s="36">
        <v>1186.45</v>
      </c>
      <c r="G308" s="36">
        <v>1156.95</v>
      </c>
      <c r="H308" s="36">
        <v>1301.05</v>
      </c>
      <c r="I308" s="36">
        <v>1330.55</v>
      </c>
      <c r="J308" s="36">
        <v>1373.1</v>
      </c>
      <c r="K308" s="31">
        <v>1288</v>
      </c>
      <c r="L308" s="31">
        <v>1215.95</v>
      </c>
      <c r="M308" s="31">
        <v>14.52041</v>
      </c>
      <c r="N308" s="1"/>
      <c r="O308" s="1"/>
    </row>
    <row r="309" spans="1:15" ht="12.75" customHeight="1">
      <c r="A309" s="33">
        <v>299</v>
      </c>
      <c r="B309" s="53" t="s">
        <v>172</v>
      </c>
      <c r="C309" s="31">
        <v>266.89999999999998</v>
      </c>
      <c r="D309" s="36">
        <v>265.13333333333333</v>
      </c>
      <c r="E309" s="36">
        <v>260.11666666666667</v>
      </c>
      <c r="F309" s="36">
        <v>253.33333333333337</v>
      </c>
      <c r="G309" s="36">
        <v>248.31666666666672</v>
      </c>
      <c r="H309" s="36">
        <v>271.91666666666663</v>
      </c>
      <c r="I309" s="36">
        <v>276.93333333333328</v>
      </c>
      <c r="J309" s="36">
        <v>283.71666666666658</v>
      </c>
      <c r="K309" s="31">
        <v>270.14999999999998</v>
      </c>
      <c r="L309" s="31">
        <v>258.35000000000002</v>
      </c>
      <c r="M309" s="31">
        <v>36.205950000000001</v>
      </c>
      <c r="N309" s="1"/>
      <c r="O309" s="1"/>
    </row>
    <row r="310" spans="1:15" ht="12.75" customHeight="1">
      <c r="A310" s="33">
        <v>300</v>
      </c>
      <c r="B310" s="53" t="s">
        <v>171</v>
      </c>
      <c r="C310" s="31">
        <v>1890.55</v>
      </c>
      <c r="D310" s="36">
        <v>1876.9166666666667</v>
      </c>
      <c r="E310" s="36">
        <v>1858.2333333333336</v>
      </c>
      <c r="F310" s="36">
        <v>1825.9166666666667</v>
      </c>
      <c r="G310" s="36">
        <v>1807.2333333333336</v>
      </c>
      <c r="H310" s="36">
        <v>1909.2333333333336</v>
      </c>
      <c r="I310" s="36">
        <v>1927.9166666666665</v>
      </c>
      <c r="J310" s="36">
        <v>1960.2333333333336</v>
      </c>
      <c r="K310" s="31">
        <v>1895.6</v>
      </c>
      <c r="L310" s="31">
        <v>1844.6</v>
      </c>
      <c r="M310" s="31">
        <v>23.881329999999998</v>
      </c>
      <c r="N310" s="1"/>
      <c r="O310" s="1"/>
    </row>
    <row r="311" spans="1:15" ht="12.75" customHeight="1">
      <c r="A311" s="33">
        <v>301</v>
      </c>
      <c r="B311" s="53" t="s">
        <v>447</v>
      </c>
      <c r="C311" s="31">
        <v>383.45</v>
      </c>
      <c r="D311" s="36">
        <v>382.63333333333327</v>
      </c>
      <c r="E311" s="36">
        <v>375.36666666666656</v>
      </c>
      <c r="F311" s="36">
        <v>367.2833333333333</v>
      </c>
      <c r="G311" s="36">
        <v>360.01666666666659</v>
      </c>
      <c r="H311" s="36">
        <v>390.71666666666653</v>
      </c>
      <c r="I311" s="36">
        <v>397.98333333333329</v>
      </c>
      <c r="J311" s="36">
        <v>406.06666666666649</v>
      </c>
      <c r="K311" s="31">
        <v>389.9</v>
      </c>
      <c r="L311" s="31">
        <v>374.55</v>
      </c>
      <c r="M311" s="31">
        <v>1.30033</v>
      </c>
      <c r="N311" s="1"/>
      <c r="O311" s="1"/>
    </row>
    <row r="312" spans="1:15" ht="12.75" customHeight="1">
      <c r="A312" s="33">
        <v>302</v>
      </c>
      <c r="B312" s="53" t="s">
        <v>448</v>
      </c>
      <c r="C312" s="31">
        <v>544.1</v>
      </c>
      <c r="D312" s="36">
        <v>537.86666666666667</v>
      </c>
      <c r="E312" s="36">
        <v>521.38333333333333</v>
      </c>
      <c r="F312" s="36">
        <v>498.66666666666663</v>
      </c>
      <c r="G312" s="36">
        <v>482.18333333333328</v>
      </c>
      <c r="H312" s="36">
        <v>560.58333333333337</v>
      </c>
      <c r="I312" s="36">
        <v>577.06666666666672</v>
      </c>
      <c r="J312" s="36">
        <v>599.78333333333342</v>
      </c>
      <c r="K312" s="31">
        <v>554.35</v>
      </c>
      <c r="L312" s="31">
        <v>515.15</v>
      </c>
      <c r="M312" s="31">
        <v>2.1448700000000001</v>
      </c>
      <c r="N312" s="1"/>
      <c r="O312" s="1"/>
    </row>
    <row r="313" spans="1:15" ht="12.75" customHeight="1">
      <c r="A313" s="33">
        <v>303</v>
      </c>
      <c r="B313" s="53" t="s">
        <v>173</v>
      </c>
      <c r="C313" s="31">
        <v>165.7</v>
      </c>
      <c r="D313" s="36">
        <v>164.08333333333331</v>
      </c>
      <c r="E313" s="36">
        <v>160.06666666666663</v>
      </c>
      <c r="F313" s="36">
        <v>154.43333333333331</v>
      </c>
      <c r="G313" s="36">
        <v>150.41666666666663</v>
      </c>
      <c r="H313" s="36">
        <v>169.71666666666664</v>
      </c>
      <c r="I313" s="36">
        <v>173.73333333333329</v>
      </c>
      <c r="J313" s="36">
        <v>179.36666666666665</v>
      </c>
      <c r="K313" s="31">
        <v>168.1</v>
      </c>
      <c r="L313" s="31">
        <v>158.44999999999999</v>
      </c>
      <c r="M313" s="31">
        <v>68.390379999999993</v>
      </c>
      <c r="N313" s="1"/>
      <c r="O313" s="1"/>
    </row>
    <row r="314" spans="1:15" ht="12.75" customHeight="1">
      <c r="A314" s="33">
        <v>304</v>
      </c>
      <c r="B314" s="53" t="s">
        <v>449</v>
      </c>
      <c r="C314" s="31">
        <v>207.9</v>
      </c>
      <c r="D314" s="36">
        <v>199.29999999999998</v>
      </c>
      <c r="E314" s="36">
        <v>190.69999999999996</v>
      </c>
      <c r="F314" s="36">
        <v>173.49999999999997</v>
      </c>
      <c r="G314" s="36">
        <v>164.89999999999995</v>
      </c>
      <c r="H314" s="36">
        <v>216.49999999999997</v>
      </c>
      <c r="I314" s="36">
        <v>225.1</v>
      </c>
      <c r="J314" s="36">
        <v>242.29999999999998</v>
      </c>
      <c r="K314" s="31">
        <v>207.9</v>
      </c>
      <c r="L314" s="31">
        <v>182.1</v>
      </c>
      <c r="M314" s="31">
        <v>56.213769999999997</v>
      </c>
      <c r="N314" s="1"/>
      <c r="O314" s="1"/>
    </row>
    <row r="315" spans="1:15" ht="12.75" customHeight="1">
      <c r="A315" s="33">
        <v>305</v>
      </c>
      <c r="B315" s="53" t="s">
        <v>842</v>
      </c>
      <c r="C315" s="31">
        <v>2122.1</v>
      </c>
      <c r="D315" s="36">
        <v>2094.4666666666667</v>
      </c>
      <c r="E315" s="36">
        <v>2044.1833333333334</v>
      </c>
      <c r="F315" s="36">
        <v>1966.2666666666667</v>
      </c>
      <c r="G315" s="36">
        <v>1915.9833333333333</v>
      </c>
      <c r="H315" s="36">
        <v>2172.3833333333332</v>
      </c>
      <c r="I315" s="36">
        <v>2222.666666666667</v>
      </c>
      <c r="J315" s="36">
        <v>2300.5833333333335</v>
      </c>
      <c r="K315" s="31">
        <v>2144.75</v>
      </c>
      <c r="L315" s="31">
        <v>2016.55</v>
      </c>
      <c r="M315" s="31">
        <v>2.50048</v>
      </c>
      <c r="N315" s="1"/>
      <c r="O315" s="1"/>
    </row>
    <row r="316" spans="1:15" ht="12.75" customHeight="1">
      <c r="A316" s="33">
        <v>306</v>
      </c>
      <c r="B316" s="53" t="s">
        <v>174</v>
      </c>
      <c r="C316" s="31">
        <v>506.05</v>
      </c>
      <c r="D316" s="36">
        <v>502.45</v>
      </c>
      <c r="E316" s="36">
        <v>495.75</v>
      </c>
      <c r="F316" s="36">
        <v>485.45</v>
      </c>
      <c r="G316" s="36">
        <v>478.75</v>
      </c>
      <c r="H316" s="36">
        <v>512.75</v>
      </c>
      <c r="I316" s="36">
        <v>519.44999999999993</v>
      </c>
      <c r="J316" s="36">
        <v>529.75</v>
      </c>
      <c r="K316" s="31">
        <v>509.15</v>
      </c>
      <c r="L316" s="31">
        <v>492.15</v>
      </c>
      <c r="M316" s="31">
        <v>23.262180000000001</v>
      </c>
      <c r="N316" s="1"/>
      <c r="O316" s="1"/>
    </row>
    <row r="317" spans="1:15" ht="12.75" customHeight="1">
      <c r="A317" s="33">
        <v>307</v>
      </c>
      <c r="B317" s="53" t="s">
        <v>175</v>
      </c>
      <c r="C317" s="31">
        <v>11404.6</v>
      </c>
      <c r="D317" s="36">
        <v>11388.883333333331</v>
      </c>
      <c r="E317" s="36">
        <v>11317.766666666663</v>
      </c>
      <c r="F317" s="36">
        <v>11230.933333333331</v>
      </c>
      <c r="G317" s="36">
        <v>11159.816666666662</v>
      </c>
      <c r="H317" s="36">
        <v>11475.716666666664</v>
      </c>
      <c r="I317" s="36">
        <v>11546.833333333332</v>
      </c>
      <c r="J317" s="36">
        <v>11633.666666666664</v>
      </c>
      <c r="K317" s="31">
        <v>11460</v>
      </c>
      <c r="L317" s="31">
        <v>11302.05</v>
      </c>
      <c r="M317" s="31">
        <v>5.2305799999999998</v>
      </c>
      <c r="N317" s="1"/>
      <c r="O317" s="1"/>
    </row>
    <row r="318" spans="1:15" ht="12.75" customHeight="1">
      <c r="A318" s="33">
        <v>308</v>
      </c>
      <c r="B318" s="53" t="s">
        <v>450</v>
      </c>
      <c r="C318" s="31">
        <v>2711.05</v>
      </c>
      <c r="D318" s="36">
        <v>2675.6833333333334</v>
      </c>
      <c r="E318" s="36">
        <v>2625.3666666666668</v>
      </c>
      <c r="F318" s="36">
        <v>2539.6833333333334</v>
      </c>
      <c r="G318" s="36">
        <v>2489.3666666666668</v>
      </c>
      <c r="H318" s="36">
        <v>2761.3666666666668</v>
      </c>
      <c r="I318" s="36">
        <v>2811.6833333333334</v>
      </c>
      <c r="J318" s="36">
        <v>2897.3666666666668</v>
      </c>
      <c r="K318" s="31">
        <v>2726</v>
      </c>
      <c r="L318" s="31">
        <v>2590</v>
      </c>
      <c r="M318" s="31">
        <v>0.48758000000000001</v>
      </c>
      <c r="N318" s="1"/>
      <c r="O318" s="1"/>
    </row>
    <row r="319" spans="1:15" ht="12.75" customHeight="1">
      <c r="A319" s="33">
        <v>309</v>
      </c>
      <c r="B319" s="53" t="s">
        <v>179</v>
      </c>
      <c r="C319" s="31">
        <v>960.55</v>
      </c>
      <c r="D319" s="36">
        <v>958.4666666666667</v>
      </c>
      <c r="E319" s="36">
        <v>932.93333333333339</v>
      </c>
      <c r="F319" s="36">
        <v>905.31666666666672</v>
      </c>
      <c r="G319" s="36">
        <v>879.78333333333342</v>
      </c>
      <c r="H319" s="36">
        <v>986.08333333333337</v>
      </c>
      <c r="I319" s="36">
        <v>1011.6166666666667</v>
      </c>
      <c r="J319" s="36">
        <v>1039.2333333333333</v>
      </c>
      <c r="K319" s="31">
        <v>984</v>
      </c>
      <c r="L319" s="31">
        <v>930.85</v>
      </c>
      <c r="M319" s="31">
        <v>14.940189999999999</v>
      </c>
      <c r="N319" s="1"/>
      <c r="O319" s="1"/>
    </row>
    <row r="320" spans="1:15" ht="12.75" customHeight="1">
      <c r="A320" s="33">
        <v>310</v>
      </c>
      <c r="B320" s="53" t="s">
        <v>286</v>
      </c>
      <c r="C320" s="31">
        <v>732.35</v>
      </c>
      <c r="D320" s="36">
        <v>734.88333333333333</v>
      </c>
      <c r="E320" s="36">
        <v>722.86666666666667</v>
      </c>
      <c r="F320" s="36">
        <v>713.38333333333333</v>
      </c>
      <c r="G320" s="36">
        <v>701.36666666666667</v>
      </c>
      <c r="H320" s="36">
        <v>744.36666666666667</v>
      </c>
      <c r="I320" s="36">
        <v>756.38333333333333</v>
      </c>
      <c r="J320" s="36">
        <v>765.86666666666667</v>
      </c>
      <c r="K320" s="31">
        <v>746.9</v>
      </c>
      <c r="L320" s="31">
        <v>725.4</v>
      </c>
      <c r="M320" s="31">
        <v>26.993269999999999</v>
      </c>
      <c r="N320" s="1"/>
      <c r="O320" s="1"/>
    </row>
    <row r="321" spans="1:15" ht="12.75" customHeight="1">
      <c r="A321" s="33">
        <v>311</v>
      </c>
      <c r="B321" s="53" t="s">
        <v>451</v>
      </c>
      <c r="C321" s="31">
        <v>1893.35</v>
      </c>
      <c r="D321" s="36">
        <v>1876.2333333333336</v>
      </c>
      <c r="E321" s="36">
        <v>1812.5166666666671</v>
      </c>
      <c r="F321" s="36">
        <v>1731.6833333333336</v>
      </c>
      <c r="G321" s="36">
        <v>1667.9666666666672</v>
      </c>
      <c r="H321" s="36">
        <v>1957.0666666666671</v>
      </c>
      <c r="I321" s="36">
        <v>2020.7833333333333</v>
      </c>
      <c r="J321" s="36">
        <v>2101.6166666666668</v>
      </c>
      <c r="K321" s="31">
        <v>1939.95</v>
      </c>
      <c r="L321" s="31">
        <v>1795.4</v>
      </c>
      <c r="M321" s="31">
        <v>25.15747</v>
      </c>
      <c r="N321" s="1"/>
      <c r="O321" s="1"/>
    </row>
    <row r="322" spans="1:15" ht="12.75" customHeight="1">
      <c r="A322" s="33">
        <v>312</v>
      </c>
      <c r="B322" s="53" t="s">
        <v>452</v>
      </c>
      <c r="C322" s="31">
        <v>666.5</v>
      </c>
      <c r="D322" s="36">
        <v>667.85</v>
      </c>
      <c r="E322" s="36">
        <v>655.20000000000005</v>
      </c>
      <c r="F322" s="36">
        <v>643.9</v>
      </c>
      <c r="G322" s="36">
        <v>631.25</v>
      </c>
      <c r="H322" s="36">
        <v>679.15000000000009</v>
      </c>
      <c r="I322" s="36">
        <v>691.8</v>
      </c>
      <c r="J322" s="36">
        <v>703.10000000000014</v>
      </c>
      <c r="K322" s="31">
        <v>680.5</v>
      </c>
      <c r="L322" s="31">
        <v>656.55</v>
      </c>
      <c r="M322" s="31">
        <v>0.92710999999999999</v>
      </c>
      <c r="N322" s="1"/>
      <c r="O322" s="1"/>
    </row>
    <row r="323" spans="1:15" ht="12.75" customHeight="1">
      <c r="A323" s="33">
        <v>313</v>
      </c>
      <c r="B323" s="53" t="s">
        <v>453</v>
      </c>
      <c r="C323" s="31">
        <v>1038.95</v>
      </c>
      <c r="D323" s="36">
        <v>1041.5666666666666</v>
      </c>
      <c r="E323" s="36">
        <v>1013.4333333333332</v>
      </c>
      <c r="F323" s="36">
        <v>987.91666666666652</v>
      </c>
      <c r="G323" s="36">
        <v>959.78333333333308</v>
      </c>
      <c r="H323" s="36">
        <v>1067.0833333333333</v>
      </c>
      <c r="I323" s="36">
        <v>1095.2166666666665</v>
      </c>
      <c r="J323" s="36">
        <v>1120.7333333333333</v>
      </c>
      <c r="K323" s="31">
        <v>1069.7</v>
      </c>
      <c r="L323" s="31">
        <v>1016.05</v>
      </c>
      <c r="M323" s="31">
        <v>3.97573</v>
      </c>
      <c r="N323" s="1"/>
      <c r="O323" s="1"/>
    </row>
    <row r="324" spans="1:15" ht="12.75" customHeight="1">
      <c r="A324" s="33">
        <v>314</v>
      </c>
      <c r="B324" s="53" t="s">
        <v>178</v>
      </c>
      <c r="C324" s="31">
        <v>1626.65</v>
      </c>
      <c r="D324" s="36">
        <v>1609.75</v>
      </c>
      <c r="E324" s="36">
        <v>1579.5</v>
      </c>
      <c r="F324" s="36">
        <v>1532.35</v>
      </c>
      <c r="G324" s="36">
        <v>1502.1</v>
      </c>
      <c r="H324" s="36">
        <v>1656.9</v>
      </c>
      <c r="I324" s="36">
        <v>1687.15</v>
      </c>
      <c r="J324" s="36">
        <v>1734.3000000000002</v>
      </c>
      <c r="K324" s="31">
        <v>1640</v>
      </c>
      <c r="L324" s="31">
        <v>1562.6</v>
      </c>
      <c r="M324" s="31">
        <v>1.5504199999999999</v>
      </c>
      <c r="N324" s="1"/>
      <c r="O324" s="1"/>
    </row>
    <row r="325" spans="1:15" ht="12.75" customHeight="1">
      <c r="A325" s="33">
        <v>315</v>
      </c>
      <c r="B325" s="53" t="s">
        <v>841</v>
      </c>
      <c r="C325" s="31">
        <v>378.15</v>
      </c>
      <c r="D325" s="36">
        <v>377.86666666666662</v>
      </c>
      <c r="E325" s="36">
        <v>367.13333333333321</v>
      </c>
      <c r="F325" s="36">
        <v>356.11666666666662</v>
      </c>
      <c r="G325" s="36">
        <v>345.38333333333321</v>
      </c>
      <c r="H325" s="36">
        <v>388.88333333333321</v>
      </c>
      <c r="I325" s="36">
        <v>399.61666666666667</v>
      </c>
      <c r="J325" s="36">
        <v>410.63333333333321</v>
      </c>
      <c r="K325" s="31">
        <v>388.6</v>
      </c>
      <c r="L325" s="31">
        <v>366.85</v>
      </c>
      <c r="M325" s="31">
        <v>8.2739899999999995</v>
      </c>
      <c r="N325" s="1"/>
      <c r="O325" s="1"/>
    </row>
    <row r="326" spans="1:15" ht="12.75" customHeight="1">
      <c r="A326" s="33">
        <v>316</v>
      </c>
      <c r="B326" s="53" t="s">
        <v>287</v>
      </c>
      <c r="C326" s="31">
        <v>63.6</v>
      </c>
      <c r="D326" s="36">
        <v>62.666666666666664</v>
      </c>
      <c r="E326" s="36">
        <v>61.083333333333329</v>
      </c>
      <c r="F326" s="36">
        <v>58.566666666666663</v>
      </c>
      <c r="G326" s="36">
        <v>56.983333333333327</v>
      </c>
      <c r="H326" s="36">
        <v>65.183333333333337</v>
      </c>
      <c r="I326" s="36">
        <v>66.766666666666652</v>
      </c>
      <c r="J326" s="36">
        <v>69.283333333333331</v>
      </c>
      <c r="K326" s="31">
        <v>64.25</v>
      </c>
      <c r="L326" s="31">
        <v>60.15</v>
      </c>
      <c r="M326" s="31">
        <v>153.2621</v>
      </c>
      <c r="N326" s="1"/>
      <c r="O326" s="1"/>
    </row>
    <row r="327" spans="1:15" ht="12.75" customHeight="1">
      <c r="A327" s="33">
        <v>317</v>
      </c>
      <c r="B327" s="53" t="s">
        <v>454</v>
      </c>
      <c r="C327" s="31">
        <v>1484.7</v>
      </c>
      <c r="D327" s="36">
        <v>1458.3833333333332</v>
      </c>
      <c r="E327" s="36">
        <v>1407.7666666666664</v>
      </c>
      <c r="F327" s="36">
        <v>1330.8333333333333</v>
      </c>
      <c r="G327" s="36">
        <v>1280.2166666666665</v>
      </c>
      <c r="H327" s="36">
        <v>1535.3166666666664</v>
      </c>
      <c r="I327" s="36">
        <v>1585.9333333333332</v>
      </c>
      <c r="J327" s="36">
        <v>1662.8666666666663</v>
      </c>
      <c r="K327" s="31">
        <v>1509</v>
      </c>
      <c r="L327" s="31">
        <v>1381.45</v>
      </c>
      <c r="M327" s="31">
        <v>1.69615</v>
      </c>
      <c r="N327" s="1"/>
      <c r="O327" s="1"/>
    </row>
    <row r="328" spans="1:15" ht="12.75" customHeight="1">
      <c r="A328" s="33">
        <v>318</v>
      </c>
      <c r="B328" s="53" t="s">
        <v>182</v>
      </c>
      <c r="C328" s="31">
        <v>2482.5500000000002</v>
      </c>
      <c r="D328" s="36">
        <v>2438.8333333333335</v>
      </c>
      <c r="E328" s="36">
        <v>2378.7666666666669</v>
      </c>
      <c r="F328" s="36">
        <v>2274.9833333333336</v>
      </c>
      <c r="G328" s="36">
        <v>2214.916666666667</v>
      </c>
      <c r="H328" s="36">
        <v>2542.6166666666668</v>
      </c>
      <c r="I328" s="36">
        <v>2602.6833333333334</v>
      </c>
      <c r="J328" s="36">
        <v>2706.4666666666667</v>
      </c>
      <c r="K328" s="31">
        <v>2498.9</v>
      </c>
      <c r="L328" s="31">
        <v>2335.0500000000002</v>
      </c>
      <c r="M328" s="31">
        <v>9.6139100000000006</v>
      </c>
      <c r="N328" s="1"/>
      <c r="O328" s="1"/>
    </row>
    <row r="329" spans="1:15" ht="12.75" customHeight="1">
      <c r="A329" s="33">
        <v>319</v>
      </c>
      <c r="B329" s="53" t="s">
        <v>177</v>
      </c>
      <c r="C329" s="31">
        <v>3216.15</v>
      </c>
      <c r="D329" s="36">
        <v>3212.3666666666668</v>
      </c>
      <c r="E329" s="36">
        <v>3158.8833333333337</v>
      </c>
      <c r="F329" s="36">
        <v>3101.6166666666668</v>
      </c>
      <c r="G329" s="36">
        <v>3048.1333333333337</v>
      </c>
      <c r="H329" s="36">
        <v>3269.6333333333337</v>
      </c>
      <c r="I329" s="36">
        <v>3323.1166666666672</v>
      </c>
      <c r="J329" s="36">
        <v>3380.3833333333337</v>
      </c>
      <c r="K329" s="31">
        <v>3265.85</v>
      </c>
      <c r="L329" s="31">
        <v>3155.1</v>
      </c>
      <c r="M329" s="31">
        <v>5.9521899999999999</v>
      </c>
      <c r="N329" s="1"/>
      <c r="O329" s="1"/>
    </row>
    <row r="330" spans="1:15" ht="12.75" customHeight="1">
      <c r="A330" s="33">
        <v>320</v>
      </c>
      <c r="B330" s="53" t="s">
        <v>184</v>
      </c>
      <c r="C330" s="31">
        <v>1366.8</v>
      </c>
      <c r="D330" s="36">
        <v>1355.9166666666667</v>
      </c>
      <c r="E330" s="36">
        <v>1341.9333333333334</v>
      </c>
      <c r="F330" s="36">
        <v>1317.0666666666666</v>
      </c>
      <c r="G330" s="36">
        <v>1303.0833333333333</v>
      </c>
      <c r="H330" s="36">
        <v>1380.7833333333335</v>
      </c>
      <c r="I330" s="36">
        <v>1394.7666666666667</v>
      </c>
      <c r="J330" s="36">
        <v>1419.6333333333337</v>
      </c>
      <c r="K330" s="31">
        <v>1369.9</v>
      </c>
      <c r="L330" s="31">
        <v>1331.05</v>
      </c>
      <c r="M330" s="31">
        <v>5.3649899999999997</v>
      </c>
      <c r="N330" s="1"/>
      <c r="O330" s="1"/>
    </row>
    <row r="331" spans="1:15" ht="12.75" customHeight="1">
      <c r="A331" s="33">
        <v>321</v>
      </c>
      <c r="B331" s="53" t="s">
        <v>455</v>
      </c>
      <c r="C331" s="31">
        <v>977.4</v>
      </c>
      <c r="D331" s="36">
        <v>965.79999999999984</v>
      </c>
      <c r="E331" s="36">
        <v>942.64999999999964</v>
      </c>
      <c r="F331" s="36">
        <v>907.89999999999975</v>
      </c>
      <c r="G331" s="36">
        <v>884.74999999999955</v>
      </c>
      <c r="H331" s="36">
        <v>1000.5499999999997</v>
      </c>
      <c r="I331" s="36">
        <v>1023.7</v>
      </c>
      <c r="J331" s="36">
        <v>1058.4499999999998</v>
      </c>
      <c r="K331" s="31">
        <v>988.95</v>
      </c>
      <c r="L331" s="31">
        <v>931.05</v>
      </c>
      <c r="M331" s="31">
        <v>7.3613999999999997</v>
      </c>
      <c r="N331" s="1"/>
      <c r="O331" s="1"/>
    </row>
    <row r="332" spans="1:15" ht="12.75" customHeight="1">
      <c r="A332" s="33">
        <v>322</v>
      </c>
      <c r="B332" s="53" t="s">
        <v>456</v>
      </c>
      <c r="C332" s="31">
        <v>116.1</v>
      </c>
      <c r="D332" s="36">
        <v>112.43333333333332</v>
      </c>
      <c r="E332" s="36">
        <v>108.76666666666665</v>
      </c>
      <c r="F332" s="36">
        <v>101.43333333333332</v>
      </c>
      <c r="G332" s="36">
        <v>97.766666666666652</v>
      </c>
      <c r="H332" s="36">
        <v>119.76666666666665</v>
      </c>
      <c r="I332" s="36">
        <v>123.43333333333331</v>
      </c>
      <c r="J332" s="36">
        <v>130.76666666666665</v>
      </c>
      <c r="K332" s="31">
        <v>116.1</v>
      </c>
      <c r="L332" s="31">
        <v>105.1</v>
      </c>
      <c r="M332" s="31">
        <v>220.71710999999999</v>
      </c>
      <c r="N332" s="1"/>
      <c r="O332" s="1"/>
    </row>
    <row r="333" spans="1:15" ht="12.75" customHeight="1">
      <c r="A333" s="33">
        <v>323</v>
      </c>
      <c r="B333" s="53" t="s">
        <v>457</v>
      </c>
      <c r="C333" s="31">
        <v>239.75</v>
      </c>
      <c r="D333" s="36">
        <v>229.91666666666666</v>
      </c>
      <c r="E333" s="36">
        <v>210.38333333333333</v>
      </c>
      <c r="F333" s="36">
        <v>181.01666666666668</v>
      </c>
      <c r="G333" s="36">
        <v>161.48333333333335</v>
      </c>
      <c r="H333" s="36">
        <v>259.2833333333333</v>
      </c>
      <c r="I333" s="36">
        <v>278.81666666666666</v>
      </c>
      <c r="J333" s="36">
        <v>308.18333333333328</v>
      </c>
      <c r="K333" s="31">
        <v>249.45</v>
      </c>
      <c r="L333" s="31">
        <v>200.55</v>
      </c>
      <c r="M333" s="31">
        <v>183.85354000000001</v>
      </c>
      <c r="N333" s="1"/>
      <c r="O333" s="1"/>
    </row>
    <row r="334" spans="1:15" ht="12.75" customHeight="1">
      <c r="A334" s="33">
        <v>324</v>
      </c>
      <c r="B334" s="53" t="s">
        <v>458</v>
      </c>
      <c r="C334" s="31">
        <v>85.05</v>
      </c>
      <c r="D334" s="36">
        <v>81.783333333333331</v>
      </c>
      <c r="E334" s="36">
        <v>76.86666666666666</v>
      </c>
      <c r="F334" s="36">
        <v>68.683333333333323</v>
      </c>
      <c r="G334" s="36">
        <v>63.766666666666652</v>
      </c>
      <c r="H334" s="36">
        <v>89.966666666666669</v>
      </c>
      <c r="I334" s="36">
        <v>94.883333333333354</v>
      </c>
      <c r="J334" s="36">
        <v>103.06666666666668</v>
      </c>
      <c r="K334" s="31">
        <v>86.7</v>
      </c>
      <c r="L334" s="31">
        <v>73.599999999999994</v>
      </c>
      <c r="M334" s="31">
        <v>2186.5313900000001</v>
      </c>
      <c r="N334" s="1"/>
      <c r="O334" s="1"/>
    </row>
    <row r="335" spans="1:15" ht="12.75" customHeight="1">
      <c r="A335" s="33">
        <v>325</v>
      </c>
      <c r="B335" s="53" t="s">
        <v>459</v>
      </c>
      <c r="C335" s="31">
        <v>216</v>
      </c>
      <c r="D335" s="36">
        <v>210.1</v>
      </c>
      <c r="E335" s="36">
        <v>200.89999999999998</v>
      </c>
      <c r="F335" s="36">
        <v>185.79999999999998</v>
      </c>
      <c r="G335" s="36">
        <v>176.59999999999997</v>
      </c>
      <c r="H335" s="36">
        <v>225.2</v>
      </c>
      <c r="I335" s="36">
        <v>234.39999999999998</v>
      </c>
      <c r="J335" s="36">
        <v>249.5</v>
      </c>
      <c r="K335" s="31">
        <v>219.3</v>
      </c>
      <c r="L335" s="31">
        <v>195</v>
      </c>
      <c r="M335" s="31">
        <v>159.72096999999999</v>
      </c>
      <c r="N335" s="1"/>
      <c r="O335" s="1"/>
    </row>
    <row r="336" spans="1:15" ht="12.75" customHeight="1">
      <c r="A336" s="33">
        <v>326</v>
      </c>
      <c r="B336" s="53" t="s">
        <v>189</v>
      </c>
      <c r="C336" s="31">
        <v>201.95</v>
      </c>
      <c r="D336" s="36">
        <v>202.53333333333333</v>
      </c>
      <c r="E336" s="36">
        <v>196.56666666666666</v>
      </c>
      <c r="F336" s="36">
        <v>191.18333333333334</v>
      </c>
      <c r="G336" s="36">
        <v>185.21666666666667</v>
      </c>
      <c r="H336" s="36">
        <v>207.91666666666666</v>
      </c>
      <c r="I336" s="36">
        <v>213.8833333333333</v>
      </c>
      <c r="J336" s="36">
        <v>219.26666666666665</v>
      </c>
      <c r="K336" s="31">
        <v>208.5</v>
      </c>
      <c r="L336" s="31">
        <v>197.15</v>
      </c>
      <c r="M336" s="31">
        <v>293.07738999999998</v>
      </c>
      <c r="N336" s="1"/>
      <c r="O336" s="1"/>
    </row>
    <row r="337" spans="1:15" ht="12.75" customHeight="1">
      <c r="A337" s="33">
        <v>327</v>
      </c>
      <c r="B337" s="53" t="s">
        <v>839</v>
      </c>
      <c r="C337" s="31">
        <v>54.35</v>
      </c>
      <c r="D337" s="36">
        <v>53.766666666666673</v>
      </c>
      <c r="E337" s="36">
        <v>51.133333333333347</v>
      </c>
      <c r="F337" s="36">
        <v>47.916666666666671</v>
      </c>
      <c r="G337" s="36">
        <v>45.283333333333346</v>
      </c>
      <c r="H337" s="36">
        <v>56.983333333333348</v>
      </c>
      <c r="I337" s="36">
        <v>59.616666666666674</v>
      </c>
      <c r="J337" s="36">
        <v>62.83333333333335</v>
      </c>
      <c r="K337" s="31">
        <v>56.4</v>
      </c>
      <c r="L337" s="31">
        <v>50.55</v>
      </c>
      <c r="M337" s="31">
        <v>301.15015</v>
      </c>
      <c r="N337" s="1"/>
      <c r="O337" s="1"/>
    </row>
    <row r="338" spans="1:15" ht="12.75" customHeight="1">
      <c r="A338" s="33">
        <v>328</v>
      </c>
      <c r="B338" s="53" t="s">
        <v>191</v>
      </c>
      <c r="C338" s="31">
        <v>321.85000000000002</v>
      </c>
      <c r="D338" s="36">
        <v>321.76666666666665</v>
      </c>
      <c r="E338" s="36">
        <v>316.58333333333331</v>
      </c>
      <c r="F338" s="36">
        <v>311.31666666666666</v>
      </c>
      <c r="G338" s="36">
        <v>306.13333333333333</v>
      </c>
      <c r="H338" s="36">
        <v>327.0333333333333</v>
      </c>
      <c r="I338" s="36">
        <v>332.2166666666667</v>
      </c>
      <c r="J338" s="36">
        <v>337.48333333333329</v>
      </c>
      <c r="K338" s="31">
        <v>326.95</v>
      </c>
      <c r="L338" s="31">
        <v>316.5</v>
      </c>
      <c r="M338" s="31">
        <v>208.59127000000001</v>
      </c>
      <c r="N338" s="1"/>
      <c r="O338" s="1"/>
    </row>
    <row r="339" spans="1:15" ht="12.75" customHeight="1">
      <c r="A339" s="33">
        <v>329</v>
      </c>
      <c r="B339" s="53" t="s">
        <v>461</v>
      </c>
      <c r="C339" s="31">
        <v>1235.25</v>
      </c>
      <c r="D339" s="36">
        <v>1218.3666666666666</v>
      </c>
      <c r="E339" s="36">
        <v>1191.8833333333332</v>
      </c>
      <c r="F339" s="36">
        <v>1148.5166666666667</v>
      </c>
      <c r="G339" s="36">
        <v>1122.0333333333333</v>
      </c>
      <c r="H339" s="36">
        <v>1261.7333333333331</v>
      </c>
      <c r="I339" s="36">
        <v>1288.2166666666662</v>
      </c>
      <c r="J339" s="36">
        <v>1331.583333333333</v>
      </c>
      <c r="K339" s="31">
        <v>1244.8499999999999</v>
      </c>
      <c r="L339" s="31">
        <v>1175</v>
      </c>
      <c r="M339" s="31">
        <v>3.14262</v>
      </c>
      <c r="N339" s="1"/>
      <c r="O339" s="1"/>
    </row>
    <row r="340" spans="1:15" ht="12.75" customHeight="1">
      <c r="A340" s="33">
        <v>330</v>
      </c>
      <c r="B340" s="53" t="s">
        <v>185</v>
      </c>
      <c r="C340" s="31">
        <v>141.44999999999999</v>
      </c>
      <c r="D340" s="36">
        <v>140.15</v>
      </c>
      <c r="E340" s="36">
        <v>136.80000000000001</v>
      </c>
      <c r="F340" s="36">
        <v>132.15</v>
      </c>
      <c r="G340" s="36">
        <v>128.80000000000001</v>
      </c>
      <c r="H340" s="36">
        <v>144.80000000000001</v>
      </c>
      <c r="I340" s="36">
        <v>148.14999999999998</v>
      </c>
      <c r="J340" s="36">
        <v>152.80000000000001</v>
      </c>
      <c r="K340" s="31">
        <v>143.5</v>
      </c>
      <c r="L340" s="31">
        <v>135.5</v>
      </c>
      <c r="M340" s="31">
        <v>244.29716999999999</v>
      </c>
      <c r="N340" s="1"/>
      <c r="O340" s="1"/>
    </row>
    <row r="341" spans="1:15" ht="12.75" customHeight="1">
      <c r="A341" s="33">
        <v>331</v>
      </c>
      <c r="B341" s="53" t="s">
        <v>187</v>
      </c>
      <c r="C341" s="31">
        <v>2998.05</v>
      </c>
      <c r="D341" s="36">
        <v>2967.5166666666664</v>
      </c>
      <c r="E341" s="36">
        <v>2929.7833333333328</v>
      </c>
      <c r="F341" s="36">
        <v>2861.5166666666664</v>
      </c>
      <c r="G341" s="36">
        <v>2823.7833333333328</v>
      </c>
      <c r="H341" s="36">
        <v>3035.7833333333328</v>
      </c>
      <c r="I341" s="36">
        <v>3073.5166666666664</v>
      </c>
      <c r="J341" s="36">
        <v>3141.7833333333328</v>
      </c>
      <c r="K341" s="31">
        <v>3005.25</v>
      </c>
      <c r="L341" s="31">
        <v>2899.25</v>
      </c>
      <c r="M341" s="31">
        <v>1.4063699999999999</v>
      </c>
      <c r="N341" s="1"/>
      <c r="O341" s="1"/>
    </row>
    <row r="342" spans="1:15" ht="12.75" customHeight="1">
      <c r="A342" s="33">
        <v>332</v>
      </c>
      <c r="B342" s="53" t="s">
        <v>462</v>
      </c>
      <c r="C342" s="31">
        <v>647.9</v>
      </c>
      <c r="D342" s="36">
        <v>642.58333333333337</v>
      </c>
      <c r="E342" s="36">
        <v>630.31666666666672</v>
      </c>
      <c r="F342" s="36">
        <v>612.73333333333335</v>
      </c>
      <c r="G342" s="36">
        <v>600.4666666666667</v>
      </c>
      <c r="H342" s="36">
        <v>660.16666666666674</v>
      </c>
      <c r="I342" s="36">
        <v>672.43333333333339</v>
      </c>
      <c r="J342" s="36">
        <v>690.01666666666677</v>
      </c>
      <c r="K342" s="31">
        <v>654.85</v>
      </c>
      <c r="L342" s="31">
        <v>625</v>
      </c>
      <c r="M342" s="31">
        <v>3.1164800000000001</v>
      </c>
      <c r="N342" s="1"/>
      <c r="O342" s="1"/>
    </row>
    <row r="343" spans="1:15" ht="12.75" customHeight="1">
      <c r="A343" s="33">
        <v>333</v>
      </c>
      <c r="B343" s="53" t="s">
        <v>188</v>
      </c>
      <c r="C343" s="31">
        <v>2612.75</v>
      </c>
      <c r="D343" s="36">
        <v>2602.2000000000003</v>
      </c>
      <c r="E343" s="36">
        <v>2584.4500000000007</v>
      </c>
      <c r="F343" s="36">
        <v>2556.1500000000005</v>
      </c>
      <c r="G343" s="36">
        <v>2538.400000000001</v>
      </c>
      <c r="H343" s="36">
        <v>2630.5000000000005</v>
      </c>
      <c r="I343" s="36">
        <v>2648.2499999999995</v>
      </c>
      <c r="J343" s="36">
        <v>2676.55</v>
      </c>
      <c r="K343" s="31">
        <v>2619.9499999999998</v>
      </c>
      <c r="L343" s="31">
        <v>2573.9</v>
      </c>
      <c r="M343" s="31">
        <v>11.22997</v>
      </c>
      <c r="N343" s="1"/>
      <c r="O343" s="1"/>
    </row>
    <row r="344" spans="1:15" ht="12.75" customHeight="1">
      <c r="A344" s="33">
        <v>334</v>
      </c>
      <c r="B344" s="53" t="s">
        <v>463</v>
      </c>
      <c r="C344" s="31">
        <v>84.65</v>
      </c>
      <c r="D344" s="36">
        <v>84.366666666666674</v>
      </c>
      <c r="E344" s="36">
        <v>82.283333333333346</v>
      </c>
      <c r="F344" s="36">
        <v>79.916666666666671</v>
      </c>
      <c r="G344" s="36">
        <v>77.833333333333343</v>
      </c>
      <c r="H344" s="36">
        <v>86.733333333333348</v>
      </c>
      <c r="I344" s="36">
        <v>88.816666666666663</v>
      </c>
      <c r="J344" s="36">
        <v>91.183333333333351</v>
      </c>
      <c r="K344" s="31">
        <v>86.45</v>
      </c>
      <c r="L344" s="31">
        <v>82</v>
      </c>
      <c r="M344" s="31">
        <v>26.340330000000002</v>
      </c>
      <c r="N344" s="1"/>
      <c r="O344" s="1"/>
    </row>
    <row r="345" spans="1:15" ht="12.75" customHeight="1">
      <c r="A345" s="33">
        <v>335</v>
      </c>
      <c r="B345" s="53" t="s">
        <v>288</v>
      </c>
      <c r="C345" s="31">
        <v>472.5</v>
      </c>
      <c r="D345" s="36">
        <v>463.15000000000003</v>
      </c>
      <c r="E345" s="36">
        <v>447.15000000000009</v>
      </c>
      <c r="F345" s="36">
        <v>421.80000000000007</v>
      </c>
      <c r="G345" s="36">
        <v>405.80000000000013</v>
      </c>
      <c r="H345" s="36">
        <v>488.50000000000006</v>
      </c>
      <c r="I345" s="36">
        <v>504.49999999999994</v>
      </c>
      <c r="J345" s="36">
        <v>529.85</v>
      </c>
      <c r="K345" s="31">
        <v>479.15</v>
      </c>
      <c r="L345" s="31">
        <v>437.8</v>
      </c>
      <c r="M345" s="31">
        <v>13.00869</v>
      </c>
      <c r="N345" s="1"/>
      <c r="O345" s="1"/>
    </row>
    <row r="346" spans="1:15" ht="12.75" customHeight="1">
      <c r="A346" s="33">
        <v>336</v>
      </c>
      <c r="B346" s="53" t="s">
        <v>464</v>
      </c>
      <c r="C346" s="31">
        <v>301.35000000000002</v>
      </c>
      <c r="D346" s="36">
        <v>302.05</v>
      </c>
      <c r="E346" s="36">
        <v>297.3</v>
      </c>
      <c r="F346" s="36">
        <v>293.25</v>
      </c>
      <c r="G346" s="36">
        <v>288.5</v>
      </c>
      <c r="H346" s="36">
        <v>306.10000000000002</v>
      </c>
      <c r="I346" s="36">
        <v>310.85000000000002</v>
      </c>
      <c r="J346" s="36">
        <v>314.90000000000003</v>
      </c>
      <c r="K346" s="31">
        <v>306.8</v>
      </c>
      <c r="L346" s="31">
        <v>298</v>
      </c>
      <c r="M346" s="31">
        <v>5.0616300000000001</v>
      </c>
      <c r="N346" s="1"/>
      <c r="O346" s="1"/>
    </row>
    <row r="347" spans="1:15" ht="12.75" customHeight="1">
      <c r="A347" s="33">
        <v>337</v>
      </c>
      <c r="B347" s="53" t="s">
        <v>192</v>
      </c>
      <c r="C347" s="31">
        <v>1325.6</v>
      </c>
      <c r="D347" s="36">
        <v>1314.6166666666666</v>
      </c>
      <c r="E347" s="36">
        <v>1294.833333333333</v>
      </c>
      <c r="F347" s="36">
        <v>1264.0666666666664</v>
      </c>
      <c r="G347" s="36">
        <v>1244.2833333333328</v>
      </c>
      <c r="H347" s="36">
        <v>1345.3833333333332</v>
      </c>
      <c r="I347" s="36">
        <v>1365.1666666666665</v>
      </c>
      <c r="J347" s="36">
        <v>1395.9333333333334</v>
      </c>
      <c r="K347" s="31">
        <v>1334.4</v>
      </c>
      <c r="L347" s="31">
        <v>1283.8499999999999</v>
      </c>
      <c r="M347" s="31">
        <v>2.7644700000000002</v>
      </c>
      <c r="N347" s="1"/>
      <c r="O347" s="1"/>
    </row>
    <row r="348" spans="1:15" ht="12.75" customHeight="1">
      <c r="A348" s="33">
        <v>338</v>
      </c>
      <c r="B348" s="53" t="s">
        <v>194</v>
      </c>
      <c r="C348" s="31">
        <v>263.25</v>
      </c>
      <c r="D348" s="36">
        <v>259.59999999999997</v>
      </c>
      <c r="E348" s="36">
        <v>254.84999999999991</v>
      </c>
      <c r="F348" s="36">
        <v>246.44999999999993</v>
      </c>
      <c r="G348" s="36">
        <v>241.69999999999987</v>
      </c>
      <c r="H348" s="36">
        <v>267.99999999999994</v>
      </c>
      <c r="I348" s="36">
        <v>272.75000000000006</v>
      </c>
      <c r="J348" s="36">
        <v>281.14999999999998</v>
      </c>
      <c r="K348" s="31">
        <v>264.35000000000002</v>
      </c>
      <c r="L348" s="31">
        <v>251.2</v>
      </c>
      <c r="M348" s="31">
        <v>214.04057</v>
      </c>
      <c r="N348" s="1"/>
      <c r="O348" s="1"/>
    </row>
    <row r="349" spans="1:15" ht="12.75" customHeight="1">
      <c r="A349" s="33">
        <v>339</v>
      </c>
      <c r="B349" s="53" t="s">
        <v>289</v>
      </c>
      <c r="C349" s="31">
        <v>573.15</v>
      </c>
      <c r="D349" s="36">
        <v>575.2166666666667</v>
      </c>
      <c r="E349" s="36">
        <v>559.93333333333339</v>
      </c>
      <c r="F349" s="36">
        <v>546.7166666666667</v>
      </c>
      <c r="G349" s="36">
        <v>531.43333333333339</v>
      </c>
      <c r="H349" s="36">
        <v>588.43333333333339</v>
      </c>
      <c r="I349" s="36">
        <v>603.7166666666667</v>
      </c>
      <c r="J349" s="36">
        <v>616.93333333333339</v>
      </c>
      <c r="K349" s="31">
        <v>590.5</v>
      </c>
      <c r="L349" s="31">
        <v>562</v>
      </c>
      <c r="M349" s="31">
        <v>40.691760000000002</v>
      </c>
      <c r="N349" s="1"/>
      <c r="O349" s="1"/>
    </row>
    <row r="350" spans="1:15" ht="12.75" customHeight="1">
      <c r="A350" s="33">
        <v>340</v>
      </c>
      <c r="B350" s="53" t="s">
        <v>465</v>
      </c>
      <c r="C350" s="31">
        <v>1790.8</v>
      </c>
      <c r="D350" s="36">
        <v>1726.4666666666665</v>
      </c>
      <c r="E350" s="36">
        <v>1624.4333333333329</v>
      </c>
      <c r="F350" s="36">
        <v>1458.0666666666664</v>
      </c>
      <c r="G350" s="36">
        <v>1356.0333333333328</v>
      </c>
      <c r="H350" s="36">
        <v>1892.833333333333</v>
      </c>
      <c r="I350" s="36">
        <v>1994.8666666666663</v>
      </c>
      <c r="J350" s="36">
        <v>2161.2333333333331</v>
      </c>
      <c r="K350" s="31">
        <v>1828.5</v>
      </c>
      <c r="L350" s="31">
        <v>1560.1</v>
      </c>
      <c r="M350" s="31">
        <v>52.358620000000002</v>
      </c>
      <c r="N350" s="1"/>
      <c r="O350" s="1"/>
    </row>
    <row r="351" spans="1:15" ht="12.75" customHeight="1">
      <c r="A351" s="33">
        <v>341</v>
      </c>
      <c r="B351" s="53" t="s">
        <v>290</v>
      </c>
      <c r="C351" s="31">
        <v>353.05</v>
      </c>
      <c r="D351" s="36">
        <v>349.81666666666666</v>
      </c>
      <c r="E351" s="36">
        <v>337.48333333333335</v>
      </c>
      <c r="F351" s="36">
        <v>321.91666666666669</v>
      </c>
      <c r="G351" s="36">
        <v>309.58333333333337</v>
      </c>
      <c r="H351" s="36">
        <v>365.38333333333333</v>
      </c>
      <c r="I351" s="36">
        <v>377.7166666666667</v>
      </c>
      <c r="J351" s="36">
        <v>393.2833333333333</v>
      </c>
      <c r="K351" s="31">
        <v>362.15</v>
      </c>
      <c r="L351" s="31">
        <v>334.25</v>
      </c>
      <c r="M351" s="31">
        <v>54.53642</v>
      </c>
      <c r="N351" s="1"/>
      <c r="O351" s="1"/>
    </row>
    <row r="352" spans="1:15" ht="12.75" customHeight="1">
      <c r="A352" s="33">
        <v>342</v>
      </c>
      <c r="B352" s="53" t="s">
        <v>193</v>
      </c>
      <c r="C352" s="31">
        <v>8470.2000000000007</v>
      </c>
      <c r="D352" s="36">
        <v>8291.4</v>
      </c>
      <c r="E352" s="36">
        <v>8083.7999999999993</v>
      </c>
      <c r="F352" s="36">
        <v>7697.4</v>
      </c>
      <c r="G352" s="36">
        <v>7489.7999999999993</v>
      </c>
      <c r="H352" s="36">
        <v>8677.7999999999993</v>
      </c>
      <c r="I352" s="36">
        <v>8885.4000000000015</v>
      </c>
      <c r="J352" s="36">
        <v>9271.7999999999993</v>
      </c>
      <c r="K352" s="31">
        <v>8499</v>
      </c>
      <c r="L352" s="31">
        <v>7905</v>
      </c>
      <c r="M352" s="31">
        <v>4.1111700000000004</v>
      </c>
      <c r="N352" s="1"/>
      <c r="O352" s="1"/>
    </row>
    <row r="353" spans="1:15" ht="12.75" customHeight="1">
      <c r="A353" s="33">
        <v>343</v>
      </c>
      <c r="B353" s="53" t="s">
        <v>466</v>
      </c>
      <c r="C353" s="31">
        <v>200.35</v>
      </c>
      <c r="D353" s="36">
        <v>198.06666666666663</v>
      </c>
      <c r="E353" s="36">
        <v>194.93333333333328</v>
      </c>
      <c r="F353" s="36">
        <v>189.51666666666665</v>
      </c>
      <c r="G353" s="36">
        <v>186.3833333333333</v>
      </c>
      <c r="H353" s="36">
        <v>203.48333333333326</v>
      </c>
      <c r="I353" s="36">
        <v>206.61666666666665</v>
      </c>
      <c r="J353" s="36">
        <v>212.03333333333325</v>
      </c>
      <c r="K353" s="31">
        <v>201.2</v>
      </c>
      <c r="L353" s="31">
        <v>192.65</v>
      </c>
      <c r="M353" s="31">
        <v>2.4159999999999999</v>
      </c>
      <c r="N353" s="1"/>
      <c r="O353" s="1"/>
    </row>
    <row r="354" spans="1:15" ht="12.75" customHeight="1">
      <c r="A354" s="33">
        <v>344</v>
      </c>
      <c r="B354" s="53" t="s">
        <v>291</v>
      </c>
      <c r="C354" s="31">
        <v>1138.2</v>
      </c>
      <c r="D354" s="36">
        <v>1111.3</v>
      </c>
      <c r="E354" s="36">
        <v>1077.5999999999999</v>
      </c>
      <c r="F354" s="36">
        <v>1017</v>
      </c>
      <c r="G354" s="36">
        <v>983.3</v>
      </c>
      <c r="H354" s="36">
        <v>1171.8999999999999</v>
      </c>
      <c r="I354" s="36">
        <v>1205.6000000000001</v>
      </c>
      <c r="J354" s="36">
        <v>1266.1999999999998</v>
      </c>
      <c r="K354" s="31">
        <v>1145</v>
      </c>
      <c r="L354" s="31">
        <v>1050.7</v>
      </c>
      <c r="M354" s="31">
        <v>21.192440000000001</v>
      </c>
      <c r="N354" s="1"/>
      <c r="O354" s="1"/>
    </row>
    <row r="355" spans="1:15" ht="12.75" customHeight="1">
      <c r="A355" s="33">
        <v>345</v>
      </c>
      <c r="B355" s="53" t="s">
        <v>467</v>
      </c>
      <c r="C355" s="31">
        <v>254.1</v>
      </c>
      <c r="D355" s="36">
        <v>247.29999999999998</v>
      </c>
      <c r="E355" s="36">
        <v>237.29999999999995</v>
      </c>
      <c r="F355" s="36">
        <v>220.49999999999997</v>
      </c>
      <c r="G355" s="36">
        <v>210.49999999999994</v>
      </c>
      <c r="H355" s="36">
        <v>264.09999999999997</v>
      </c>
      <c r="I355" s="36">
        <v>274.10000000000002</v>
      </c>
      <c r="J355" s="36">
        <v>290.89999999999998</v>
      </c>
      <c r="K355" s="31">
        <v>257.3</v>
      </c>
      <c r="L355" s="31">
        <v>230.5</v>
      </c>
      <c r="M355" s="31">
        <v>65.201220000000006</v>
      </c>
      <c r="N355" s="1"/>
      <c r="O355" s="1"/>
    </row>
    <row r="356" spans="1:15" ht="12.75" customHeight="1">
      <c r="A356" s="33">
        <v>346</v>
      </c>
      <c r="B356" s="53" t="s">
        <v>201</v>
      </c>
      <c r="C356" s="31">
        <v>3650.4</v>
      </c>
      <c r="D356" s="36">
        <v>3615.7833333333333</v>
      </c>
      <c r="E356" s="36">
        <v>3567.6166666666668</v>
      </c>
      <c r="F356" s="36">
        <v>3484.8333333333335</v>
      </c>
      <c r="G356" s="36">
        <v>3436.666666666667</v>
      </c>
      <c r="H356" s="36">
        <v>3698.5666666666666</v>
      </c>
      <c r="I356" s="36">
        <v>3746.7333333333336</v>
      </c>
      <c r="J356" s="36">
        <v>3829.5166666666664</v>
      </c>
      <c r="K356" s="31">
        <v>3663.95</v>
      </c>
      <c r="L356" s="31">
        <v>3533</v>
      </c>
      <c r="M356" s="31">
        <v>1.6920900000000001</v>
      </c>
      <c r="N356" s="1"/>
      <c r="O356" s="1"/>
    </row>
    <row r="357" spans="1:15" ht="12.75" customHeight="1">
      <c r="A357" s="33">
        <v>347</v>
      </c>
      <c r="B357" s="53" t="s">
        <v>468</v>
      </c>
      <c r="C357" s="31">
        <v>646.70000000000005</v>
      </c>
      <c r="D357" s="36">
        <v>635.43333333333339</v>
      </c>
      <c r="E357" s="36">
        <v>618.91666666666674</v>
      </c>
      <c r="F357" s="36">
        <v>591.13333333333333</v>
      </c>
      <c r="G357" s="36">
        <v>574.61666666666667</v>
      </c>
      <c r="H357" s="36">
        <v>663.21666666666681</v>
      </c>
      <c r="I357" s="36">
        <v>679.73333333333346</v>
      </c>
      <c r="J357" s="36">
        <v>707.51666666666688</v>
      </c>
      <c r="K357" s="31">
        <v>651.95000000000005</v>
      </c>
      <c r="L357" s="31">
        <v>607.65</v>
      </c>
      <c r="M357" s="31">
        <v>4.3984800000000002</v>
      </c>
      <c r="N357" s="1"/>
      <c r="O357" s="1"/>
    </row>
    <row r="358" spans="1:15" ht="12.75" customHeight="1">
      <c r="A358" s="33">
        <v>348</v>
      </c>
      <c r="B358" s="53" t="s">
        <v>469</v>
      </c>
      <c r="C358" s="31">
        <v>401.75</v>
      </c>
      <c r="D358" s="36">
        <v>397.51666666666665</v>
      </c>
      <c r="E358" s="36">
        <v>386.23333333333329</v>
      </c>
      <c r="F358" s="36">
        <v>370.71666666666664</v>
      </c>
      <c r="G358" s="36">
        <v>359.43333333333328</v>
      </c>
      <c r="H358" s="36">
        <v>413.0333333333333</v>
      </c>
      <c r="I358" s="36">
        <v>424.31666666666661</v>
      </c>
      <c r="J358" s="36">
        <v>439.83333333333331</v>
      </c>
      <c r="K358" s="31">
        <v>408.8</v>
      </c>
      <c r="L358" s="31">
        <v>382</v>
      </c>
      <c r="M358" s="31">
        <v>7.5501899999999997</v>
      </c>
      <c r="N358" s="1"/>
      <c r="O358" s="1"/>
    </row>
    <row r="359" spans="1:15" ht="12.75" customHeight="1">
      <c r="A359" s="33">
        <v>349</v>
      </c>
      <c r="B359" s="53" t="s">
        <v>206</v>
      </c>
      <c r="C359" s="31">
        <v>1320.3</v>
      </c>
      <c r="D359" s="36">
        <v>1309.6166666666666</v>
      </c>
      <c r="E359" s="36">
        <v>1294.7833333333331</v>
      </c>
      <c r="F359" s="36">
        <v>1269.2666666666664</v>
      </c>
      <c r="G359" s="36">
        <v>1254.4333333333329</v>
      </c>
      <c r="H359" s="36">
        <v>1335.1333333333332</v>
      </c>
      <c r="I359" s="36">
        <v>1349.9666666666667</v>
      </c>
      <c r="J359" s="36">
        <v>1375.4833333333333</v>
      </c>
      <c r="K359" s="31">
        <v>1324.45</v>
      </c>
      <c r="L359" s="31">
        <v>1284.0999999999999</v>
      </c>
      <c r="M359" s="31">
        <v>4.6808100000000001</v>
      </c>
      <c r="N359" s="1"/>
      <c r="O359" s="1"/>
    </row>
    <row r="360" spans="1:15" ht="12.75" customHeight="1">
      <c r="A360" s="33">
        <v>350</v>
      </c>
      <c r="B360" s="53" t="s">
        <v>195</v>
      </c>
      <c r="C360" s="31">
        <v>34385.15</v>
      </c>
      <c r="D360" s="36">
        <v>34198.016666666663</v>
      </c>
      <c r="E360" s="36">
        <v>33797.033333333326</v>
      </c>
      <c r="F360" s="36">
        <v>33208.916666666664</v>
      </c>
      <c r="G360" s="36">
        <v>32807.933333333327</v>
      </c>
      <c r="H360" s="36">
        <v>34786.133333333324</v>
      </c>
      <c r="I360" s="36">
        <v>35187.116666666661</v>
      </c>
      <c r="J360" s="36">
        <v>35775.233333333323</v>
      </c>
      <c r="K360" s="31">
        <v>34599</v>
      </c>
      <c r="L360" s="31">
        <v>33609.9</v>
      </c>
      <c r="M360" s="31">
        <v>0.26691999999999999</v>
      </c>
      <c r="N360" s="1"/>
      <c r="O360" s="1"/>
    </row>
    <row r="361" spans="1:15" ht="12.75" customHeight="1">
      <c r="A361" s="33">
        <v>351</v>
      </c>
      <c r="B361" s="53" t="s">
        <v>292</v>
      </c>
      <c r="C361" s="31">
        <v>1398.45</v>
      </c>
      <c r="D361" s="36">
        <v>1374.5833333333333</v>
      </c>
      <c r="E361" s="36">
        <v>1335.1666666666665</v>
      </c>
      <c r="F361" s="36">
        <v>1271.8833333333332</v>
      </c>
      <c r="G361" s="36">
        <v>1232.4666666666665</v>
      </c>
      <c r="H361" s="36">
        <v>1437.8666666666666</v>
      </c>
      <c r="I361" s="36">
        <v>1477.2833333333331</v>
      </c>
      <c r="J361" s="36">
        <v>1540.5666666666666</v>
      </c>
      <c r="K361" s="31">
        <v>1414</v>
      </c>
      <c r="L361" s="31">
        <v>1311.3</v>
      </c>
      <c r="M361" s="31">
        <v>9.8366699999999998</v>
      </c>
      <c r="N361" s="1"/>
      <c r="O361" s="1"/>
    </row>
    <row r="362" spans="1:15" ht="12.75" customHeight="1">
      <c r="A362" s="33">
        <v>352</v>
      </c>
      <c r="B362" s="53" t="s">
        <v>197</v>
      </c>
      <c r="C362" s="31">
        <v>8308.6</v>
      </c>
      <c r="D362" s="36">
        <v>8195.5</v>
      </c>
      <c r="E362" s="36">
        <v>8039.25</v>
      </c>
      <c r="F362" s="36">
        <v>7769.9</v>
      </c>
      <c r="G362" s="36">
        <v>7613.65</v>
      </c>
      <c r="H362" s="36">
        <v>8464.85</v>
      </c>
      <c r="I362" s="36">
        <v>8621.1</v>
      </c>
      <c r="J362" s="36">
        <v>8890.4500000000007</v>
      </c>
      <c r="K362" s="31">
        <v>8351.75</v>
      </c>
      <c r="L362" s="31">
        <v>7926.15</v>
      </c>
      <c r="M362" s="31">
        <v>2.2491599999999998</v>
      </c>
      <c r="N362" s="1"/>
      <c r="O362" s="1"/>
    </row>
    <row r="363" spans="1:15" ht="12.75" customHeight="1">
      <c r="A363" s="33">
        <v>353</v>
      </c>
      <c r="B363" s="53" t="s">
        <v>198</v>
      </c>
      <c r="C363" s="31">
        <v>266.64999999999998</v>
      </c>
      <c r="D363" s="36">
        <v>265.55</v>
      </c>
      <c r="E363" s="36">
        <v>262.10000000000002</v>
      </c>
      <c r="F363" s="36">
        <v>257.55</v>
      </c>
      <c r="G363" s="36">
        <v>254.10000000000002</v>
      </c>
      <c r="H363" s="36">
        <v>270.10000000000002</v>
      </c>
      <c r="I363" s="36">
        <v>273.54999999999995</v>
      </c>
      <c r="J363" s="36">
        <v>278.10000000000002</v>
      </c>
      <c r="K363" s="31">
        <v>269</v>
      </c>
      <c r="L363" s="31">
        <v>261</v>
      </c>
      <c r="M363" s="31">
        <v>56.00085</v>
      </c>
      <c r="N363" s="1"/>
      <c r="O363" s="1"/>
    </row>
    <row r="364" spans="1:15" ht="12.75" customHeight="1">
      <c r="A364" s="33">
        <v>354</v>
      </c>
      <c r="B364" s="53" t="s">
        <v>470</v>
      </c>
      <c r="C364" s="31">
        <v>4253.5</v>
      </c>
      <c r="D364" s="36">
        <v>4254.166666666667</v>
      </c>
      <c r="E364" s="36">
        <v>4209.3333333333339</v>
      </c>
      <c r="F364" s="36">
        <v>4165.166666666667</v>
      </c>
      <c r="G364" s="36">
        <v>4120.3333333333339</v>
      </c>
      <c r="H364" s="36">
        <v>4298.3333333333339</v>
      </c>
      <c r="I364" s="36">
        <v>4343.1666666666679</v>
      </c>
      <c r="J364" s="36">
        <v>4387.3333333333339</v>
      </c>
      <c r="K364" s="31">
        <v>4299</v>
      </c>
      <c r="L364" s="31">
        <v>4210</v>
      </c>
      <c r="M364" s="31">
        <v>0.11311</v>
      </c>
      <c r="N364" s="1"/>
      <c r="O364" s="1"/>
    </row>
    <row r="365" spans="1:15" ht="12.75" customHeight="1">
      <c r="A365" s="33">
        <v>355</v>
      </c>
      <c r="B365" s="53" t="s">
        <v>471</v>
      </c>
      <c r="C365" s="31">
        <v>2646.85</v>
      </c>
      <c r="D365" s="36">
        <v>2601.8666666666663</v>
      </c>
      <c r="E365" s="36">
        <v>2475.7833333333328</v>
      </c>
      <c r="F365" s="36">
        <v>2304.7166666666667</v>
      </c>
      <c r="G365" s="36">
        <v>2178.6333333333332</v>
      </c>
      <c r="H365" s="36">
        <v>2772.9333333333325</v>
      </c>
      <c r="I365" s="36">
        <v>2899.0166666666655</v>
      </c>
      <c r="J365" s="36">
        <v>3070.0833333333321</v>
      </c>
      <c r="K365" s="31">
        <v>2727.95</v>
      </c>
      <c r="L365" s="31">
        <v>2430.8000000000002</v>
      </c>
      <c r="M365" s="31">
        <v>15.185650000000001</v>
      </c>
      <c r="N365" s="1"/>
      <c r="O365" s="1"/>
    </row>
    <row r="366" spans="1:15" ht="12.75" customHeight="1">
      <c r="A366" s="33">
        <v>356</v>
      </c>
      <c r="B366" s="53" t="s">
        <v>200</v>
      </c>
      <c r="C366" s="31">
        <v>2861</v>
      </c>
      <c r="D366" s="36">
        <v>2838.0833333333335</v>
      </c>
      <c r="E366" s="36">
        <v>2796.166666666667</v>
      </c>
      <c r="F366" s="36">
        <v>2731.3333333333335</v>
      </c>
      <c r="G366" s="36">
        <v>2689.416666666667</v>
      </c>
      <c r="H366" s="36">
        <v>2902.916666666667</v>
      </c>
      <c r="I366" s="36">
        <v>2944.8333333333339</v>
      </c>
      <c r="J366" s="36">
        <v>3009.666666666667</v>
      </c>
      <c r="K366" s="31">
        <v>2880</v>
      </c>
      <c r="L366" s="31">
        <v>2773.25</v>
      </c>
      <c r="M366" s="31">
        <v>3.1945100000000002</v>
      </c>
      <c r="N366" s="1"/>
      <c r="O366" s="1"/>
    </row>
    <row r="367" spans="1:15" ht="12.75" customHeight="1">
      <c r="A367" s="33">
        <v>357</v>
      </c>
      <c r="B367" s="53" t="s">
        <v>196</v>
      </c>
      <c r="C367" s="31">
        <v>832.95</v>
      </c>
      <c r="D367" s="36">
        <v>829.13333333333333</v>
      </c>
      <c r="E367" s="36">
        <v>809.81666666666661</v>
      </c>
      <c r="F367" s="36">
        <v>786.68333333333328</v>
      </c>
      <c r="G367" s="36">
        <v>767.36666666666656</v>
      </c>
      <c r="H367" s="36">
        <v>852.26666666666665</v>
      </c>
      <c r="I367" s="36">
        <v>871.58333333333348</v>
      </c>
      <c r="J367" s="36">
        <v>894.7166666666667</v>
      </c>
      <c r="K367" s="31">
        <v>848.45</v>
      </c>
      <c r="L367" s="31">
        <v>806</v>
      </c>
      <c r="M367" s="31">
        <v>12.722390000000001</v>
      </c>
      <c r="N367" s="1"/>
      <c r="O367" s="1"/>
    </row>
    <row r="368" spans="1:15" ht="12.75" customHeight="1">
      <c r="A368" s="33">
        <v>358</v>
      </c>
      <c r="B368" s="53" t="s">
        <v>472</v>
      </c>
      <c r="C368" s="31">
        <v>119.45</v>
      </c>
      <c r="D368" s="36">
        <v>118.68333333333332</v>
      </c>
      <c r="E368" s="36">
        <v>116.86666666666665</v>
      </c>
      <c r="F368" s="36">
        <v>114.28333333333332</v>
      </c>
      <c r="G368" s="36">
        <v>112.46666666666664</v>
      </c>
      <c r="H368" s="36">
        <v>121.26666666666665</v>
      </c>
      <c r="I368" s="36">
        <v>123.08333333333334</v>
      </c>
      <c r="J368" s="36">
        <v>125.66666666666666</v>
      </c>
      <c r="K368" s="31">
        <v>120.5</v>
      </c>
      <c r="L368" s="31">
        <v>116.1</v>
      </c>
      <c r="M368" s="31">
        <v>39.10078</v>
      </c>
      <c r="N368" s="1"/>
      <c r="O368" s="1"/>
    </row>
    <row r="369" spans="1:15" ht="12.75" customHeight="1">
      <c r="A369" s="33">
        <v>359</v>
      </c>
      <c r="B369" s="53" t="s">
        <v>473</v>
      </c>
      <c r="C369" s="31">
        <v>1418.15</v>
      </c>
      <c r="D369" s="36">
        <v>1406.7166666666665</v>
      </c>
      <c r="E369" s="36">
        <v>1384.4333333333329</v>
      </c>
      <c r="F369" s="36">
        <v>1350.7166666666665</v>
      </c>
      <c r="G369" s="36">
        <v>1328.4333333333329</v>
      </c>
      <c r="H369" s="36">
        <v>1440.4333333333329</v>
      </c>
      <c r="I369" s="36">
        <v>1462.7166666666662</v>
      </c>
      <c r="J369" s="36">
        <v>1496.4333333333329</v>
      </c>
      <c r="K369" s="31">
        <v>1429</v>
      </c>
      <c r="L369" s="31">
        <v>1373</v>
      </c>
      <c r="M369" s="31">
        <v>0.57618999999999998</v>
      </c>
      <c r="N369" s="1"/>
      <c r="O369" s="1"/>
    </row>
    <row r="370" spans="1:15" ht="12.75" customHeight="1">
      <c r="A370" s="33">
        <v>360</v>
      </c>
      <c r="B370" s="53" t="s">
        <v>203</v>
      </c>
      <c r="C370" s="31">
        <v>4890.1499999999996</v>
      </c>
      <c r="D370" s="36">
        <v>4856.833333333333</v>
      </c>
      <c r="E370" s="36">
        <v>4785.7166666666662</v>
      </c>
      <c r="F370" s="36">
        <v>4681.2833333333328</v>
      </c>
      <c r="G370" s="36">
        <v>4610.1666666666661</v>
      </c>
      <c r="H370" s="36">
        <v>4961.2666666666664</v>
      </c>
      <c r="I370" s="36">
        <v>5032.3833333333332</v>
      </c>
      <c r="J370" s="36">
        <v>5136.8166666666666</v>
      </c>
      <c r="K370" s="31">
        <v>4927.95</v>
      </c>
      <c r="L370" s="31">
        <v>4752.3999999999996</v>
      </c>
      <c r="M370" s="31">
        <v>3.79033</v>
      </c>
      <c r="N370" s="1"/>
      <c r="O370" s="1"/>
    </row>
    <row r="371" spans="1:15" ht="12.75" customHeight="1">
      <c r="A371" s="33">
        <v>361</v>
      </c>
      <c r="B371" s="53" t="s">
        <v>474</v>
      </c>
      <c r="C371" s="31">
        <v>779.8</v>
      </c>
      <c r="D371" s="36">
        <v>780.69999999999993</v>
      </c>
      <c r="E371" s="36">
        <v>760.09999999999991</v>
      </c>
      <c r="F371" s="36">
        <v>740.4</v>
      </c>
      <c r="G371" s="36">
        <v>719.8</v>
      </c>
      <c r="H371" s="36">
        <v>800.39999999999986</v>
      </c>
      <c r="I371" s="36">
        <v>821</v>
      </c>
      <c r="J371" s="36">
        <v>840.69999999999982</v>
      </c>
      <c r="K371" s="31">
        <v>801.3</v>
      </c>
      <c r="L371" s="31">
        <v>761</v>
      </c>
      <c r="M371" s="31">
        <v>2.0245000000000002</v>
      </c>
      <c r="N371" s="1"/>
      <c r="O371" s="1"/>
    </row>
    <row r="372" spans="1:15" ht="12.75" customHeight="1">
      <c r="A372" s="33">
        <v>362</v>
      </c>
      <c r="B372" s="53" t="s">
        <v>293</v>
      </c>
      <c r="C372" s="31">
        <v>459.6</v>
      </c>
      <c r="D372" s="36">
        <v>462.9666666666667</v>
      </c>
      <c r="E372" s="36">
        <v>451.93333333333339</v>
      </c>
      <c r="F372" s="36">
        <v>444.26666666666671</v>
      </c>
      <c r="G372" s="36">
        <v>433.23333333333341</v>
      </c>
      <c r="H372" s="36">
        <v>470.63333333333338</v>
      </c>
      <c r="I372" s="36">
        <v>481.66666666666669</v>
      </c>
      <c r="J372" s="36">
        <v>489.33333333333337</v>
      </c>
      <c r="K372" s="31">
        <v>474</v>
      </c>
      <c r="L372" s="31">
        <v>455.3</v>
      </c>
      <c r="M372" s="31">
        <v>22.427150000000001</v>
      </c>
      <c r="N372" s="1"/>
      <c r="O372" s="1"/>
    </row>
    <row r="373" spans="1:15" ht="12.75" customHeight="1">
      <c r="A373" s="33">
        <v>363</v>
      </c>
      <c r="B373" s="53" t="s">
        <v>199</v>
      </c>
      <c r="C373" s="31">
        <v>399.75</v>
      </c>
      <c r="D373" s="36">
        <v>399.31666666666666</v>
      </c>
      <c r="E373" s="36">
        <v>391.23333333333335</v>
      </c>
      <c r="F373" s="36">
        <v>382.7166666666667</v>
      </c>
      <c r="G373" s="36">
        <v>374.63333333333338</v>
      </c>
      <c r="H373" s="36">
        <v>407.83333333333331</v>
      </c>
      <c r="I373" s="36">
        <v>415.91666666666669</v>
      </c>
      <c r="J373" s="36">
        <v>424.43333333333328</v>
      </c>
      <c r="K373" s="31">
        <v>407.4</v>
      </c>
      <c r="L373" s="31">
        <v>390.8</v>
      </c>
      <c r="M373" s="31">
        <v>184.59269</v>
      </c>
      <c r="N373" s="1"/>
      <c r="O373" s="1"/>
    </row>
    <row r="374" spans="1:15" ht="12.75" customHeight="1">
      <c r="A374" s="33">
        <v>364</v>
      </c>
      <c r="B374" s="53" t="s">
        <v>204</v>
      </c>
      <c r="C374" s="31">
        <v>266.35000000000002</v>
      </c>
      <c r="D374" s="36">
        <v>265.15000000000003</v>
      </c>
      <c r="E374" s="36">
        <v>261.90000000000009</v>
      </c>
      <c r="F374" s="36">
        <v>257.45000000000005</v>
      </c>
      <c r="G374" s="36">
        <v>254.2000000000001</v>
      </c>
      <c r="H374" s="36">
        <v>269.60000000000008</v>
      </c>
      <c r="I374" s="36">
        <v>272.84999999999997</v>
      </c>
      <c r="J374" s="36">
        <v>277.30000000000007</v>
      </c>
      <c r="K374" s="31">
        <v>268.39999999999998</v>
      </c>
      <c r="L374" s="31">
        <v>260.7</v>
      </c>
      <c r="M374" s="31">
        <v>260.05939999999998</v>
      </c>
      <c r="N374" s="1"/>
      <c r="O374" s="1"/>
    </row>
    <row r="375" spans="1:15" ht="12.75" customHeight="1">
      <c r="A375" s="33">
        <v>365</v>
      </c>
      <c r="B375" s="53" t="s">
        <v>475</v>
      </c>
      <c r="C375" s="31">
        <v>451.2</v>
      </c>
      <c r="D375" s="36">
        <v>454.18333333333334</v>
      </c>
      <c r="E375" s="36">
        <v>445.56666666666666</v>
      </c>
      <c r="F375" s="36">
        <v>439.93333333333334</v>
      </c>
      <c r="G375" s="36">
        <v>431.31666666666666</v>
      </c>
      <c r="H375" s="36">
        <v>459.81666666666666</v>
      </c>
      <c r="I375" s="36">
        <v>468.43333333333334</v>
      </c>
      <c r="J375" s="36">
        <v>474.06666666666666</v>
      </c>
      <c r="K375" s="31">
        <v>462.8</v>
      </c>
      <c r="L375" s="31">
        <v>448.55</v>
      </c>
      <c r="M375" s="31">
        <v>7.9958799999999997</v>
      </c>
      <c r="N375" s="1"/>
      <c r="O375" s="1"/>
    </row>
    <row r="376" spans="1:15" ht="12.75" customHeight="1">
      <c r="A376" s="33">
        <v>366</v>
      </c>
      <c r="B376" s="53" t="s">
        <v>294</v>
      </c>
      <c r="C376" s="31">
        <v>1071.7</v>
      </c>
      <c r="D376" s="36">
        <v>1084.2333333333333</v>
      </c>
      <c r="E376" s="36">
        <v>1049.0166666666667</v>
      </c>
      <c r="F376" s="36">
        <v>1026.3333333333333</v>
      </c>
      <c r="G376" s="36">
        <v>991.11666666666656</v>
      </c>
      <c r="H376" s="36">
        <v>1106.9166666666667</v>
      </c>
      <c r="I376" s="36">
        <v>1142.1333333333334</v>
      </c>
      <c r="J376" s="36">
        <v>1164.8166666666668</v>
      </c>
      <c r="K376" s="31">
        <v>1119.45</v>
      </c>
      <c r="L376" s="31">
        <v>1061.55</v>
      </c>
      <c r="M376" s="31">
        <v>13.636979999999999</v>
      </c>
      <c r="N376" s="1"/>
      <c r="O376" s="1"/>
    </row>
    <row r="377" spans="1:15" ht="12.75" customHeight="1">
      <c r="A377" s="33">
        <v>367</v>
      </c>
      <c r="B377" s="53" t="s">
        <v>476</v>
      </c>
      <c r="C377" s="31">
        <v>538.45000000000005</v>
      </c>
      <c r="D377" s="36">
        <v>538.56666666666661</v>
      </c>
      <c r="E377" s="36">
        <v>521.23333333333323</v>
      </c>
      <c r="F377" s="36">
        <v>504.01666666666665</v>
      </c>
      <c r="G377" s="36">
        <v>486.68333333333328</v>
      </c>
      <c r="H377" s="36">
        <v>555.78333333333319</v>
      </c>
      <c r="I377" s="36">
        <v>573.11666666666667</v>
      </c>
      <c r="J377" s="36">
        <v>590.33333333333314</v>
      </c>
      <c r="K377" s="31">
        <v>555.9</v>
      </c>
      <c r="L377" s="31">
        <v>521.35</v>
      </c>
      <c r="M377" s="31">
        <v>2.4009299999999998</v>
      </c>
      <c r="N377" s="1"/>
      <c r="O377" s="1"/>
    </row>
    <row r="378" spans="1:15" ht="12.75" customHeight="1">
      <c r="A378" s="33">
        <v>368</v>
      </c>
      <c r="B378" s="53" t="s">
        <v>477</v>
      </c>
      <c r="C378" s="31">
        <v>168.6</v>
      </c>
      <c r="D378" s="36">
        <v>166.66666666666666</v>
      </c>
      <c r="E378" s="36">
        <v>163.93333333333331</v>
      </c>
      <c r="F378" s="36">
        <v>159.26666666666665</v>
      </c>
      <c r="G378" s="36">
        <v>156.5333333333333</v>
      </c>
      <c r="H378" s="36">
        <v>171.33333333333331</v>
      </c>
      <c r="I378" s="36">
        <v>174.06666666666666</v>
      </c>
      <c r="J378" s="36">
        <v>178.73333333333332</v>
      </c>
      <c r="K378" s="31">
        <v>169.4</v>
      </c>
      <c r="L378" s="31">
        <v>162</v>
      </c>
      <c r="M378" s="31">
        <v>1.96594</v>
      </c>
      <c r="N378" s="1"/>
      <c r="O378" s="1"/>
    </row>
    <row r="379" spans="1:15" ht="12.75" customHeight="1">
      <c r="A379" s="33">
        <v>369</v>
      </c>
      <c r="B379" s="53" t="s">
        <v>892</v>
      </c>
      <c r="C379" s="31">
        <v>4933.3999999999996</v>
      </c>
      <c r="D379" s="36">
        <v>4866.7833333333328</v>
      </c>
      <c r="E379" s="36">
        <v>4783.6166666666659</v>
      </c>
      <c r="F379" s="36">
        <v>4633.833333333333</v>
      </c>
      <c r="G379" s="36">
        <v>4550.6666666666661</v>
      </c>
      <c r="H379" s="36">
        <v>5016.5666666666657</v>
      </c>
      <c r="I379" s="36">
        <v>5099.7333333333336</v>
      </c>
      <c r="J379" s="36">
        <v>5249.5166666666655</v>
      </c>
      <c r="K379" s="31">
        <v>4949.95</v>
      </c>
      <c r="L379" s="31">
        <v>4717</v>
      </c>
      <c r="M379" s="31">
        <v>5.8860000000000003E-2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15627.5</v>
      </c>
      <c r="D380" s="36">
        <v>15593.133333333333</v>
      </c>
      <c r="E380" s="36">
        <v>15484.466666666667</v>
      </c>
      <c r="F380" s="36">
        <v>15341.433333333334</v>
      </c>
      <c r="G380" s="36">
        <v>15232.766666666668</v>
      </c>
      <c r="H380" s="36">
        <v>15736.166666666666</v>
      </c>
      <c r="I380" s="36">
        <v>15844.833333333334</v>
      </c>
      <c r="J380" s="36">
        <v>15987.866666666665</v>
      </c>
      <c r="K380" s="31">
        <v>15701.8</v>
      </c>
      <c r="L380" s="31">
        <v>15450.1</v>
      </c>
      <c r="M380" s="31">
        <v>2.1069999999999998E-2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120.65</v>
      </c>
      <c r="D381" s="36">
        <v>119.75</v>
      </c>
      <c r="E381" s="36">
        <v>117.2</v>
      </c>
      <c r="F381" s="36">
        <v>113.75</v>
      </c>
      <c r="G381" s="36">
        <v>111.2</v>
      </c>
      <c r="H381" s="36">
        <v>123.2</v>
      </c>
      <c r="I381" s="36">
        <v>125.75000000000001</v>
      </c>
      <c r="J381" s="36">
        <v>129.19999999999999</v>
      </c>
      <c r="K381" s="31">
        <v>122.3</v>
      </c>
      <c r="L381" s="31">
        <v>116.3</v>
      </c>
      <c r="M381" s="31">
        <v>545.20717000000002</v>
      </c>
      <c r="N381" s="1"/>
      <c r="O381" s="1"/>
    </row>
    <row r="382" spans="1:15" ht="12.75" customHeight="1">
      <c r="A382" s="33">
        <v>372</v>
      </c>
      <c r="B382" s="53" t="s">
        <v>478</v>
      </c>
      <c r="C382" s="31">
        <v>504.3</v>
      </c>
      <c r="D382" s="36">
        <v>492.34999999999997</v>
      </c>
      <c r="E382" s="36">
        <v>479.49999999999994</v>
      </c>
      <c r="F382" s="36">
        <v>454.7</v>
      </c>
      <c r="G382" s="36">
        <v>441.84999999999997</v>
      </c>
      <c r="H382" s="36">
        <v>517.14999999999986</v>
      </c>
      <c r="I382" s="36">
        <v>530</v>
      </c>
      <c r="J382" s="36">
        <v>554.79999999999995</v>
      </c>
      <c r="K382" s="31">
        <v>505.2</v>
      </c>
      <c r="L382" s="31">
        <v>467.55</v>
      </c>
      <c r="M382" s="31">
        <v>3.2719900000000002</v>
      </c>
      <c r="N382" s="1"/>
      <c r="O382" s="1"/>
    </row>
    <row r="383" spans="1:15" ht="12.75" customHeight="1">
      <c r="A383" s="33">
        <v>373</v>
      </c>
      <c r="B383" s="53" t="s">
        <v>209</v>
      </c>
      <c r="C383" s="31">
        <v>225.5</v>
      </c>
      <c r="D383" s="36">
        <v>228.20000000000002</v>
      </c>
      <c r="E383" s="36">
        <v>220.40000000000003</v>
      </c>
      <c r="F383" s="36">
        <v>215.3</v>
      </c>
      <c r="G383" s="36">
        <v>207.50000000000003</v>
      </c>
      <c r="H383" s="36">
        <v>233.30000000000004</v>
      </c>
      <c r="I383" s="36">
        <v>241.10000000000005</v>
      </c>
      <c r="J383" s="36">
        <v>246.20000000000005</v>
      </c>
      <c r="K383" s="31">
        <v>236</v>
      </c>
      <c r="L383" s="31">
        <v>223.1</v>
      </c>
      <c r="M383" s="31">
        <v>97.001819999999995</v>
      </c>
      <c r="N383" s="1"/>
      <c r="O383" s="1"/>
    </row>
    <row r="384" spans="1:15" ht="12.75" customHeight="1">
      <c r="A384" s="33">
        <v>374</v>
      </c>
      <c r="B384" s="53" t="s">
        <v>210</v>
      </c>
      <c r="C384" s="31">
        <v>464.3</v>
      </c>
      <c r="D384" s="36">
        <v>458.51666666666665</v>
      </c>
      <c r="E384" s="36">
        <v>449.33333333333331</v>
      </c>
      <c r="F384" s="36">
        <v>434.36666666666667</v>
      </c>
      <c r="G384" s="36">
        <v>425.18333333333334</v>
      </c>
      <c r="H384" s="36">
        <v>473.48333333333329</v>
      </c>
      <c r="I384" s="36">
        <v>482.66666666666669</v>
      </c>
      <c r="J384" s="36">
        <v>497.63333333333327</v>
      </c>
      <c r="K384" s="31">
        <v>467.7</v>
      </c>
      <c r="L384" s="31">
        <v>443.55</v>
      </c>
      <c r="M384" s="31">
        <v>146.50115</v>
      </c>
      <c r="N384" s="1"/>
      <c r="O384" s="1"/>
    </row>
    <row r="385" spans="1:15" ht="12.75" customHeight="1">
      <c r="A385" s="33">
        <v>375</v>
      </c>
      <c r="B385" s="53" t="s">
        <v>479</v>
      </c>
      <c r="C385" s="31">
        <v>520.9</v>
      </c>
      <c r="D385" s="36">
        <v>519.63333333333333</v>
      </c>
      <c r="E385" s="36">
        <v>510.31666666666661</v>
      </c>
      <c r="F385" s="36">
        <v>499.73333333333329</v>
      </c>
      <c r="G385" s="36">
        <v>490.41666666666657</v>
      </c>
      <c r="H385" s="36">
        <v>530.2166666666667</v>
      </c>
      <c r="I385" s="36">
        <v>539.53333333333353</v>
      </c>
      <c r="J385" s="36">
        <v>550.11666666666667</v>
      </c>
      <c r="K385" s="31">
        <v>528.95000000000005</v>
      </c>
      <c r="L385" s="31">
        <v>509.05</v>
      </c>
      <c r="M385" s="31">
        <v>2.11199</v>
      </c>
      <c r="N385" s="1"/>
      <c r="O385" s="1"/>
    </row>
    <row r="386" spans="1:15" ht="12.75" customHeight="1">
      <c r="A386" s="33">
        <v>376</v>
      </c>
      <c r="B386" s="53" t="s">
        <v>480</v>
      </c>
      <c r="C386" s="31">
        <v>644.85</v>
      </c>
      <c r="D386" s="36">
        <v>629.6</v>
      </c>
      <c r="E386" s="36">
        <v>589.25</v>
      </c>
      <c r="F386" s="36">
        <v>533.65</v>
      </c>
      <c r="G386" s="36">
        <v>493.29999999999995</v>
      </c>
      <c r="H386" s="36">
        <v>685.2</v>
      </c>
      <c r="I386" s="36">
        <v>725.55000000000018</v>
      </c>
      <c r="J386" s="36">
        <v>781.15000000000009</v>
      </c>
      <c r="K386" s="31">
        <v>669.95</v>
      </c>
      <c r="L386" s="31">
        <v>574</v>
      </c>
      <c r="M386" s="31">
        <v>136.79239000000001</v>
      </c>
      <c r="N386" s="1"/>
      <c r="O386" s="1"/>
    </row>
    <row r="387" spans="1:15" ht="12.75" customHeight="1">
      <c r="A387" s="33">
        <v>377</v>
      </c>
      <c r="B387" s="53" t="s">
        <v>481</v>
      </c>
      <c r="C387" s="31">
        <v>1564.95</v>
      </c>
      <c r="D387" s="36">
        <v>1536.3666666666668</v>
      </c>
      <c r="E387" s="36">
        <v>1501.9333333333336</v>
      </c>
      <c r="F387" s="36">
        <v>1438.9166666666667</v>
      </c>
      <c r="G387" s="36">
        <v>1404.4833333333336</v>
      </c>
      <c r="H387" s="36">
        <v>1599.3833333333337</v>
      </c>
      <c r="I387" s="36">
        <v>1633.8166666666671</v>
      </c>
      <c r="J387" s="36">
        <v>1696.8333333333337</v>
      </c>
      <c r="K387" s="31">
        <v>1570.8</v>
      </c>
      <c r="L387" s="31">
        <v>1473.35</v>
      </c>
      <c r="M387" s="31">
        <v>1.62805</v>
      </c>
      <c r="N387" s="1"/>
      <c r="O387" s="1"/>
    </row>
    <row r="388" spans="1:15" ht="12.75" customHeight="1">
      <c r="A388" s="33">
        <v>378</v>
      </c>
      <c r="B388" s="53" t="s">
        <v>482</v>
      </c>
      <c r="C388" s="31">
        <v>243.5</v>
      </c>
      <c r="D388" s="36">
        <v>235</v>
      </c>
      <c r="E388" s="36">
        <v>221.55</v>
      </c>
      <c r="F388" s="36">
        <v>199.60000000000002</v>
      </c>
      <c r="G388" s="36">
        <v>186.15000000000003</v>
      </c>
      <c r="H388" s="36">
        <v>256.95</v>
      </c>
      <c r="I388" s="36">
        <v>270.39999999999998</v>
      </c>
      <c r="J388" s="36">
        <v>292.34999999999997</v>
      </c>
      <c r="K388" s="31">
        <v>248.45</v>
      </c>
      <c r="L388" s="31">
        <v>213.05</v>
      </c>
      <c r="M388" s="31">
        <v>389.58684</v>
      </c>
      <c r="N388" s="1"/>
      <c r="O388" s="1"/>
    </row>
    <row r="389" spans="1:15" ht="12.75" customHeight="1">
      <c r="A389" s="33">
        <v>379</v>
      </c>
      <c r="B389" s="53" t="s">
        <v>207</v>
      </c>
      <c r="C389" s="31">
        <v>160.19999999999999</v>
      </c>
      <c r="D389" s="36">
        <v>157.91666666666666</v>
      </c>
      <c r="E389" s="36">
        <v>153.43333333333331</v>
      </c>
      <c r="F389" s="36">
        <v>146.66666666666666</v>
      </c>
      <c r="G389" s="36">
        <v>142.18333333333331</v>
      </c>
      <c r="H389" s="36">
        <v>164.68333333333331</v>
      </c>
      <c r="I389" s="36">
        <v>169.16666666666666</v>
      </c>
      <c r="J389" s="36">
        <v>175.93333333333331</v>
      </c>
      <c r="K389" s="31">
        <v>162.4</v>
      </c>
      <c r="L389" s="31">
        <v>151.15</v>
      </c>
      <c r="M389" s="31">
        <v>51.34158</v>
      </c>
      <c r="N389" s="1"/>
      <c r="O389" s="1"/>
    </row>
    <row r="390" spans="1:15" ht="12.75" customHeight="1">
      <c r="A390" s="33">
        <v>380</v>
      </c>
      <c r="B390" s="53" t="s">
        <v>483</v>
      </c>
      <c r="C390" s="31">
        <v>1108.45</v>
      </c>
      <c r="D390" s="36">
        <v>1123.2833333333333</v>
      </c>
      <c r="E390" s="36">
        <v>1084.8166666666666</v>
      </c>
      <c r="F390" s="36">
        <v>1061.1833333333334</v>
      </c>
      <c r="G390" s="36">
        <v>1022.7166666666667</v>
      </c>
      <c r="H390" s="36">
        <v>1146.9166666666665</v>
      </c>
      <c r="I390" s="36">
        <v>1185.3833333333332</v>
      </c>
      <c r="J390" s="36">
        <v>1209.0166666666664</v>
      </c>
      <c r="K390" s="31">
        <v>1161.75</v>
      </c>
      <c r="L390" s="31">
        <v>1099.6500000000001</v>
      </c>
      <c r="M390" s="31">
        <v>1.5690200000000001</v>
      </c>
      <c r="N390" s="1"/>
      <c r="O390" s="1"/>
    </row>
    <row r="391" spans="1:15" ht="12.75" customHeight="1">
      <c r="A391" s="33">
        <v>381</v>
      </c>
      <c r="B391" s="53" t="s">
        <v>484</v>
      </c>
      <c r="C391" s="31">
        <v>281.2</v>
      </c>
      <c r="D391" s="36">
        <v>286.0333333333333</v>
      </c>
      <c r="E391" s="36">
        <v>275.16666666666663</v>
      </c>
      <c r="F391" s="36">
        <v>269.13333333333333</v>
      </c>
      <c r="G391" s="36">
        <v>258.26666666666665</v>
      </c>
      <c r="H391" s="36">
        <v>292.06666666666661</v>
      </c>
      <c r="I391" s="36">
        <v>302.93333333333328</v>
      </c>
      <c r="J391" s="36">
        <v>308.96666666666658</v>
      </c>
      <c r="K391" s="31">
        <v>296.89999999999998</v>
      </c>
      <c r="L391" s="31">
        <v>280</v>
      </c>
      <c r="M391" s="31">
        <v>15.47978</v>
      </c>
      <c r="N391" s="1"/>
      <c r="O391" s="1"/>
    </row>
    <row r="392" spans="1:15" ht="12.75" customHeight="1">
      <c r="A392" s="33">
        <v>382</v>
      </c>
      <c r="B392" s="53" t="s">
        <v>485</v>
      </c>
      <c r="C392" s="31">
        <v>260.5</v>
      </c>
      <c r="D392" s="36">
        <v>254.81666666666669</v>
      </c>
      <c r="E392" s="36">
        <v>245.43333333333339</v>
      </c>
      <c r="F392" s="36">
        <v>230.3666666666667</v>
      </c>
      <c r="G392" s="36">
        <v>220.98333333333341</v>
      </c>
      <c r="H392" s="36">
        <v>269.88333333333338</v>
      </c>
      <c r="I392" s="36">
        <v>279.26666666666665</v>
      </c>
      <c r="J392" s="36">
        <v>294.33333333333337</v>
      </c>
      <c r="K392" s="31">
        <v>264.2</v>
      </c>
      <c r="L392" s="31">
        <v>239.75</v>
      </c>
      <c r="M392" s="31">
        <v>24.86487</v>
      </c>
      <c r="N392" s="1"/>
      <c r="O392" s="1"/>
    </row>
    <row r="393" spans="1:15" ht="12.75" customHeight="1">
      <c r="A393" s="33">
        <v>383</v>
      </c>
      <c r="B393" s="53" t="s">
        <v>486</v>
      </c>
      <c r="C393" s="31">
        <v>127.65</v>
      </c>
      <c r="D393" s="36">
        <v>125.18333333333334</v>
      </c>
      <c r="E393" s="36">
        <v>121.41666666666669</v>
      </c>
      <c r="F393" s="36">
        <v>115.18333333333335</v>
      </c>
      <c r="G393" s="36">
        <v>111.4166666666667</v>
      </c>
      <c r="H393" s="36">
        <v>131.41666666666669</v>
      </c>
      <c r="I393" s="36">
        <v>135.18333333333334</v>
      </c>
      <c r="J393" s="36">
        <v>141.41666666666666</v>
      </c>
      <c r="K393" s="31">
        <v>128.94999999999999</v>
      </c>
      <c r="L393" s="31">
        <v>118.95</v>
      </c>
      <c r="M393" s="31">
        <v>35.667050000000003</v>
      </c>
      <c r="N393" s="1"/>
      <c r="O393" s="1"/>
    </row>
    <row r="394" spans="1:15" ht="12.75" customHeight="1">
      <c r="A394" s="33">
        <v>384</v>
      </c>
      <c r="B394" s="53" t="s">
        <v>487</v>
      </c>
      <c r="C394" s="31">
        <v>2670.55</v>
      </c>
      <c r="D394" s="36">
        <v>2651.9333333333334</v>
      </c>
      <c r="E394" s="36">
        <v>2603.8666666666668</v>
      </c>
      <c r="F394" s="36">
        <v>2537.1833333333334</v>
      </c>
      <c r="G394" s="36">
        <v>2489.1166666666668</v>
      </c>
      <c r="H394" s="36">
        <v>2718.6166666666668</v>
      </c>
      <c r="I394" s="36">
        <v>2766.6833333333334</v>
      </c>
      <c r="J394" s="36">
        <v>2833.3666666666668</v>
      </c>
      <c r="K394" s="31">
        <v>2700</v>
      </c>
      <c r="L394" s="31">
        <v>2585.25</v>
      </c>
      <c r="M394" s="31">
        <v>0.27876000000000001</v>
      </c>
      <c r="N394" s="1"/>
      <c r="O394" s="1"/>
    </row>
    <row r="395" spans="1:15" ht="12.75" customHeight="1">
      <c r="A395" s="33">
        <v>385</v>
      </c>
      <c r="B395" s="53" t="s">
        <v>488</v>
      </c>
      <c r="C395" s="31">
        <v>72.3</v>
      </c>
      <c r="D395" s="36">
        <v>70.266666666666666</v>
      </c>
      <c r="E395" s="36">
        <v>67.383333333333326</v>
      </c>
      <c r="F395" s="36">
        <v>62.466666666666654</v>
      </c>
      <c r="G395" s="36">
        <v>59.583333333333314</v>
      </c>
      <c r="H395" s="36">
        <v>75.183333333333337</v>
      </c>
      <c r="I395" s="36">
        <v>78.066666666666691</v>
      </c>
      <c r="J395" s="36">
        <v>82.983333333333348</v>
      </c>
      <c r="K395" s="31">
        <v>73.150000000000006</v>
      </c>
      <c r="L395" s="31">
        <v>65.349999999999994</v>
      </c>
      <c r="M395" s="31">
        <v>82.585430000000002</v>
      </c>
      <c r="N395" s="1"/>
      <c r="O395" s="1"/>
    </row>
    <row r="396" spans="1:15" ht="12.75" customHeight="1">
      <c r="A396" s="33">
        <v>386</v>
      </c>
      <c r="B396" s="53" t="s">
        <v>489</v>
      </c>
      <c r="C396" s="31">
        <v>1682.1</v>
      </c>
      <c r="D396" s="36">
        <v>1655.25</v>
      </c>
      <c r="E396" s="36">
        <v>1619.5</v>
      </c>
      <c r="F396" s="36">
        <v>1556.9</v>
      </c>
      <c r="G396" s="36">
        <v>1521.15</v>
      </c>
      <c r="H396" s="36">
        <v>1717.85</v>
      </c>
      <c r="I396" s="36">
        <v>1753.6</v>
      </c>
      <c r="J396" s="36">
        <v>1816.1999999999998</v>
      </c>
      <c r="K396" s="31">
        <v>1691</v>
      </c>
      <c r="L396" s="31">
        <v>1592.65</v>
      </c>
      <c r="M396" s="31">
        <v>1.3321000000000001</v>
      </c>
      <c r="N396" s="1"/>
      <c r="O396" s="1"/>
    </row>
    <row r="397" spans="1:15" ht="12.75" customHeight="1">
      <c r="A397" s="33">
        <v>387</v>
      </c>
      <c r="B397" s="53" t="s">
        <v>490</v>
      </c>
      <c r="C397" s="31">
        <v>205.3</v>
      </c>
      <c r="D397" s="36">
        <v>200.61666666666667</v>
      </c>
      <c r="E397" s="36">
        <v>193.73333333333335</v>
      </c>
      <c r="F397" s="36">
        <v>182.16666666666669</v>
      </c>
      <c r="G397" s="36">
        <v>175.28333333333336</v>
      </c>
      <c r="H397" s="36">
        <v>212.18333333333334</v>
      </c>
      <c r="I397" s="36">
        <v>219.06666666666666</v>
      </c>
      <c r="J397" s="36">
        <v>230.63333333333333</v>
      </c>
      <c r="K397" s="31">
        <v>207.5</v>
      </c>
      <c r="L397" s="31">
        <v>189.05</v>
      </c>
      <c r="M397" s="31">
        <v>22.444669999999999</v>
      </c>
      <c r="N397" s="1"/>
      <c r="O397" s="1"/>
    </row>
    <row r="398" spans="1:15" ht="12.75" customHeight="1">
      <c r="A398" s="33">
        <v>388</v>
      </c>
      <c r="B398" s="53" t="s">
        <v>491</v>
      </c>
      <c r="C398" s="31">
        <v>803.2</v>
      </c>
      <c r="D398" s="36">
        <v>804.71666666666658</v>
      </c>
      <c r="E398" s="36">
        <v>797.53333333333319</v>
      </c>
      <c r="F398" s="36">
        <v>791.86666666666656</v>
      </c>
      <c r="G398" s="36">
        <v>784.68333333333317</v>
      </c>
      <c r="H398" s="36">
        <v>810.38333333333321</v>
      </c>
      <c r="I398" s="36">
        <v>817.56666666666661</v>
      </c>
      <c r="J398" s="36">
        <v>823.23333333333323</v>
      </c>
      <c r="K398" s="31">
        <v>811.9</v>
      </c>
      <c r="L398" s="31">
        <v>799.05</v>
      </c>
      <c r="M398" s="31">
        <v>0.59038999999999997</v>
      </c>
      <c r="N398" s="1"/>
      <c r="O398" s="1"/>
    </row>
    <row r="399" spans="1:15" ht="12.75" customHeight="1">
      <c r="A399" s="33">
        <v>389</v>
      </c>
      <c r="B399" s="53" t="s">
        <v>211</v>
      </c>
      <c r="C399" s="31">
        <v>2862.95</v>
      </c>
      <c r="D399" s="36">
        <v>2870.3333333333335</v>
      </c>
      <c r="E399" s="36">
        <v>2843.6166666666668</v>
      </c>
      <c r="F399" s="36">
        <v>2824.2833333333333</v>
      </c>
      <c r="G399" s="36">
        <v>2797.5666666666666</v>
      </c>
      <c r="H399" s="36">
        <v>2889.666666666667</v>
      </c>
      <c r="I399" s="36">
        <v>2916.3833333333332</v>
      </c>
      <c r="J399" s="36">
        <v>2935.7166666666672</v>
      </c>
      <c r="K399" s="31">
        <v>2897.05</v>
      </c>
      <c r="L399" s="31">
        <v>2851</v>
      </c>
      <c r="M399" s="31">
        <v>92.855509999999995</v>
      </c>
      <c r="N399" s="1"/>
      <c r="O399" s="1"/>
    </row>
    <row r="400" spans="1:15" ht="12.75" customHeight="1">
      <c r="A400" s="33">
        <v>390</v>
      </c>
      <c r="B400" s="53" t="s">
        <v>492</v>
      </c>
      <c r="C400" s="31">
        <v>104.55</v>
      </c>
      <c r="D400" s="36">
        <v>103.41666666666667</v>
      </c>
      <c r="E400" s="36">
        <v>100.83333333333334</v>
      </c>
      <c r="F400" s="36">
        <v>97.116666666666674</v>
      </c>
      <c r="G400" s="36">
        <v>94.533333333333346</v>
      </c>
      <c r="H400" s="36">
        <v>107.13333333333334</v>
      </c>
      <c r="I400" s="36">
        <v>109.71666666666668</v>
      </c>
      <c r="J400" s="36">
        <v>113.43333333333334</v>
      </c>
      <c r="K400" s="31">
        <v>106</v>
      </c>
      <c r="L400" s="31">
        <v>99.7</v>
      </c>
      <c r="M400" s="31">
        <v>21.371469999999999</v>
      </c>
      <c r="N400" s="1"/>
      <c r="O400" s="1"/>
    </row>
    <row r="401" spans="1:15" ht="12.75" customHeight="1">
      <c r="A401" s="33">
        <v>391</v>
      </c>
      <c r="B401" s="53" t="s">
        <v>493</v>
      </c>
      <c r="C401" s="31">
        <v>705.35</v>
      </c>
      <c r="D401" s="36">
        <v>700.95000000000016</v>
      </c>
      <c r="E401" s="36">
        <v>685.45000000000027</v>
      </c>
      <c r="F401" s="36">
        <v>665.55000000000007</v>
      </c>
      <c r="G401" s="36">
        <v>650.05000000000018</v>
      </c>
      <c r="H401" s="36">
        <v>720.85000000000036</v>
      </c>
      <c r="I401" s="36">
        <v>736.35000000000014</v>
      </c>
      <c r="J401" s="36">
        <v>756.25000000000045</v>
      </c>
      <c r="K401" s="31">
        <v>716.45</v>
      </c>
      <c r="L401" s="31">
        <v>681.05</v>
      </c>
      <c r="M401" s="31">
        <v>1.09575</v>
      </c>
      <c r="N401" s="1"/>
      <c r="O401" s="1"/>
    </row>
    <row r="402" spans="1:15" ht="12.75" customHeight="1">
      <c r="A402" s="33">
        <v>392</v>
      </c>
      <c r="B402" s="53" t="s">
        <v>494</v>
      </c>
      <c r="C402" s="31">
        <v>1557.8</v>
      </c>
      <c r="D402" s="36">
        <v>1567.7666666666667</v>
      </c>
      <c r="E402" s="36">
        <v>1540.5333333333333</v>
      </c>
      <c r="F402" s="36">
        <v>1523.2666666666667</v>
      </c>
      <c r="G402" s="36">
        <v>1496.0333333333333</v>
      </c>
      <c r="H402" s="36">
        <v>1585.0333333333333</v>
      </c>
      <c r="I402" s="36">
        <v>1612.2666666666664</v>
      </c>
      <c r="J402" s="36">
        <v>1629.5333333333333</v>
      </c>
      <c r="K402" s="31">
        <v>1595</v>
      </c>
      <c r="L402" s="31">
        <v>1550.5</v>
      </c>
      <c r="M402" s="31">
        <v>4.6150900000000004</v>
      </c>
      <c r="N402" s="1"/>
      <c r="O402" s="1"/>
    </row>
    <row r="403" spans="1:15" ht="12.75" customHeight="1">
      <c r="A403" s="33">
        <v>393</v>
      </c>
      <c r="B403" s="53" t="s">
        <v>213</v>
      </c>
      <c r="C403" s="31">
        <v>702.35</v>
      </c>
      <c r="D403" s="36">
        <v>695.30000000000007</v>
      </c>
      <c r="E403" s="36">
        <v>685.95000000000016</v>
      </c>
      <c r="F403" s="36">
        <v>669.55000000000007</v>
      </c>
      <c r="G403" s="36">
        <v>660.20000000000016</v>
      </c>
      <c r="H403" s="36">
        <v>711.70000000000016</v>
      </c>
      <c r="I403" s="36">
        <v>721.05000000000007</v>
      </c>
      <c r="J403" s="36">
        <v>737.45000000000016</v>
      </c>
      <c r="K403" s="31">
        <v>704.65</v>
      </c>
      <c r="L403" s="31">
        <v>678.9</v>
      </c>
      <c r="M403" s="31">
        <v>18.091629999999999</v>
      </c>
      <c r="N403" s="1"/>
      <c r="O403" s="1"/>
    </row>
    <row r="404" spans="1:15" ht="12.75" customHeight="1">
      <c r="A404" s="33">
        <v>394</v>
      </c>
      <c r="B404" s="53" t="s">
        <v>214</v>
      </c>
      <c r="C404" s="31">
        <v>1505.85</v>
      </c>
      <c r="D404" s="36">
        <v>1495.2333333333333</v>
      </c>
      <c r="E404" s="36">
        <v>1475.9166666666667</v>
      </c>
      <c r="F404" s="36">
        <v>1445.9833333333333</v>
      </c>
      <c r="G404" s="36">
        <v>1426.6666666666667</v>
      </c>
      <c r="H404" s="36">
        <v>1525.1666666666667</v>
      </c>
      <c r="I404" s="36">
        <v>1544.4833333333333</v>
      </c>
      <c r="J404" s="36">
        <v>1574.4166666666667</v>
      </c>
      <c r="K404" s="31">
        <v>1514.55</v>
      </c>
      <c r="L404" s="31">
        <v>1465.3</v>
      </c>
      <c r="M404" s="31">
        <v>10.94035</v>
      </c>
      <c r="N404" s="1"/>
      <c r="O404" s="1"/>
    </row>
    <row r="405" spans="1:15" ht="12.75" customHeight="1">
      <c r="A405" s="33">
        <v>395</v>
      </c>
      <c r="B405" s="53" t="s">
        <v>495</v>
      </c>
      <c r="C405" s="31">
        <v>118.65</v>
      </c>
      <c r="D405" s="36">
        <v>112.23333333333333</v>
      </c>
      <c r="E405" s="36">
        <v>104.46666666666667</v>
      </c>
      <c r="F405" s="36">
        <v>90.283333333333331</v>
      </c>
      <c r="G405" s="36">
        <v>82.516666666666666</v>
      </c>
      <c r="H405" s="36">
        <v>126.41666666666667</v>
      </c>
      <c r="I405" s="36">
        <v>134.18333333333334</v>
      </c>
      <c r="J405" s="36">
        <v>148.36666666666667</v>
      </c>
      <c r="K405" s="31">
        <v>120</v>
      </c>
      <c r="L405" s="31">
        <v>98.05</v>
      </c>
      <c r="M405" s="31">
        <v>973.07324000000006</v>
      </c>
      <c r="N405" s="1"/>
      <c r="O405" s="1"/>
    </row>
    <row r="406" spans="1:15" ht="12.75" customHeight="1">
      <c r="A406" s="33">
        <v>396</v>
      </c>
      <c r="B406" s="53" t="s">
        <v>496</v>
      </c>
      <c r="C406" s="31">
        <v>4139.95</v>
      </c>
      <c r="D406" s="36">
        <v>4124.7833333333328</v>
      </c>
      <c r="E406" s="36">
        <v>4065.8666666666659</v>
      </c>
      <c r="F406" s="36">
        <v>3991.7833333333328</v>
      </c>
      <c r="G406" s="36">
        <v>3932.8666666666659</v>
      </c>
      <c r="H406" s="36">
        <v>4198.8666666666659</v>
      </c>
      <c r="I406" s="36">
        <v>4257.7833333333338</v>
      </c>
      <c r="J406" s="36">
        <v>4331.8666666666659</v>
      </c>
      <c r="K406" s="31">
        <v>4183.7</v>
      </c>
      <c r="L406" s="31">
        <v>4050.7</v>
      </c>
      <c r="M406" s="31">
        <v>0.39954000000000001</v>
      </c>
      <c r="N406" s="1"/>
      <c r="O406" s="1"/>
    </row>
    <row r="407" spans="1:15" ht="12.75" customHeight="1">
      <c r="A407" s="33">
        <v>397</v>
      </c>
      <c r="B407" s="53" t="s">
        <v>218</v>
      </c>
      <c r="C407" s="31">
        <v>2430.25</v>
      </c>
      <c r="D407" s="36">
        <v>2403.5333333333333</v>
      </c>
      <c r="E407" s="36">
        <v>2371.0666666666666</v>
      </c>
      <c r="F407" s="36">
        <v>2311.8833333333332</v>
      </c>
      <c r="G407" s="36">
        <v>2279.4166666666665</v>
      </c>
      <c r="H407" s="36">
        <v>2462.7166666666667</v>
      </c>
      <c r="I407" s="36">
        <v>2495.1833333333329</v>
      </c>
      <c r="J407" s="36">
        <v>2554.3666666666668</v>
      </c>
      <c r="K407" s="31">
        <v>2436</v>
      </c>
      <c r="L407" s="31">
        <v>2344.35</v>
      </c>
      <c r="M407" s="31">
        <v>3.8326699999999998</v>
      </c>
      <c r="N407" s="1"/>
      <c r="O407" s="1"/>
    </row>
    <row r="408" spans="1:15" ht="12.75" customHeight="1">
      <c r="A408" s="33">
        <v>398</v>
      </c>
      <c r="B408" s="53" t="s">
        <v>893</v>
      </c>
      <c r="C408" s="31">
        <v>1725.75</v>
      </c>
      <c r="D408" s="36">
        <v>1735.9166666666667</v>
      </c>
      <c r="E408" s="36">
        <v>1689.8333333333335</v>
      </c>
      <c r="F408" s="36">
        <v>1653.9166666666667</v>
      </c>
      <c r="G408" s="36">
        <v>1607.8333333333335</v>
      </c>
      <c r="H408" s="36">
        <v>1771.8333333333335</v>
      </c>
      <c r="I408" s="36">
        <v>1817.916666666667</v>
      </c>
      <c r="J408" s="36">
        <v>1853.8333333333335</v>
      </c>
      <c r="K408" s="31">
        <v>1782</v>
      </c>
      <c r="L408" s="31">
        <v>1700</v>
      </c>
      <c r="M408" s="31">
        <v>1.7042200000000001</v>
      </c>
      <c r="N408" s="1"/>
      <c r="O408" s="1"/>
    </row>
    <row r="409" spans="1:15" ht="12.75" customHeight="1">
      <c r="A409" s="33">
        <v>399</v>
      </c>
      <c r="B409" s="53" t="s">
        <v>181</v>
      </c>
      <c r="C409" s="31">
        <v>112.5</v>
      </c>
      <c r="D409" s="36">
        <v>111.25</v>
      </c>
      <c r="E409" s="36">
        <v>109.55</v>
      </c>
      <c r="F409" s="36">
        <v>106.6</v>
      </c>
      <c r="G409" s="36">
        <v>104.89999999999999</v>
      </c>
      <c r="H409" s="36">
        <v>114.2</v>
      </c>
      <c r="I409" s="36">
        <v>115.89999999999999</v>
      </c>
      <c r="J409" s="36">
        <v>118.85000000000001</v>
      </c>
      <c r="K409" s="31">
        <v>112.95</v>
      </c>
      <c r="L409" s="31">
        <v>108.3</v>
      </c>
      <c r="M409" s="31">
        <v>166.65581</v>
      </c>
      <c r="N409" s="1"/>
      <c r="O409" s="1"/>
    </row>
    <row r="410" spans="1:15" ht="12.75" customHeight="1">
      <c r="A410" s="33">
        <v>400</v>
      </c>
      <c r="B410" s="53" t="s">
        <v>497</v>
      </c>
      <c r="C410" s="31">
        <v>7960.1</v>
      </c>
      <c r="D410" s="36">
        <v>7994.4333333333334</v>
      </c>
      <c r="E410" s="36">
        <v>7895.4666666666672</v>
      </c>
      <c r="F410" s="36">
        <v>7830.8333333333339</v>
      </c>
      <c r="G410" s="36">
        <v>7731.8666666666677</v>
      </c>
      <c r="H410" s="36">
        <v>8059.0666666666666</v>
      </c>
      <c r="I410" s="36">
        <v>8158.0333333333319</v>
      </c>
      <c r="J410" s="36">
        <v>8222.6666666666661</v>
      </c>
      <c r="K410" s="31">
        <v>8093.4</v>
      </c>
      <c r="L410" s="31">
        <v>7929.8</v>
      </c>
      <c r="M410" s="31">
        <v>0.10162</v>
      </c>
      <c r="N410" s="1"/>
      <c r="O410" s="1"/>
    </row>
    <row r="411" spans="1:15" ht="12.75" customHeight="1">
      <c r="A411" s="33">
        <v>401</v>
      </c>
      <c r="B411" s="53" t="s">
        <v>498</v>
      </c>
      <c r="C411" s="31">
        <v>1368.75</v>
      </c>
      <c r="D411" s="36">
        <v>1374.8166666666666</v>
      </c>
      <c r="E411" s="36">
        <v>1349.6333333333332</v>
      </c>
      <c r="F411" s="36">
        <v>1330.5166666666667</v>
      </c>
      <c r="G411" s="36">
        <v>1305.3333333333333</v>
      </c>
      <c r="H411" s="36">
        <v>1393.9333333333332</v>
      </c>
      <c r="I411" s="36">
        <v>1419.1166666666666</v>
      </c>
      <c r="J411" s="36">
        <v>1438.2333333333331</v>
      </c>
      <c r="K411" s="31">
        <v>1400</v>
      </c>
      <c r="L411" s="31">
        <v>1355.7</v>
      </c>
      <c r="M411" s="31">
        <v>1.23933</v>
      </c>
      <c r="N411" s="1"/>
      <c r="O411" s="1"/>
    </row>
    <row r="412" spans="1:15" ht="12.75" customHeight="1">
      <c r="A412" s="33">
        <v>402</v>
      </c>
      <c r="B412" t="s">
        <v>894</v>
      </c>
      <c r="C412" s="31">
        <v>350.5</v>
      </c>
      <c r="D412" s="36">
        <v>348.7</v>
      </c>
      <c r="E412" s="36">
        <v>340.79999999999995</v>
      </c>
      <c r="F412" s="36">
        <v>331.09999999999997</v>
      </c>
      <c r="G412" s="36">
        <v>323.19999999999993</v>
      </c>
      <c r="H412" s="36">
        <v>358.4</v>
      </c>
      <c r="I412" s="36">
        <v>366.29999999999995</v>
      </c>
      <c r="J412" s="36">
        <v>376</v>
      </c>
      <c r="K412" s="31">
        <v>356.6</v>
      </c>
      <c r="L412" s="31">
        <v>339</v>
      </c>
      <c r="M412" s="31">
        <v>3.8957799999999998</v>
      </c>
      <c r="N412" s="1"/>
      <c r="O412" s="1"/>
    </row>
    <row r="413" spans="1:15" ht="12.75" customHeight="1">
      <c r="A413" s="33">
        <v>403</v>
      </c>
      <c r="B413" s="53" t="s">
        <v>499</v>
      </c>
      <c r="C413" s="31">
        <v>2834.35</v>
      </c>
      <c r="D413" s="36">
        <v>2806.75</v>
      </c>
      <c r="E413" s="36">
        <v>2771.1</v>
      </c>
      <c r="F413" s="36">
        <v>2707.85</v>
      </c>
      <c r="G413" s="36">
        <v>2672.2</v>
      </c>
      <c r="H413" s="36">
        <v>2870</v>
      </c>
      <c r="I413" s="36">
        <v>2905.6499999999996</v>
      </c>
      <c r="J413" s="36">
        <v>2968.9</v>
      </c>
      <c r="K413" s="31">
        <v>2842.4</v>
      </c>
      <c r="L413" s="31">
        <v>2743.5</v>
      </c>
      <c r="M413" s="31">
        <v>0.37595000000000001</v>
      </c>
      <c r="N413" s="1"/>
      <c r="O413" s="1"/>
    </row>
    <row r="414" spans="1:15" ht="12.75" customHeight="1">
      <c r="A414" s="33">
        <v>404</v>
      </c>
      <c r="B414" s="53" t="s">
        <v>500</v>
      </c>
      <c r="C414" s="31">
        <v>333.65</v>
      </c>
      <c r="D414" s="36">
        <v>334.5</v>
      </c>
      <c r="E414" s="36">
        <v>329.15</v>
      </c>
      <c r="F414" s="36">
        <v>324.64999999999998</v>
      </c>
      <c r="G414" s="36">
        <v>319.29999999999995</v>
      </c>
      <c r="H414" s="36">
        <v>339</v>
      </c>
      <c r="I414" s="36">
        <v>344.35</v>
      </c>
      <c r="J414" s="36">
        <v>348.85</v>
      </c>
      <c r="K414" s="31">
        <v>339.85</v>
      </c>
      <c r="L414" s="31">
        <v>330</v>
      </c>
      <c r="M414" s="31">
        <v>0.89849000000000001</v>
      </c>
      <c r="N414" s="1"/>
      <c r="O414" s="1"/>
    </row>
    <row r="415" spans="1:15" ht="12.75" customHeight="1">
      <c r="A415" s="33">
        <v>405</v>
      </c>
      <c r="B415" s="53" t="s">
        <v>895</v>
      </c>
      <c r="C415" s="31">
        <v>976.45</v>
      </c>
      <c r="D415" s="36">
        <v>961.35</v>
      </c>
      <c r="E415" s="36">
        <v>936.7</v>
      </c>
      <c r="F415" s="36">
        <v>896.95</v>
      </c>
      <c r="G415" s="36">
        <v>872.30000000000007</v>
      </c>
      <c r="H415" s="36">
        <v>1001.1</v>
      </c>
      <c r="I415" s="36">
        <v>1025.75</v>
      </c>
      <c r="J415" s="36">
        <v>1065.5</v>
      </c>
      <c r="K415" s="31">
        <v>986</v>
      </c>
      <c r="L415" s="31">
        <v>921.6</v>
      </c>
      <c r="M415" s="31">
        <v>1.27887</v>
      </c>
      <c r="N415" s="1"/>
      <c r="O415" s="1"/>
    </row>
    <row r="416" spans="1:15" ht="12.75" customHeight="1">
      <c r="A416" s="33">
        <v>406</v>
      </c>
      <c r="B416" s="53" t="s">
        <v>501</v>
      </c>
      <c r="C416" s="31">
        <v>721.75</v>
      </c>
      <c r="D416" s="36">
        <v>720.2166666666667</v>
      </c>
      <c r="E416" s="36">
        <v>705.48333333333335</v>
      </c>
      <c r="F416" s="36">
        <v>689.2166666666667</v>
      </c>
      <c r="G416" s="36">
        <v>674.48333333333335</v>
      </c>
      <c r="H416" s="36">
        <v>736.48333333333335</v>
      </c>
      <c r="I416" s="36">
        <v>751.2166666666667</v>
      </c>
      <c r="J416" s="36">
        <v>767.48333333333335</v>
      </c>
      <c r="K416" s="31">
        <v>734.95</v>
      </c>
      <c r="L416" s="31">
        <v>703.95</v>
      </c>
      <c r="M416" s="31">
        <v>0.29593000000000003</v>
      </c>
      <c r="N416" s="1"/>
      <c r="O416" s="1"/>
    </row>
    <row r="417" spans="1:15" ht="12.75" customHeight="1">
      <c r="A417" s="33">
        <v>407</v>
      </c>
      <c r="B417" s="53" t="s">
        <v>216</v>
      </c>
      <c r="C417" s="31">
        <v>24957.599999999999</v>
      </c>
      <c r="D417" s="36">
        <v>24748.333333333332</v>
      </c>
      <c r="E417" s="36">
        <v>24452.866666666665</v>
      </c>
      <c r="F417" s="36">
        <v>23948.133333333331</v>
      </c>
      <c r="G417" s="36">
        <v>23652.666666666664</v>
      </c>
      <c r="H417" s="36">
        <v>25253.066666666666</v>
      </c>
      <c r="I417" s="36">
        <v>25548.533333333333</v>
      </c>
      <c r="J417" s="36">
        <v>26053.266666666666</v>
      </c>
      <c r="K417" s="31">
        <v>25043.8</v>
      </c>
      <c r="L417" s="31">
        <v>24243.599999999999</v>
      </c>
      <c r="M417" s="31">
        <v>0.22932</v>
      </c>
      <c r="N417" s="1"/>
      <c r="O417" s="1"/>
    </row>
    <row r="418" spans="1:15" ht="12.75" customHeight="1">
      <c r="A418" s="33">
        <v>408</v>
      </c>
      <c r="B418" s="53" t="s">
        <v>502</v>
      </c>
      <c r="C418" s="31">
        <v>41.55</v>
      </c>
      <c r="D418" s="36">
        <v>40.85</v>
      </c>
      <c r="E418" s="36">
        <v>40</v>
      </c>
      <c r="F418" s="36">
        <v>38.449999999999996</v>
      </c>
      <c r="G418" s="36">
        <v>37.599999999999994</v>
      </c>
      <c r="H418" s="36">
        <v>42.400000000000006</v>
      </c>
      <c r="I418" s="36">
        <v>43.250000000000014</v>
      </c>
      <c r="J418" s="36">
        <v>44.800000000000011</v>
      </c>
      <c r="K418" s="31">
        <v>41.7</v>
      </c>
      <c r="L418" s="31">
        <v>39.299999999999997</v>
      </c>
      <c r="M418" s="31">
        <v>86.579059999999998</v>
      </c>
      <c r="N418" s="1"/>
      <c r="O418" s="1"/>
    </row>
    <row r="419" spans="1:15" ht="12.75" customHeight="1">
      <c r="A419" s="33">
        <v>409</v>
      </c>
      <c r="B419" s="53" t="s">
        <v>219</v>
      </c>
      <c r="C419" s="31">
        <v>2291.5</v>
      </c>
      <c r="D419" s="36">
        <v>2295.2000000000003</v>
      </c>
      <c r="E419" s="36">
        <v>2262.4500000000007</v>
      </c>
      <c r="F419" s="36">
        <v>2233.4000000000005</v>
      </c>
      <c r="G419" s="36">
        <v>2200.650000000001</v>
      </c>
      <c r="H419" s="36">
        <v>2324.2500000000005</v>
      </c>
      <c r="I419" s="36">
        <v>2356.9999999999995</v>
      </c>
      <c r="J419" s="36">
        <v>2386.0500000000002</v>
      </c>
      <c r="K419" s="31">
        <v>2327.9499999999998</v>
      </c>
      <c r="L419" s="31">
        <v>2266.15</v>
      </c>
      <c r="M419" s="31">
        <v>20.223569999999999</v>
      </c>
      <c r="N419" s="1"/>
      <c r="O419" s="1"/>
    </row>
    <row r="420" spans="1:15" ht="12.75" customHeight="1">
      <c r="A420" s="33">
        <v>410</v>
      </c>
      <c r="B420" s="53" t="s">
        <v>503</v>
      </c>
      <c r="C420" s="31">
        <v>547.35</v>
      </c>
      <c r="D420" s="36">
        <v>548.1</v>
      </c>
      <c r="E420" s="36">
        <v>530.20000000000005</v>
      </c>
      <c r="F420" s="36">
        <v>513.05000000000007</v>
      </c>
      <c r="G420" s="36">
        <v>495.15000000000009</v>
      </c>
      <c r="H420" s="36">
        <v>565.25</v>
      </c>
      <c r="I420" s="36">
        <v>583.14999999999986</v>
      </c>
      <c r="J420" s="36">
        <v>600.29999999999995</v>
      </c>
      <c r="K420" s="31">
        <v>566</v>
      </c>
      <c r="L420" s="31">
        <v>530.95000000000005</v>
      </c>
      <c r="M420" s="31">
        <v>11.68295</v>
      </c>
      <c r="N420" s="1"/>
      <c r="O420" s="1"/>
    </row>
    <row r="421" spans="1:15" ht="12.75" customHeight="1">
      <c r="A421" s="33">
        <v>411</v>
      </c>
      <c r="B421" s="53" t="s">
        <v>217</v>
      </c>
      <c r="C421" s="31">
        <v>4751.3999999999996</v>
      </c>
      <c r="D421" s="36">
        <v>4706.45</v>
      </c>
      <c r="E421" s="36">
        <v>4624.7</v>
      </c>
      <c r="F421" s="36">
        <v>4498</v>
      </c>
      <c r="G421" s="36">
        <v>4416.25</v>
      </c>
      <c r="H421" s="36">
        <v>4833.1499999999996</v>
      </c>
      <c r="I421" s="36">
        <v>4914.8999999999996</v>
      </c>
      <c r="J421" s="36">
        <v>5041.5999999999995</v>
      </c>
      <c r="K421" s="31">
        <v>4788.2</v>
      </c>
      <c r="L421" s="31">
        <v>4579.75</v>
      </c>
      <c r="M421" s="31">
        <v>2.4211399999999998</v>
      </c>
      <c r="N421" s="1"/>
      <c r="O421" s="1"/>
    </row>
    <row r="422" spans="1:15" ht="12.75" customHeight="1">
      <c r="A422" s="33">
        <v>412</v>
      </c>
      <c r="B422" s="53" t="s">
        <v>504</v>
      </c>
      <c r="C422" s="31">
        <v>1300.95</v>
      </c>
      <c r="D422" s="36">
        <v>1282.5</v>
      </c>
      <c r="E422" s="36">
        <v>1242</v>
      </c>
      <c r="F422" s="36">
        <v>1183.05</v>
      </c>
      <c r="G422" s="36">
        <v>1142.55</v>
      </c>
      <c r="H422" s="36">
        <v>1341.45</v>
      </c>
      <c r="I422" s="36">
        <v>1381.95</v>
      </c>
      <c r="J422" s="36">
        <v>1440.9</v>
      </c>
      <c r="K422" s="31">
        <v>1323</v>
      </c>
      <c r="L422" s="31">
        <v>1223.55</v>
      </c>
      <c r="M422" s="31">
        <v>3.2646899999999999</v>
      </c>
      <c r="N422" s="1"/>
      <c r="O422" s="1"/>
    </row>
    <row r="423" spans="1:15" ht="12.75" customHeight="1">
      <c r="A423" s="33">
        <v>413</v>
      </c>
      <c r="B423" s="53" t="s">
        <v>505</v>
      </c>
      <c r="C423" s="31">
        <v>8144.85</v>
      </c>
      <c r="D423" s="36">
        <v>7938.3</v>
      </c>
      <c r="E423" s="36">
        <v>7506.65</v>
      </c>
      <c r="F423" s="36">
        <v>6868.45</v>
      </c>
      <c r="G423" s="36">
        <v>6436.7999999999993</v>
      </c>
      <c r="H423" s="36">
        <v>8576.5</v>
      </c>
      <c r="I423" s="36">
        <v>9008.15</v>
      </c>
      <c r="J423" s="36">
        <v>9646.35</v>
      </c>
      <c r="K423" s="31">
        <v>8369.9500000000007</v>
      </c>
      <c r="L423" s="31">
        <v>7300.1</v>
      </c>
      <c r="M423" s="31">
        <v>4.0459399999999999</v>
      </c>
      <c r="N423" s="1"/>
      <c r="O423" s="1"/>
    </row>
    <row r="424" spans="1:15" ht="12.75" customHeight="1">
      <c r="A424" s="33">
        <v>414</v>
      </c>
      <c r="B424" s="53" t="s">
        <v>296</v>
      </c>
      <c r="C424" s="31">
        <v>638.9</v>
      </c>
      <c r="D424" s="36">
        <v>636.31666666666672</v>
      </c>
      <c r="E424" s="36">
        <v>624.63333333333344</v>
      </c>
      <c r="F424" s="36">
        <v>610.36666666666667</v>
      </c>
      <c r="G424" s="36">
        <v>598.68333333333339</v>
      </c>
      <c r="H424" s="36">
        <v>650.58333333333348</v>
      </c>
      <c r="I424" s="36">
        <v>662.26666666666665</v>
      </c>
      <c r="J424" s="36">
        <v>676.53333333333353</v>
      </c>
      <c r="K424" s="31">
        <v>648</v>
      </c>
      <c r="L424" s="31">
        <v>622.04999999999995</v>
      </c>
      <c r="M424" s="31">
        <v>26.4269</v>
      </c>
      <c r="N424" s="1"/>
      <c r="O424" s="1"/>
    </row>
    <row r="425" spans="1:15" ht="12.75" customHeight="1">
      <c r="A425" s="33">
        <v>415</v>
      </c>
      <c r="B425" s="53" t="s">
        <v>506</v>
      </c>
      <c r="C425" s="31">
        <v>728</v>
      </c>
      <c r="D425" s="36">
        <v>724.41666666666663</v>
      </c>
      <c r="E425" s="36">
        <v>707.63333333333321</v>
      </c>
      <c r="F425" s="36">
        <v>687.26666666666654</v>
      </c>
      <c r="G425" s="36">
        <v>670.48333333333312</v>
      </c>
      <c r="H425" s="36">
        <v>744.7833333333333</v>
      </c>
      <c r="I425" s="36">
        <v>761.56666666666683</v>
      </c>
      <c r="J425" s="36">
        <v>781.93333333333339</v>
      </c>
      <c r="K425" s="31">
        <v>741.2</v>
      </c>
      <c r="L425" s="31">
        <v>704.05</v>
      </c>
      <c r="M425" s="31">
        <v>9.6408699999999996</v>
      </c>
      <c r="N425" s="1"/>
      <c r="O425" s="1"/>
    </row>
    <row r="426" spans="1:15" ht="12.75" customHeight="1">
      <c r="A426" s="33">
        <v>416</v>
      </c>
      <c r="B426" s="53" t="s">
        <v>507</v>
      </c>
      <c r="C426" s="31">
        <v>550.1</v>
      </c>
      <c r="D426" s="36">
        <v>544.73333333333335</v>
      </c>
      <c r="E426" s="36">
        <v>538.41666666666674</v>
      </c>
      <c r="F426" s="36">
        <v>526.73333333333335</v>
      </c>
      <c r="G426" s="36">
        <v>520.41666666666674</v>
      </c>
      <c r="H426" s="36">
        <v>556.41666666666674</v>
      </c>
      <c r="I426" s="36">
        <v>562.73333333333335</v>
      </c>
      <c r="J426" s="36">
        <v>574.41666666666674</v>
      </c>
      <c r="K426" s="31">
        <v>551.04999999999995</v>
      </c>
      <c r="L426" s="31">
        <v>533.04999999999995</v>
      </c>
      <c r="M426" s="31">
        <v>4.3047300000000002</v>
      </c>
      <c r="N426" s="1"/>
      <c r="O426" s="1"/>
    </row>
    <row r="427" spans="1:15" ht="12.75" customHeight="1">
      <c r="A427" s="33">
        <v>417</v>
      </c>
      <c r="B427" s="53" t="s">
        <v>215</v>
      </c>
      <c r="C427" s="31">
        <v>741.05</v>
      </c>
      <c r="D427" s="36">
        <v>741.96666666666658</v>
      </c>
      <c r="E427" s="36">
        <v>733.13333333333321</v>
      </c>
      <c r="F427" s="36">
        <v>725.21666666666658</v>
      </c>
      <c r="G427" s="36">
        <v>716.38333333333321</v>
      </c>
      <c r="H427" s="36">
        <v>749.88333333333321</v>
      </c>
      <c r="I427" s="36">
        <v>758.71666666666647</v>
      </c>
      <c r="J427" s="36">
        <v>766.63333333333321</v>
      </c>
      <c r="K427" s="31">
        <v>750.8</v>
      </c>
      <c r="L427" s="31">
        <v>734.05</v>
      </c>
      <c r="M427" s="31">
        <v>197.30882</v>
      </c>
      <c r="N427" s="1"/>
      <c r="O427" s="1"/>
    </row>
    <row r="428" spans="1:15" ht="12.75" customHeight="1">
      <c r="A428" s="33">
        <v>418</v>
      </c>
      <c r="B428" s="53" t="s">
        <v>212</v>
      </c>
      <c r="C428" s="31">
        <v>121.5</v>
      </c>
      <c r="D428" s="36">
        <v>121.2</v>
      </c>
      <c r="E428" s="36">
        <v>118.9</v>
      </c>
      <c r="F428" s="36">
        <v>116.3</v>
      </c>
      <c r="G428" s="36">
        <v>114</v>
      </c>
      <c r="H428" s="36">
        <v>123.80000000000001</v>
      </c>
      <c r="I428" s="36">
        <v>126.1</v>
      </c>
      <c r="J428" s="36">
        <v>128.70000000000002</v>
      </c>
      <c r="K428" s="31">
        <v>123.5</v>
      </c>
      <c r="L428" s="31">
        <v>118.6</v>
      </c>
      <c r="M428" s="31">
        <v>347.92279000000002</v>
      </c>
      <c r="N428" s="1"/>
      <c r="O428" s="1"/>
    </row>
    <row r="429" spans="1:15" ht="12.75" customHeight="1">
      <c r="A429" s="33">
        <v>419</v>
      </c>
      <c r="B429" s="53" t="s">
        <v>508</v>
      </c>
      <c r="C429" s="31">
        <v>499.6</v>
      </c>
      <c r="D429" s="36">
        <v>499.16666666666669</v>
      </c>
      <c r="E429" s="36">
        <v>489.33333333333337</v>
      </c>
      <c r="F429" s="36">
        <v>479.06666666666666</v>
      </c>
      <c r="G429" s="36">
        <v>469.23333333333335</v>
      </c>
      <c r="H429" s="36">
        <v>509.43333333333339</v>
      </c>
      <c r="I429" s="36">
        <v>519.26666666666677</v>
      </c>
      <c r="J429" s="36">
        <v>529.53333333333342</v>
      </c>
      <c r="K429" s="31">
        <v>509</v>
      </c>
      <c r="L429" s="31">
        <v>488.9</v>
      </c>
      <c r="M429" s="31">
        <v>84.686480000000003</v>
      </c>
      <c r="N429" s="1"/>
      <c r="O429" s="1"/>
    </row>
    <row r="430" spans="1:15" ht="12.75" customHeight="1">
      <c r="A430" s="33">
        <v>420</v>
      </c>
      <c r="B430" s="53" t="s">
        <v>509</v>
      </c>
      <c r="C430" s="31">
        <v>121</v>
      </c>
      <c r="D430" s="36">
        <v>120.23333333333333</v>
      </c>
      <c r="E430" s="36">
        <v>116.51666666666667</v>
      </c>
      <c r="F430" s="36">
        <v>112.03333333333333</v>
      </c>
      <c r="G430" s="36">
        <v>108.31666666666666</v>
      </c>
      <c r="H430" s="36">
        <v>124.71666666666667</v>
      </c>
      <c r="I430" s="36">
        <v>128.43333333333334</v>
      </c>
      <c r="J430" s="36">
        <v>132.91666666666669</v>
      </c>
      <c r="K430" s="31">
        <v>123.95</v>
      </c>
      <c r="L430" s="31">
        <v>115.75</v>
      </c>
      <c r="M430" s="31">
        <v>14.54119</v>
      </c>
      <c r="N430" s="1"/>
      <c r="O430" s="1"/>
    </row>
    <row r="431" spans="1:15" ht="12.75" customHeight="1">
      <c r="A431" s="33">
        <v>421</v>
      </c>
      <c r="B431" s="53" t="s">
        <v>510</v>
      </c>
      <c r="C431" s="31">
        <v>344.8</v>
      </c>
      <c r="D431" s="36">
        <v>342.91666666666669</v>
      </c>
      <c r="E431" s="36">
        <v>337.98333333333335</v>
      </c>
      <c r="F431" s="36">
        <v>331.16666666666669</v>
      </c>
      <c r="G431" s="36">
        <v>326.23333333333335</v>
      </c>
      <c r="H431" s="36">
        <v>349.73333333333335</v>
      </c>
      <c r="I431" s="36">
        <v>354.66666666666663</v>
      </c>
      <c r="J431" s="36">
        <v>361.48333333333335</v>
      </c>
      <c r="K431" s="31">
        <v>347.85</v>
      </c>
      <c r="L431" s="31">
        <v>336.1</v>
      </c>
      <c r="M431" s="31">
        <v>4.2820799999999997</v>
      </c>
      <c r="N431" s="1"/>
      <c r="O431" s="1"/>
    </row>
    <row r="432" spans="1:15" ht="12.75" customHeight="1">
      <c r="A432" s="33">
        <v>422</v>
      </c>
      <c r="B432" s="53" t="s">
        <v>511</v>
      </c>
      <c r="C432" s="31">
        <v>350</v>
      </c>
      <c r="D432" s="36">
        <v>352.48333333333335</v>
      </c>
      <c r="E432" s="36">
        <v>336.9666666666667</v>
      </c>
      <c r="F432" s="36">
        <v>323.93333333333334</v>
      </c>
      <c r="G432" s="36">
        <v>308.41666666666669</v>
      </c>
      <c r="H432" s="36">
        <v>365.51666666666671</v>
      </c>
      <c r="I432" s="36">
        <v>381.03333333333336</v>
      </c>
      <c r="J432" s="36">
        <v>394.06666666666672</v>
      </c>
      <c r="K432" s="31">
        <v>368</v>
      </c>
      <c r="L432" s="31">
        <v>339.45</v>
      </c>
      <c r="M432" s="31">
        <v>2.3462499999999999</v>
      </c>
      <c r="N432" s="1"/>
      <c r="O432" s="1"/>
    </row>
    <row r="433" spans="1:15" ht="12.75" customHeight="1">
      <c r="A433" s="33">
        <v>423</v>
      </c>
      <c r="B433" s="53" t="s">
        <v>220</v>
      </c>
      <c r="C433" s="31">
        <v>1570.2</v>
      </c>
      <c r="D433" s="36">
        <v>1563.5833333333333</v>
      </c>
      <c r="E433" s="36">
        <v>1552.8666666666666</v>
      </c>
      <c r="F433" s="36">
        <v>1535.5333333333333</v>
      </c>
      <c r="G433" s="36">
        <v>1524.8166666666666</v>
      </c>
      <c r="H433" s="36">
        <v>1580.9166666666665</v>
      </c>
      <c r="I433" s="36">
        <v>1591.6333333333332</v>
      </c>
      <c r="J433" s="36">
        <v>1608.9666666666665</v>
      </c>
      <c r="K433" s="31">
        <v>1574.3</v>
      </c>
      <c r="L433" s="31">
        <v>1546.25</v>
      </c>
      <c r="M433" s="31">
        <v>30.62556</v>
      </c>
      <c r="N433" s="1"/>
      <c r="O433" s="1"/>
    </row>
    <row r="434" spans="1:15" ht="12.75" customHeight="1">
      <c r="A434" s="33">
        <v>424</v>
      </c>
      <c r="B434" s="53" t="s">
        <v>221</v>
      </c>
      <c r="C434" s="31">
        <v>593.70000000000005</v>
      </c>
      <c r="D434" s="36">
        <v>591.66666666666663</v>
      </c>
      <c r="E434" s="36">
        <v>582.08333333333326</v>
      </c>
      <c r="F434" s="36">
        <v>570.46666666666658</v>
      </c>
      <c r="G434" s="36">
        <v>560.88333333333321</v>
      </c>
      <c r="H434" s="36">
        <v>603.2833333333333</v>
      </c>
      <c r="I434" s="36">
        <v>612.86666666666656</v>
      </c>
      <c r="J434" s="36">
        <v>624.48333333333335</v>
      </c>
      <c r="K434" s="31">
        <v>601.25</v>
      </c>
      <c r="L434" s="31">
        <v>580.04999999999995</v>
      </c>
      <c r="M434" s="31">
        <v>3.70547</v>
      </c>
      <c r="N434" s="1"/>
      <c r="O434" s="1"/>
    </row>
    <row r="435" spans="1:15" ht="12.75" customHeight="1">
      <c r="A435" s="33">
        <v>425</v>
      </c>
      <c r="B435" s="53" t="s">
        <v>512</v>
      </c>
      <c r="C435" s="31">
        <v>3947.75</v>
      </c>
      <c r="D435" s="36">
        <v>3919.1666666666665</v>
      </c>
      <c r="E435" s="36">
        <v>3860.333333333333</v>
      </c>
      <c r="F435" s="36">
        <v>3772.9166666666665</v>
      </c>
      <c r="G435" s="36">
        <v>3714.083333333333</v>
      </c>
      <c r="H435" s="36">
        <v>4006.583333333333</v>
      </c>
      <c r="I435" s="36">
        <v>4065.4166666666661</v>
      </c>
      <c r="J435" s="36">
        <v>4152.833333333333</v>
      </c>
      <c r="K435" s="31">
        <v>3978</v>
      </c>
      <c r="L435" s="31">
        <v>3831.75</v>
      </c>
      <c r="M435" s="31">
        <v>3.5758800000000002</v>
      </c>
      <c r="N435" s="1"/>
      <c r="O435" s="1"/>
    </row>
    <row r="436" spans="1:15" ht="12.75" customHeight="1">
      <c r="A436" s="33">
        <v>426</v>
      </c>
      <c r="B436" s="53" t="s">
        <v>513</v>
      </c>
      <c r="C436" s="31">
        <v>1033.25</v>
      </c>
      <c r="D436" s="36">
        <v>1032.7</v>
      </c>
      <c r="E436" s="36">
        <v>1017.4000000000001</v>
      </c>
      <c r="F436" s="36">
        <v>1001.5500000000001</v>
      </c>
      <c r="G436" s="36">
        <v>986.25000000000011</v>
      </c>
      <c r="H436" s="36">
        <v>1048.5500000000002</v>
      </c>
      <c r="I436" s="36">
        <v>1063.8499999999999</v>
      </c>
      <c r="J436" s="36">
        <v>1079.7</v>
      </c>
      <c r="K436" s="31">
        <v>1048</v>
      </c>
      <c r="L436" s="31">
        <v>1016.85</v>
      </c>
      <c r="M436" s="31">
        <v>2.0199699999999998</v>
      </c>
      <c r="N436" s="1"/>
      <c r="O436" s="1"/>
    </row>
    <row r="437" spans="1:15" ht="12.75" customHeight="1">
      <c r="A437" s="33">
        <v>427</v>
      </c>
      <c r="B437" s="53" t="s">
        <v>514</v>
      </c>
      <c r="C437" s="31">
        <v>397.3</v>
      </c>
      <c r="D437" s="36">
        <v>394.31666666666666</v>
      </c>
      <c r="E437" s="36">
        <v>383.23333333333335</v>
      </c>
      <c r="F437" s="36">
        <v>369.16666666666669</v>
      </c>
      <c r="G437" s="36">
        <v>358.08333333333337</v>
      </c>
      <c r="H437" s="36">
        <v>408.38333333333333</v>
      </c>
      <c r="I437" s="36">
        <v>419.4666666666667</v>
      </c>
      <c r="J437" s="36">
        <v>433.5333333333333</v>
      </c>
      <c r="K437" s="31">
        <v>405.4</v>
      </c>
      <c r="L437" s="31">
        <v>380.25</v>
      </c>
      <c r="M437" s="31">
        <v>13.221679999999999</v>
      </c>
      <c r="N437" s="1"/>
      <c r="O437" s="1"/>
    </row>
    <row r="438" spans="1:15" ht="12.75" customHeight="1">
      <c r="A438" s="33">
        <v>428</v>
      </c>
      <c r="B438" s="53" t="s">
        <v>515</v>
      </c>
      <c r="C438" s="31">
        <v>405.6</v>
      </c>
      <c r="D438" s="36">
        <v>401.11666666666673</v>
      </c>
      <c r="E438" s="36">
        <v>391.43333333333345</v>
      </c>
      <c r="F438" s="36">
        <v>377.26666666666671</v>
      </c>
      <c r="G438" s="36">
        <v>367.58333333333343</v>
      </c>
      <c r="H438" s="36">
        <v>415.28333333333347</v>
      </c>
      <c r="I438" s="36">
        <v>424.96666666666675</v>
      </c>
      <c r="J438" s="36">
        <v>439.1333333333335</v>
      </c>
      <c r="K438" s="31">
        <v>410.8</v>
      </c>
      <c r="L438" s="31">
        <v>386.95</v>
      </c>
      <c r="M438" s="31">
        <v>1.9404999999999999</v>
      </c>
      <c r="N438" s="1"/>
      <c r="O438" s="1"/>
    </row>
    <row r="439" spans="1:15" ht="12.75" customHeight="1">
      <c r="A439" s="33">
        <v>429</v>
      </c>
      <c r="B439" s="53" t="s">
        <v>516</v>
      </c>
      <c r="C439" s="31">
        <v>3988.85</v>
      </c>
      <c r="D439" s="36">
        <v>3896.1</v>
      </c>
      <c r="E439" s="36">
        <v>3747.2</v>
      </c>
      <c r="F439" s="36">
        <v>3505.5499999999997</v>
      </c>
      <c r="G439" s="36">
        <v>3356.6499999999996</v>
      </c>
      <c r="H439" s="36">
        <v>4137.75</v>
      </c>
      <c r="I439" s="36">
        <v>4286.6500000000005</v>
      </c>
      <c r="J439" s="36">
        <v>4528.3</v>
      </c>
      <c r="K439" s="31">
        <v>4045</v>
      </c>
      <c r="L439" s="31">
        <v>3654.45</v>
      </c>
      <c r="M439" s="31">
        <v>2.7894199999999998</v>
      </c>
      <c r="N439" s="1"/>
      <c r="O439" s="1"/>
    </row>
    <row r="440" spans="1:15" ht="12.75" customHeight="1">
      <c r="A440" s="33">
        <v>430</v>
      </c>
      <c r="B440" s="53" t="s">
        <v>517</v>
      </c>
      <c r="C440" s="31">
        <v>637.95000000000005</v>
      </c>
      <c r="D440" s="36">
        <v>634.11666666666667</v>
      </c>
      <c r="E440" s="36">
        <v>627.88333333333333</v>
      </c>
      <c r="F440" s="36">
        <v>617.81666666666661</v>
      </c>
      <c r="G440" s="36">
        <v>611.58333333333326</v>
      </c>
      <c r="H440" s="36">
        <v>644.18333333333339</v>
      </c>
      <c r="I440" s="36">
        <v>650.41666666666674</v>
      </c>
      <c r="J440" s="36">
        <v>660.48333333333346</v>
      </c>
      <c r="K440" s="31">
        <v>640.35</v>
      </c>
      <c r="L440" s="31">
        <v>624.04999999999995</v>
      </c>
      <c r="M440" s="31">
        <v>1.40676</v>
      </c>
      <c r="N440" s="1"/>
      <c r="O440" s="1"/>
    </row>
    <row r="441" spans="1:15" ht="12.75" customHeight="1">
      <c r="A441" s="33">
        <v>431</v>
      </c>
      <c r="B441" s="53" t="s">
        <v>518</v>
      </c>
      <c r="C441" s="31">
        <v>39.049999999999997</v>
      </c>
      <c r="D441" s="36">
        <v>37.916666666666664</v>
      </c>
      <c r="E441" s="36">
        <v>36.633333333333326</v>
      </c>
      <c r="F441" s="36">
        <v>34.216666666666661</v>
      </c>
      <c r="G441" s="36">
        <v>32.933333333333323</v>
      </c>
      <c r="H441" s="36">
        <v>40.333333333333329</v>
      </c>
      <c r="I441" s="36">
        <v>41.616666666666674</v>
      </c>
      <c r="J441" s="36">
        <v>44.033333333333331</v>
      </c>
      <c r="K441" s="31">
        <v>39.200000000000003</v>
      </c>
      <c r="L441" s="31">
        <v>35.5</v>
      </c>
      <c r="M441" s="31">
        <v>670.13190999999995</v>
      </c>
      <c r="N441" s="1"/>
      <c r="O441" s="1"/>
    </row>
    <row r="442" spans="1:15" ht="12.75" customHeight="1">
      <c r="A442" s="33">
        <v>432</v>
      </c>
      <c r="B442" s="53" t="s">
        <v>519</v>
      </c>
      <c r="C442" s="31">
        <v>521.25</v>
      </c>
      <c r="D442" s="36">
        <v>506.23333333333335</v>
      </c>
      <c r="E442" s="36">
        <v>491.2166666666667</v>
      </c>
      <c r="F442" s="36">
        <v>461.18333333333334</v>
      </c>
      <c r="G442" s="36">
        <v>446.16666666666669</v>
      </c>
      <c r="H442" s="36">
        <v>536.26666666666665</v>
      </c>
      <c r="I442" s="36">
        <v>551.2833333333333</v>
      </c>
      <c r="J442" s="36">
        <v>581.31666666666672</v>
      </c>
      <c r="K442" s="31">
        <v>521.25</v>
      </c>
      <c r="L442" s="31">
        <v>476.2</v>
      </c>
      <c r="M442" s="31">
        <v>65.850359999999995</v>
      </c>
      <c r="N442" s="1"/>
      <c r="O442" s="1"/>
    </row>
    <row r="443" spans="1:15" ht="12.75" customHeight="1">
      <c r="A443" s="33">
        <v>433</v>
      </c>
      <c r="B443" s="53" t="s">
        <v>896</v>
      </c>
      <c r="C443" s="31">
        <v>829.55</v>
      </c>
      <c r="D443" s="36">
        <v>828.2833333333333</v>
      </c>
      <c r="E443" s="36">
        <v>822.51666666666665</v>
      </c>
      <c r="F443" s="36">
        <v>815.48333333333335</v>
      </c>
      <c r="G443" s="36">
        <v>809.7166666666667</v>
      </c>
      <c r="H443" s="36">
        <v>835.31666666666661</v>
      </c>
      <c r="I443" s="36">
        <v>841.08333333333326</v>
      </c>
      <c r="J443" s="36">
        <v>848.11666666666656</v>
      </c>
      <c r="K443" s="31">
        <v>834.05</v>
      </c>
      <c r="L443" s="31">
        <v>821.25</v>
      </c>
      <c r="M443" s="31">
        <v>1.1544399999999999</v>
      </c>
      <c r="N443" s="1"/>
      <c r="O443" s="1"/>
    </row>
    <row r="444" spans="1:15" ht="12.75" customHeight="1">
      <c r="A444" s="33">
        <v>434</v>
      </c>
      <c r="B444" s="53" t="s">
        <v>222</v>
      </c>
      <c r="C444" s="31">
        <v>676.55</v>
      </c>
      <c r="D444" s="36">
        <v>672.13333333333333</v>
      </c>
      <c r="E444" s="36">
        <v>664.76666666666665</v>
      </c>
      <c r="F444" s="36">
        <v>652.98333333333335</v>
      </c>
      <c r="G444" s="36">
        <v>645.61666666666667</v>
      </c>
      <c r="H444" s="36">
        <v>683.91666666666663</v>
      </c>
      <c r="I444" s="36">
        <v>691.28333333333319</v>
      </c>
      <c r="J444" s="36">
        <v>703.06666666666661</v>
      </c>
      <c r="K444" s="31">
        <v>679.5</v>
      </c>
      <c r="L444" s="31">
        <v>660.35</v>
      </c>
      <c r="M444" s="31">
        <v>9.0999400000000001</v>
      </c>
      <c r="N444" s="1"/>
      <c r="O444" s="1"/>
    </row>
    <row r="445" spans="1:15" ht="12.75" customHeight="1">
      <c r="A445" s="33">
        <v>435</v>
      </c>
      <c r="B445" s="53" t="s">
        <v>897</v>
      </c>
      <c r="C445" s="31">
        <v>485.35</v>
      </c>
      <c r="D445" s="36">
        <v>475.7833333333333</v>
      </c>
      <c r="E445" s="36">
        <v>459.56666666666661</v>
      </c>
      <c r="F445" s="36">
        <v>433.7833333333333</v>
      </c>
      <c r="G445" s="36">
        <v>417.56666666666661</v>
      </c>
      <c r="H445" s="36">
        <v>501.56666666666661</v>
      </c>
      <c r="I445" s="36">
        <v>517.7833333333333</v>
      </c>
      <c r="J445" s="36">
        <v>543.56666666666661</v>
      </c>
      <c r="K445" s="31">
        <v>492</v>
      </c>
      <c r="L445" s="31">
        <v>450</v>
      </c>
      <c r="M445" s="31">
        <v>11.214779999999999</v>
      </c>
      <c r="N445" s="1"/>
      <c r="O445" s="1"/>
    </row>
    <row r="446" spans="1:15" ht="12.75" customHeight="1">
      <c r="A446" s="33">
        <v>436</v>
      </c>
      <c r="B446" s="53" t="s">
        <v>520</v>
      </c>
      <c r="C446" s="31">
        <v>700.8</v>
      </c>
      <c r="D446" s="36">
        <v>702.51666666666677</v>
      </c>
      <c r="E446" s="36">
        <v>691.03333333333353</v>
      </c>
      <c r="F446" s="36">
        <v>681.26666666666677</v>
      </c>
      <c r="G446" s="36">
        <v>669.78333333333353</v>
      </c>
      <c r="H446" s="36">
        <v>712.28333333333353</v>
      </c>
      <c r="I446" s="36">
        <v>723.76666666666688</v>
      </c>
      <c r="J446" s="36">
        <v>733.53333333333353</v>
      </c>
      <c r="K446" s="31">
        <v>714</v>
      </c>
      <c r="L446" s="31">
        <v>692.75</v>
      </c>
      <c r="M446" s="31">
        <v>0.37475000000000003</v>
      </c>
      <c r="N446" s="1"/>
      <c r="O446" s="1"/>
    </row>
    <row r="447" spans="1:15" ht="12.75" customHeight="1">
      <c r="A447" s="33">
        <v>437</v>
      </c>
      <c r="B447" s="53" t="s">
        <v>521</v>
      </c>
      <c r="C447" s="31">
        <v>47</v>
      </c>
      <c r="D447" s="36">
        <v>46.366666666666667</v>
      </c>
      <c r="E447" s="36">
        <v>44.633333333333333</v>
      </c>
      <c r="F447" s="36">
        <v>42.266666666666666</v>
      </c>
      <c r="G447" s="36">
        <v>40.533333333333331</v>
      </c>
      <c r="H447" s="36">
        <v>48.733333333333334</v>
      </c>
      <c r="I447" s="36">
        <v>50.466666666666669</v>
      </c>
      <c r="J447" s="36">
        <v>52.833333333333336</v>
      </c>
      <c r="K447" s="31">
        <v>48.1</v>
      </c>
      <c r="L447" s="31">
        <v>44</v>
      </c>
      <c r="M447" s="31">
        <v>62.757240000000003</v>
      </c>
      <c r="N447" s="1"/>
      <c r="O447" s="1"/>
    </row>
    <row r="448" spans="1:15" ht="12.75" customHeight="1">
      <c r="A448" s="33">
        <v>438</v>
      </c>
      <c r="B448" s="53" t="s">
        <v>234</v>
      </c>
      <c r="C448" s="31">
        <v>2149.8000000000002</v>
      </c>
      <c r="D448" s="36">
        <v>2153.1</v>
      </c>
      <c r="E448" s="36">
        <v>2105.6</v>
      </c>
      <c r="F448" s="36">
        <v>2061.4</v>
      </c>
      <c r="G448" s="36">
        <v>2013.9</v>
      </c>
      <c r="H448" s="36">
        <v>2197.2999999999997</v>
      </c>
      <c r="I448" s="36">
        <v>2244.7999999999997</v>
      </c>
      <c r="J448" s="36">
        <v>2288.9999999999995</v>
      </c>
      <c r="K448" s="31">
        <v>2200.6</v>
      </c>
      <c r="L448" s="31">
        <v>2108.9</v>
      </c>
      <c r="M448" s="31">
        <v>9.7066099999999995</v>
      </c>
      <c r="N448" s="1"/>
      <c r="O448" s="1"/>
    </row>
    <row r="449" spans="1:15" ht="12.75" customHeight="1">
      <c r="A449" s="33">
        <v>439</v>
      </c>
      <c r="B449" s="53" t="s">
        <v>522</v>
      </c>
      <c r="C449" s="31">
        <v>872.8</v>
      </c>
      <c r="D449" s="36">
        <v>847.86666666666667</v>
      </c>
      <c r="E449" s="36">
        <v>815.98333333333335</v>
      </c>
      <c r="F449" s="36">
        <v>759.16666666666663</v>
      </c>
      <c r="G449" s="36">
        <v>727.2833333333333</v>
      </c>
      <c r="H449" s="36">
        <v>904.68333333333339</v>
      </c>
      <c r="I449" s="36">
        <v>936.56666666666683</v>
      </c>
      <c r="J449" s="36">
        <v>993.38333333333344</v>
      </c>
      <c r="K449" s="31">
        <v>879.75</v>
      </c>
      <c r="L449" s="31">
        <v>791.05</v>
      </c>
      <c r="M449" s="31">
        <v>8.8283799999999992</v>
      </c>
      <c r="N449" s="1"/>
      <c r="O449" s="1"/>
    </row>
    <row r="450" spans="1:15" ht="12.75" customHeight="1">
      <c r="A450" s="33">
        <v>440</v>
      </c>
      <c r="B450" s="53" t="s">
        <v>223</v>
      </c>
      <c r="C450" s="31">
        <v>1135.25</v>
      </c>
      <c r="D450" s="36">
        <v>1120.8666666666666</v>
      </c>
      <c r="E450" s="36">
        <v>1091.8833333333332</v>
      </c>
      <c r="F450" s="36">
        <v>1048.5166666666667</v>
      </c>
      <c r="G450" s="36">
        <v>1019.5333333333333</v>
      </c>
      <c r="H450" s="36">
        <v>1164.2333333333331</v>
      </c>
      <c r="I450" s="36">
        <v>1193.2166666666662</v>
      </c>
      <c r="J450" s="36">
        <v>1236.583333333333</v>
      </c>
      <c r="K450" s="31">
        <v>1149.8499999999999</v>
      </c>
      <c r="L450" s="31">
        <v>1077.5</v>
      </c>
      <c r="M450" s="31">
        <v>27.8569</v>
      </c>
      <c r="N450" s="1"/>
      <c r="O450" s="1"/>
    </row>
    <row r="451" spans="1:15" ht="12.75" customHeight="1">
      <c r="A451" s="33">
        <v>441</v>
      </c>
      <c r="B451" s="53" t="s">
        <v>224</v>
      </c>
      <c r="C451" s="31">
        <v>1930.05</v>
      </c>
      <c r="D451" s="36">
        <v>1894.2166666666665</v>
      </c>
      <c r="E451" s="36">
        <v>1851.7833333333328</v>
      </c>
      <c r="F451" s="36">
        <v>1773.5166666666664</v>
      </c>
      <c r="G451" s="36">
        <v>1731.0833333333328</v>
      </c>
      <c r="H451" s="36">
        <v>1972.4833333333329</v>
      </c>
      <c r="I451" s="36">
        <v>2014.9166666666667</v>
      </c>
      <c r="J451" s="36">
        <v>2093.1833333333329</v>
      </c>
      <c r="K451" s="31">
        <v>1936.65</v>
      </c>
      <c r="L451" s="31">
        <v>1815.95</v>
      </c>
      <c r="M451" s="31">
        <v>8.1416799999999991</v>
      </c>
      <c r="N451" s="1"/>
      <c r="O451" s="1"/>
    </row>
    <row r="452" spans="1:15" ht="12.75" customHeight="1">
      <c r="A452" s="33">
        <v>442</v>
      </c>
      <c r="B452" s="53" t="s">
        <v>229</v>
      </c>
      <c r="C452" s="31">
        <v>4207.6000000000004</v>
      </c>
      <c r="D452" s="36">
        <v>4172.8666666666668</v>
      </c>
      <c r="E452" s="36">
        <v>4120.7333333333336</v>
      </c>
      <c r="F452" s="36">
        <v>4033.8666666666668</v>
      </c>
      <c r="G452" s="36">
        <v>3981.7333333333336</v>
      </c>
      <c r="H452" s="36">
        <v>4259.7333333333336</v>
      </c>
      <c r="I452" s="36">
        <v>4311.8666666666668</v>
      </c>
      <c r="J452" s="36">
        <v>4398.7333333333336</v>
      </c>
      <c r="K452" s="31">
        <v>4225</v>
      </c>
      <c r="L452" s="31">
        <v>4086</v>
      </c>
      <c r="M452" s="31">
        <v>29.196079999999998</v>
      </c>
      <c r="N452" s="1"/>
      <c r="O452" s="1"/>
    </row>
    <row r="453" spans="1:15" ht="12.75" customHeight="1">
      <c r="A453" s="33">
        <v>443</v>
      </c>
      <c r="B453" s="53" t="s">
        <v>225</v>
      </c>
      <c r="C453" s="31">
        <v>1198.3499999999999</v>
      </c>
      <c r="D453" s="36">
        <v>1187.8166666666666</v>
      </c>
      <c r="E453" s="36">
        <v>1170.5833333333333</v>
      </c>
      <c r="F453" s="36">
        <v>1142.8166666666666</v>
      </c>
      <c r="G453" s="36">
        <v>1125.5833333333333</v>
      </c>
      <c r="H453" s="36">
        <v>1215.5833333333333</v>
      </c>
      <c r="I453" s="36">
        <v>1232.8166666666668</v>
      </c>
      <c r="J453" s="36">
        <v>1260.5833333333333</v>
      </c>
      <c r="K453" s="31">
        <v>1205.05</v>
      </c>
      <c r="L453" s="31">
        <v>1160.05</v>
      </c>
      <c r="M453" s="31">
        <v>22.110620000000001</v>
      </c>
      <c r="N453" s="1"/>
      <c r="O453" s="1"/>
    </row>
    <row r="454" spans="1:15" ht="12.75" customHeight="1">
      <c r="A454" s="33">
        <v>444</v>
      </c>
      <c r="B454" s="53" t="s">
        <v>297</v>
      </c>
      <c r="C454" s="31">
        <v>7730.6</v>
      </c>
      <c r="D454" s="36">
        <v>7618.2666666666664</v>
      </c>
      <c r="E454" s="36">
        <v>7464.2833333333328</v>
      </c>
      <c r="F454" s="36">
        <v>7197.9666666666662</v>
      </c>
      <c r="G454" s="36">
        <v>7043.9833333333327</v>
      </c>
      <c r="H454" s="36">
        <v>7884.583333333333</v>
      </c>
      <c r="I454" s="36">
        <v>8038.5666666666666</v>
      </c>
      <c r="J454" s="36">
        <v>8304.8833333333332</v>
      </c>
      <c r="K454" s="31">
        <v>7772.25</v>
      </c>
      <c r="L454" s="31">
        <v>7351.95</v>
      </c>
      <c r="M454" s="31">
        <v>1.3418300000000001</v>
      </c>
      <c r="N454" s="1"/>
      <c r="O454" s="1"/>
    </row>
    <row r="455" spans="1:15" ht="12.75" customHeight="1">
      <c r="A455" s="33">
        <v>445</v>
      </c>
      <c r="B455" s="53" t="s">
        <v>523</v>
      </c>
      <c r="C455" s="31">
        <v>7947.05</v>
      </c>
      <c r="D455" s="36">
        <v>7947.05</v>
      </c>
      <c r="E455" s="36">
        <v>7947.05</v>
      </c>
      <c r="F455" s="36">
        <v>7947.05</v>
      </c>
      <c r="G455" s="36">
        <v>7947.05</v>
      </c>
      <c r="H455" s="36">
        <v>7947.05</v>
      </c>
      <c r="I455" s="36">
        <v>7947.05</v>
      </c>
      <c r="J455" s="36">
        <v>7947.05</v>
      </c>
      <c r="K455" s="31">
        <v>7947.05</v>
      </c>
      <c r="L455" s="31">
        <v>7947.05</v>
      </c>
      <c r="M455" s="31">
        <v>0.19334000000000001</v>
      </c>
      <c r="N455" s="1"/>
      <c r="O455" s="1"/>
    </row>
    <row r="456" spans="1:15" ht="12.75" customHeight="1">
      <c r="A456" s="33">
        <v>446</v>
      </c>
      <c r="B456" s="53" t="s">
        <v>524</v>
      </c>
      <c r="C456" s="31">
        <v>641.70000000000005</v>
      </c>
      <c r="D456" s="36">
        <v>641.26666666666677</v>
      </c>
      <c r="E456" s="36">
        <v>631.43333333333351</v>
      </c>
      <c r="F456" s="36">
        <v>621.16666666666674</v>
      </c>
      <c r="G456" s="36">
        <v>611.33333333333348</v>
      </c>
      <c r="H456" s="36">
        <v>651.53333333333353</v>
      </c>
      <c r="I456" s="36">
        <v>661.36666666666679</v>
      </c>
      <c r="J456" s="36">
        <v>671.63333333333355</v>
      </c>
      <c r="K456" s="31">
        <v>651.1</v>
      </c>
      <c r="L456" s="31">
        <v>631</v>
      </c>
      <c r="M456" s="31">
        <v>25.076540000000001</v>
      </c>
      <c r="N456" s="1"/>
      <c r="O456" s="1"/>
    </row>
    <row r="457" spans="1:15" ht="12.75" customHeight="1">
      <c r="A457" s="33">
        <v>447</v>
      </c>
      <c r="B457" s="53" t="s">
        <v>226</v>
      </c>
      <c r="C457" s="31">
        <v>967.75</v>
      </c>
      <c r="D457" s="36">
        <v>968.38333333333333</v>
      </c>
      <c r="E457" s="36">
        <v>954.76666666666665</v>
      </c>
      <c r="F457" s="36">
        <v>941.7833333333333</v>
      </c>
      <c r="G457" s="36">
        <v>928.16666666666663</v>
      </c>
      <c r="H457" s="36">
        <v>981.36666666666667</v>
      </c>
      <c r="I457" s="36">
        <v>994.98333333333323</v>
      </c>
      <c r="J457" s="36">
        <v>1007.9666666666667</v>
      </c>
      <c r="K457" s="31">
        <v>982</v>
      </c>
      <c r="L457" s="31">
        <v>955.4</v>
      </c>
      <c r="M457" s="31">
        <v>229.31800999999999</v>
      </c>
      <c r="N457" s="1"/>
      <c r="O457" s="1"/>
    </row>
    <row r="458" spans="1:15" ht="12.75" customHeight="1">
      <c r="A458" s="33">
        <v>448</v>
      </c>
      <c r="B458" s="53" t="s">
        <v>227</v>
      </c>
      <c r="C458" s="31">
        <v>384.45</v>
      </c>
      <c r="D458" s="36">
        <v>378.76666666666665</v>
      </c>
      <c r="E458" s="36">
        <v>371.23333333333329</v>
      </c>
      <c r="F458" s="36">
        <v>358.01666666666665</v>
      </c>
      <c r="G458" s="36">
        <v>350.48333333333329</v>
      </c>
      <c r="H458" s="36">
        <v>391.98333333333329</v>
      </c>
      <c r="I458" s="36">
        <v>399.51666666666659</v>
      </c>
      <c r="J458" s="36">
        <v>412.73333333333329</v>
      </c>
      <c r="K458" s="31">
        <v>386.3</v>
      </c>
      <c r="L458" s="31">
        <v>365.55</v>
      </c>
      <c r="M458" s="31">
        <v>270.89562999999998</v>
      </c>
      <c r="N458" s="1"/>
      <c r="O458" s="1"/>
    </row>
    <row r="459" spans="1:15" ht="12.75" customHeight="1">
      <c r="A459" s="33">
        <v>449</v>
      </c>
      <c r="B459" s="53" t="s">
        <v>228</v>
      </c>
      <c r="C459" s="31">
        <v>142.44999999999999</v>
      </c>
      <c r="D459" s="36">
        <v>141.58333333333334</v>
      </c>
      <c r="E459" s="36">
        <v>139.2166666666667</v>
      </c>
      <c r="F459" s="36">
        <v>135.98333333333335</v>
      </c>
      <c r="G459" s="36">
        <v>133.6166666666667</v>
      </c>
      <c r="H459" s="36">
        <v>144.81666666666669</v>
      </c>
      <c r="I459" s="36">
        <v>147.18333333333331</v>
      </c>
      <c r="J459" s="36">
        <v>150.41666666666669</v>
      </c>
      <c r="K459" s="31">
        <v>143.94999999999999</v>
      </c>
      <c r="L459" s="31">
        <v>138.35</v>
      </c>
      <c r="M459" s="31">
        <v>919.56952000000001</v>
      </c>
      <c r="N459" s="1"/>
      <c r="O459" s="1"/>
    </row>
    <row r="460" spans="1:15" ht="12.75" customHeight="1">
      <c r="A460" s="33">
        <v>450</v>
      </c>
      <c r="B460" s="53" t="s">
        <v>298</v>
      </c>
      <c r="C460" s="31">
        <v>80.650000000000006</v>
      </c>
      <c r="D460" s="36">
        <v>78.483333333333334</v>
      </c>
      <c r="E460" s="36">
        <v>75.666666666666671</v>
      </c>
      <c r="F460" s="36">
        <v>70.683333333333337</v>
      </c>
      <c r="G460" s="36">
        <v>67.866666666666674</v>
      </c>
      <c r="H460" s="36">
        <v>83.466666666666669</v>
      </c>
      <c r="I460" s="36">
        <v>86.283333333333331</v>
      </c>
      <c r="J460" s="36">
        <v>91.266666666666666</v>
      </c>
      <c r="K460" s="31">
        <v>81.3</v>
      </c>
      <c r="L460" s="31">
        <v>73.5</v>
      </c>
      <c r="M460" s="31">
        <v>77.171710000000004</v>
      </c>
      <c r="N460" s="1"/>
      <c r="O460" s="1"/>
    </row>
    <row r="461" spans="1:15" ht="12.75" customHeight="1">
      <c r="A461" s="33">
        <v>451</v>
      </c>
      <c r="B461" s="53" t="s">
        <v>525</v>
      </c>
      <c r="C461" s="31">
        <v>2842.6</v>
      </c>
      <c r="D461" s="36">
        <v>2846.1833333333329</v>
      </c>
      <c r="E461" s="36">
        <v>2801.4166666666661</v>
      </c>
      <c r="F461" s="36">
        <v>2760.2333333333331</v>
      </c>
      <c r="G461" s="36">
        <v>2715.4666666666662</v>
      </c>
      <c r="H461" s="36">
        <v>2887.3666666666659</v>
      </c>
      <c r="I461" s="36">
        <v>2932.1333333333332</v>
      </c>
      <c r="J461" s="36">
        <v>2973.3166666666657</v>
      </c>
      <c r="K461" s="31">
        <v>2890.95</v>
      </c>
      <c r="L461" s="31">
        <v>2805</v>
      </c>
      <c r="M461" s="31">
        <v>0.75741999999999998</v>
      </c>
      <c r="N461" s="1"/>
      <c r="O461" s="1"/>
    </row>
    <row r="462" spans="1:15" ht="12.75" customHeight="1">
      <c r="A462" s="33">
        <v>452</v>
      </c>
      <c r="B462" s="53" t="s">
        <v>230</v>
      </c>
      <c r="C462" s="31">
        <v>1293.3499999999999</v>
      </c>
      <c r="D462" s="36">
        <v>1282.95</v>
      </c>
      <c r="E462" s="36">
        <v>1268.45</v>
      </c>
      <c r="F462" s="36">
        <v>1243.55</v>
      </c>
      <c r="G462" s="36">
        <v>1229.05</v>
      </c>
      <c r="H462" s="36">
        <v>1307.8500000000001</v>
      </c>
      <c r="I462" s="36">
        <v>1322.3500000000001</v>
      </c>
      <c r="J462" s="36">
        <v>1347.2500000000002</v>
      </c>
      <c r="K462" s="31">
        <v>1297.45</v>
      </c>
      <c r="L462" s="31">
        <v>1258.05</v>
      </c>
      <c r="M462" s="31">
        <v>21.290970000000002</v>
      </c>
      <c r="N462" s="1"/>
      <c r="O462" s="1"/>
    </row>
    <row r="463" spans="1:15" ht="12.75" customHeight="1">
      <c r="A463" s="33">
        <v>453</v>
      </c>
      <c r="B463" s="53" t="s">
        <v>526</v>
      </c>
      <c r="C463" s="31">
        <v>705.75</v>
      </c>
      <c r="D463" s="36">
        <v>696.75</v>
      </c>
      <c r="E463" s="36">
        <v>683.55</v>
      </c>
      <c r="F463" s="36">
        <v>661.34999999999991</v>
      </c>
      <c r="G463" s="36">
        <v>648.14999999999986</v>
      </c>
      <c r="H463" s="36">
        <v>718.95</v>
      </c>
      <c r="I463" s="36">
        <v>732.15000000000009</v>
      </c>
      <c r="J463" s="36">
        <v>754.35000000000014</v>
      </c>
      <c r="K463" s="31">
        <v>709.95</v>
      </c>
      <c r="L463" s="31">
        <v>674.55</v>
      </c>
      <c r="M463" s="31">
        <v>4.2134099999999997</v>
      </c>
      <c r="N463" s="1"/>
      <c r="O463" s="1"/>
    </row>
    <row r="464" spans="1:15" ht="12.75" customHeight="1">
      <c r="A464" s="33">
        <v>454</v>
      </c>
      <c r="B464" s="53" t="s">
        <v>527</v>
      </c>
      <c r="C464" s="31">
        <v>234.95</v>
      </c>
      <c r="D464" s="36">
        <v>228.98333333333335</v>
      </c>
      <c r="E464" s="36">
        <v>220.01666666666671</v>
      </c>
      <c r="F464" s="36">
        <v>205.08333333333337</v>
      </c>
      <c r="G464" s="36">
        <v>196.11666666666673</v>
      </c>
      <c r="H464" s="36">
        <v>243.91666666666669</v>
      </c>
      <c r="I464" s="36">
        <v>252.88333333333333</v>
      </c>
      <c r="J464" s="36">
        <v>267.81666666666666</v>
      </c>
      <c r="K464" s="31">
        <v>237.95</v>
      </c>
      <c r="L464" s="31">
        <v>214.05</v>
      </c>
      <c r="M464" s="31">
        <v>32.396090000000001</v>
      </c>
      <c r="N464" s="1"/>
      <c r="O464" s="1"/>
    </row>
    <row r="465" spans="1:15" ht="12.75" customHeight="1">
      <c r="A465" s="33">
        <v>455</v>
      </c>
      <c r="B465" s="53" t="s">
        <v>208</v>
      </c>
      <c r="C465" s="31">
        <v>798.75</v>
      </c>
      <c r="D465" s="36">
        <v>796.68333333333339</v>
      </c>
      <c r="E465" s="36">
        <v>784.36666666666679</v>
      </c>
      <c r="F465" s="36">
        <v>769.98333333333335</v>
      </c>
      <c r="G465" s="36">
        <v>757.66666666666674</v>
      </c>
      <c r="H465" s="36">
        <v>811.06666666666683</v>
      </c>
      <c r="I465" s="36">
        <v>823.38333333333344</v>
      </c>
      <c r="J465" s="36">
        <v>837.76666666666688</v>
      </c>
      <c r="K465" s="31">
        <v>809</v>
      </c>
      <c r="L465" s="31">
        <v>782.3</v>
      </c>
      <c r="M465" s="31">
        <v>3.2963399999999998</v>
      </c>
      <c r="N465" s="1"/>
      <c r="O465" s="1"/>
    </row>
    <row r="466" spans="1:15" ht="12.75" customHeight="1">
      <c r="A466" s="33">
        <v>456</v>
      </c>
      <c r="B466" s="53" t="s">
        <v>528</v>
      </c>
      <c r="C466" s="31">
        <v>3609.75</v>
      </c>
      <c r="D466" s="36">
        <v>3607.2166666666667</v>
      </c>
      <c r="E466" s="36">
        <v>3574.4333333333334</v>
      </c>
      <c r="F466" s="36">
        <v>3539.1166666666668</v>
      </c>
      <c r="G466" s="36">
        <v>3506.3333333333335</v>
      </c>
      <c r="H466" s="36">
        <v>3642.5333333333333</v>
      </c>
      <c r="I466" s="36">
        <v>3675.3166666666671</v>
      </c>
      <c r="J466" s="36">
        <v>3710.6333333333332</v>
      </c>
      <c r="K466" s="31">
        <v>3640</v>
      </c>
      <c r="L466" s="31">
        <v>3571.9</v>
      </c>
      <c r="M466" s="31">
        <v>0.96848999999999996</v>
      </c>
      <c r="N466" s="1"/>
      <c r="O466" s="1"/>
    </row>
    <row r="467" spans="1:15" ht="12.75" customHeight="1">
      <c r="A467" s="33">
        <v>457</v>
      </c>
      <c r="B467" s="53" t="s">
        <v>529</v>
      </c>
      <c r="C467" s="31">
        <v>2689.9</v>
      </c>
      <c r="D467" s="36">
        <v>2649.4833333333331</v>
      </c>
      <c r="E467" s="36">
        <v>2603.9666666666662</v>
      </c>
      <c r="F467" s="36">
        <v>2518.0333333333333</v>
      </c>
      <c r="G467" s="36">
        <v>2472.5166666666664</v>
      </c>
      <c r="H467" s="36">
        <v>2735.4166666666661</v>
      </c>
      <c r="I467" s="36">
        <v>2780.9333333333334</v>
      </c>
      <c r="J467" s="36">
        <v>2866.8666666666659</v>
      </c>
      <c r="K467" s="31">
        <v>2695</v>
      </c>
      <c r="L467" s="31">
        <v>2563.5500000000002</v>
      </c>
      <c r="M467" s="31">
        <v>1.19841</v>
      </c>
      <c r="N467" s="1"/>
      <c r="O467" s="1"/>
    </row>
    <row r="468" spans="1:15" ht="12.75" customHeight="1">
      <c r="A468" s="33">
        <v>458</v>
      </c>
      <c r="B468" s="53" t="s">
        <v>231</v>
      </c>
      <c r="C468" s="31">
        <v>3640.15</v>
      </c>
      <c r="D468" s="36">
        <v>3622.7666666666664</v>
      </c>
      <c r="E468" s="36">
        <v>3597.5333333333328</v>
      </c>
      <c r="F468" s="36">
        <v>3554.9166666666665</v>
      </c>
      <c r="G468" s="36">
        <v>3529.6833333333329</v>
      </c>
      <c r="H468" s="36">
        <v>3665.3833333333328</v>
      </c>
      <c r="I468" s="36">
        <v>3690.6166666666663</v>
      </c>
      <c r="J468" s="36">
        <v>3733.2333333333327</v>
      </c>
      <c r="K468" s="31">
        <v>3648</v>
      </c>
      <c r="L468" s="31">
        <v>3580.15</v>
      </c>
      <c r="M468" s="31">
        <v>12.93906</v>
      </c>
      <c r="N468" s="1"/>
      <c r="O468" s="1"/>
    </row>
    <row r="469" spans="1:15" ht="12.75" customHeight="1">
      <c r="A469" s="33">
        <v>459</v>
      </c>
      <c r="B469" s="53" t="s">
        <v>232</v>
      </c>
      <c r="C469" s="31">
        <v>2690.4</v>
      </c>
      <c r="D469" s="36">
        <v>2688.15</v>
      </c>
      <c r="E469" s="36">
        <v>2645.3</v>
      </c>
      <c r="F469" s="36">
        <v>2600.2000000000003</v>
      </c>
      <c r="G469" s="36">
        <v>2557.3500000000004</v>
      </c>
      <c r="H469" s="36">
        <v>2733.25</v>
      </c>
      <c r="I469" s="36">
        <v>2776.0999999999995</v>
      </c>
      <c r="J469" s="36">
        <v>2821.2</v>
      </c>
      <c r="K469" s="31">
        <v>2731</v>
      </c>
      <c r="L469" s="31">
        <v>2643.05</v>
      </c>
      <c r="M469" s="31">
        <v>5.66479</v>
      </c>
      <c r="N469" s="1"/>
      <c r="O469" s="1"/>
    </row>
    <row r="470" spans="1:15" ht="12.75" customHeight="1">
      <c r="A470" s="33">
        <v>460</v>
      </c>
      <c r="B470" s="53" t="s">
        <v>299</v>
      </c>
      <c r="C470" s="31">
        <v>1143.95</v>
      </c>
      <c r="D470" s="36">
        <v>1133.2666666666667</v>
      </c>
      <c r="E470" s="36">
        <v>1114.7833333333333</v>
      </c>
      <c r="F470" s="36">
        <v>1085.6166666666666</v>
      </c>
      <c r="G470" s="36">
        <v>1067.1333333333332</v>
      </c>
      <c r="H470" s="36">
        <v>1162.4333333333334</v>
      </c>
      <c r="I470" s="36">
        <v>1180.9166666666665</v>
      </c>
      <c r="J470" s="36">
        <v>1210.0833333333335</v>
      </c>
      <c r="K470" s="31">
        <v>1151.75</v>
      </c>
      <c r="L470" s="31">
        <v>1104.0999999999999</v>
      </c>
      <c r="M470" s="31">
        <v>8.5384100000000007</v>
      </c>
      <c r="N470" s="1"/>
      <c r="O470" s="1"/>
    </row>
    <row r="471" spans="1:15" ht="12.75" customHeight="1">
      <c r="A471" s="33">
        <v>461</v>
      </c>
      <c r="B471" s="53" t="s">
        <v>233</v>
      </c>
      <c r="C471" s="31">
        <v>4081.1</v>
      </c>
      <c r="D471" s="36">
        <v>4018.9</v>
      </c>
      <c r="E471" s="36">
        <v>3932.8</v>
      </c>
      <c r="F471" s="36">
        <v>3784.5</v>
      </c>
      <c r="G471" s="36">
        <v>3698.4</v>
      </c>
      <c r="H471" s="36">
        <v>4167.2000000000007</v>
      </c>
      <c r="I471" s="36">
        <v>4253.2999999999993</v>
      </c>
      <c r="J471" s="36">
        <v>4401.6000000000004</v>
      </c>
      <c r="K471" s="31">
        <v>4105</v>
      </c>
      <c r="L471" s="31">
        <v>3870.6</v>
      </c>
      <c r="M471" s="31">
        <v>7.2315800000000001</v>
      </c>
      <c r="N471" s="1"/>
      <c r="O471" s="1"/>
    </row>
    <row r="472" spans="1:15" ht="12.75" customHeight="1">
      <c r="A472" s="33">
        <v>462</v>
      </c>
      <c r="B472" s="53" t="s">
        <v>300</v>
      </c>
      <c r="C472" s="31">
        <v>38.200000000000003</v>
      </c>
      <c r="D472" s="36">
        <v>37.199999999999996</v>
      </c>
      <c r="E472" s="36">
        <v>35.899999999999991</v>
      </c>
      <c r="F472" s="36">
        <v>33.599999999999994</v>
      </c>
      <c r="G472" s="36">
        <v>32.29999999999999</v>
      </c>
      <c r="H472" s="36">
        <v>39.499999999999993</v>
      </c>
      <c r="I472" s="36">
        <v>40.79999999999999</v>
      </c>
      <c r="J472" s="36">
        <v>43.099999999999994</v>
      </c>
      <c r="K472" s="31">
        <v>38.5</v>
      </c>
      <c r="L472" s="31">
        <v>34.9</v>
      </c>
      <c r="M472" s="31">
        <v>176.54473999999999</v>
      </c>
      <c r="N472" s="1"/>
      <c r="O472" s="1"/>
    </row>
    <row r="473" spans="1:15" ht="12.75" customHeight="1">
      <c r="A473" s="33">
        <v>463</v>
      </c>
      <c r="B473" s="53" t="s">
        <v>531</v>
      </c>
      <c r="C473" s="31">
        <v>314.3</v>
      </c>
      <c r="D473" s="36">
        <v>314.01666666666665</v>
      </c>
      <c r="E473" s="36">
        <v>305.2833333333333</v>
      </c>
      <c r="F473" s="36">
        <v>296.26666666666665</v>
      </c>
      <c r="G473" s="36">
        <v>287.5333333333333</v>
      </c>
      <c r="H473" s="36">
        <v>323.0333333333333</v>
      </c>
      <c r="I473" s="36">
        <v>331.76666666666665</v>
      </c>
      <c r="J473" s="36">
        <v>340.7833333333333</v>
      </c>
      <c r="K473" s="31">
        <v>322.75</v>
      </c>
      <c r="L473" s="31">
        <v>305</v>
      </c>
      <c r="M473" s="31">
        <v>3.3786999999999998</v>
      </c>
      <c r="N473" s="1"/>
      <c r="O473" s="1"/>
    </row>
    <row r="474" spans="1:15" ht="12.75" customHeight="1">
      <c r="A474" s="33">
        <v>464</v>
      </c>
      <c r="B474" s="53" t="s">
        <v>532</v>
      </c>
      <c r="C474" s="31">
        <v>471.25</v>
      </c>
      <c r="D474" s="36">
        <v>464.08333333333331</v>
      </c>
      <c r="E474" s="36">
        <v>452.16666666666663</v>
      </c>
      <c r="F474" s="36">
        <v>433.08333333333331</v>
      </c>
      <c r="G474" s="36">
        <v>421.16666666666663</v>
      </c>
      <c r="H474" s="36">
        <v>483.16666666666663</v>
      </c>
      <c r="I474" s="36">
        <v>495.08333333333326</v>
      </c>
      <c r="J474" s="36">
        <v>514.16666666666663</v>
      </c>
      <c r="K474" s="31">
        <v>476</v>
      </c>
      <c r="L474" s="31">
        <v>445</v>
      </c>
      <c r="M474" s="31">
        <v>9.9400200000000005</v>
      </c>
      <c r="N474" s="1"/>
      <c r="O474" s="1"/>
    </row>
    <row r="475" spans="1:15" ht="12.75" customHeight="1">
      <c r="A475" s="33">
        <v>465</v>
      </c>
      <c r="B475" s="53" t="s">
        <v>301</v>
      </c>
      <c r="C475" s="31">
        <v>3580.8</v>
      </c>
      <c r="D475" s="36">
        <v>3530.4333333333329</v>
      </c>
      <c r="E475" s="36">
        <v>3448.8666666666659</v>
      </c>
      <c r="F475" s="36">
        <v>3316.9333333333329</v>
      </c>
      <c r="G475" s="36">
        <v>3235.3666666666659</v>
      </c>
      <c r="H475" s="36">
        <v>3662.3666666666659</v>
      </c>
      <c r="I475" s="36">
        <v>3743.9333333333325</v>
      </c>
      <c r="J475" s="36">
        <v>3875.8666666666659</v>
      </c>
      <c r="K475" s="31">
        <v>3612</v>
      </c>
      <c r="L475" s="31">
        <v>3398.5</v>
      </c>
      <c r="M475" s="31">
        <v>1.2420500000000001</v>
      </c>
      <c r="N475" s="1"/>
      <c r="O475" s="1"/>
    </row>
    <row r="476" spans="1:15" ht="12.75" customHeight="1">
      <c r="A476" s="33">
        <v>466</v>
      </c>
      <c r="B476" s="53" t="s">
        <v>533</v>
      </c>
      <c r="C476" s="31">
        <v>52.95</v>
      </c>
      <c r="D476" s="36">
        <v>51.066666666666663</v>
      </c>
      <c r="E476" s="36">
        <v>49.183333333333323</v>
      </c>
      <c r="F476" s="36">
        <v>45.416666666666657</v>
      </c>
      <c r="G476" s="36">
        <v>43.533333333333317</v>
      </c>
      <c r="H476" s="36">
        <v>54.833333333333329</v>
      </c>
      <c r="I476" s="36">
        <v>56.716666666666669</v>
      </c>
      <c r="J476" s="36">
        <v>60.483333333333334</v>
      </c>
      <c r="K476" s="31">
        <v>52.95</v>
      </c>
      <c r="L476" s="31">
        <v>47.3</v>
      </c>
      <c r="M476" s="31">
        <v>209.43620000000001</v>
      </c>
      <c r="N476" s="1"/>
      <c r="O476" s="1"/>
    </row>
    <row r="477" spans="1:15" ht="12.75" customHeight="1">
      <c r="A477" s="33">
        <v>467</v>
      </c>
      <c r="B477" s="53" t="s">
        <v>534</v>
      </c>
      <c r="C477" s="31">
        <v>621.9</v>
      </c>
      <c r="D477" s="36">
        <v>618.25</v>
      </c>
      <c r="E477" s="36">
        <v>609.65</v>
      </c>
      <c r="F477" s="36">
        <v>597.4</v>
      </c>
      <c r="G477" s="36">
        <v>588.79999999999995</v>
      </c>
      <c r="H477" s="36">
        <v>630.5</v>
      </c>
      <c r="I477" s="36">
        <v>639.09999999999991</v>
      </c>
      <c r="J477" s="36">
        <v>651.35</v>
      </c>
      <c r="K477" s="31">
        <v>626.85</v>
      </c>
      <c r="L477" s="31">
        <v>606</v>
      </c>
      <c r="M477" s="31">
        <v>5.4862299999999999</v>
      </c>
      <c r="N477" s="1"/>
      <c r="O477" s="1"/>
    </row>
    <row r="478" spans="1:15" ht="12.75" customHeight="1">
      <c r="A478" s="33">
        <v>468</v>
      </c>
      <c r="B478" s="53" t="s">
        <v>237</v>
      </c>
      <c r="C478" s="31">
        <v>462.1</v>
      </c>
      <c r="D478" s="36">
        <v>458.0333333333333</v>
      </c>
      <c r="E478" s="36">
        <v>451.86666666666662</v>
      </c>
      <c r="F478" s="36">
        <v>441.63333333333333</v>
      </c>
      <c r="G478" s="36">
        <v>435.46666666666664</v>
      </c>
      <c r="H478" s="36">
        <v>468.26666666666659</v>
      </c>
      <c r="I478" s="36">
        <v>474.43333333333334</v>
      </c>
      <c r="J478" s="36">
        <v>484.66666666666657</v>
      </c>
      <c r="K478" s="31">
        <v>464.2</v>
      </c>
      <c r="L478" s="31">
        <v>447.8</v>
      </c>
      <c r="M478" s="31">
        <v>25.056090000000001</v>
      </c>
      <c r="N478" s="1"/>
      <c r="O478" s="1"/>
    </row>
    <row r="479" spans="1:15" ht="12.75" customHeight="1">
      <c r="A479" s="33">
        <v>469</v>
      </c>
      <c r="B479" s="53" t="s">
        <v>535</v>
      </c>
      <c r="C479" s="31">
        <v>853.9</v>
      </c>
      <c r="D479" s="36">
        <v>837.9</v>
      </c>
      <c r="E479" s="36">
        <v>818</v>
      </c>
      <c r="F479" s="36">
        <v>782.1</v>
      </c>
      <c r="G479" s="36">
        <v>762.2</v>
      </c>
      <c r="H479" s="36">
        <v>873.8</v>
      </c>
      <c r="I479" s="36">
        <v>893.69999999999982</v>
      </c>
      <c r="J479" s="36">
        <v>929.59999999999991</v>
      </c>
      <c r="K479" s="31">
        <v>857.8</v>
      </c>
      <c r="L479" s="31">
        <v>802</v>
      </c>
      <c r="M479" s="31">
        <v>0.81276999999999999</v>
      </c>
      <c r="N479" s="1"/>
      <c r="O479" s="1"/>
    </row>
    <row r="480" spans="1:15" ht="12.75" customHeight="1">
      <c r="A480" s="33">
        <v>470</v>
      </c>
      <c r="B480" s="53" t="s">
        <v>898</v>
      </c>
      <c r="C480" s="31">
        <v>48.4</v>
      </c>
      <c r="D480" s="36">
        <v>47.216666666666669</v>
      </c>
      <c r="E480" s="36">
        <v>45.533333333333339</v>
      </c>
      <c r="F480" s="36">
        <v>42.666666666666671</v>
      </c>
      <c r="G480" s="36">
        <v>40.983333333333341</v>
      </c>
      <c r="H480" s="36">
        <v>50.083333333333336</v>
      </c>
      <c r="I480" s="36">
        <v>51.766666666666673</v>
      </c>
      <c r="J480" s="36">
        <v>54.633333333333333</v>
      </c>
      <c r="K480" s="31">
        <v>48.9</v>
      </c>
      <c r="L480" s="31">
        <v>44.35</v>
      </c>
      <c r="M480" s="31">
        <v>126.24464999999999</v>
      </c>
      <c r="N480" s="1"/>
      <c r="O480" s="1"/>
    </row>
    <row r="481" spans="1:15" ht="12.75" customHeight="1">
      <c r="A481" s="33">
        <v>471</v>
      </c>
      <c r="B481" s="31" t="s">
        <v>236</v>
      </c>
      <c r="C481" s="36">
        <v>9696.9500000000007</v>
      </c>
      <c r="D481" s="36">
        <v>9619.65</v>
      </c>
      <c r="E481" s="36">
        <v>9531.2999999999993</v>
      </c>
      <c r="F481" s="36">
        <v>9365.65</v>
      </c>
      <c r="G481" s="36">
        <v>9277.2999999999993</v>
      </c>
      <c r="H481" s="36">
        <v>9785.2999999999993</v>
      </c>
      <c r="I481" s="36">
        <v>9873.6500000000015</v>
      </c>
      <c r="J481" s="31">
        <v>10039.299999999999</v>
      </c>
      <c r="K481" s="31">
        <v>9708</v>
      </c>
      <c r="L481" s="31">
        <v>9454</v>
      </c>
      <c r="M481" s="53">
        <v>3.4782199999999999</v>
      </c>
      <c r="N481" s="1"/>
      <c r="O481" s="1"/>
    </row>
    <row r="482" spans="1:15" ht="12.75" customHeight="1">
      <c r="A482" s="33">
        <v>472</v>
      </c>
      <c r="B482" s="31" t="s">
        <v>302</v>
      </c>
      <c r="C482" s="36">
        <v>143.65</v>
      </c>
      <c r="D482" s="36">
        <v>142.06666666666669</v>
      </c>
      <c r="E482" s="36">
        <v>139.68333333333339</v>
      </c>
      <c r="F482" s="36">
        <v>135.7166666666667</v>
      </c>
      <c r="G482" s="36">
        <v>133.3333333333334</v>
      </c>
      <c r="H482" s="36">
        <v>146.03333333333339</v>
      </c>
      <c r="I482" s="36">
        <v>148.41666666666666</v>
      </c>
      <c r="J482" s="31">
        <v>152.38333333333338</v>
      </c>
      <c r="K482" s="31">
        <v>144.44999999999999</v>
      </c>
      <c r="L482" s="31">
        <v>138.1</v>
      </c>
      <c r="M482" s="53">
        <v>196.66323</v>
      </c>
      <c r="N482" s="1"/>
      <c r="O482" s="1"/>
    </row>
    <row r="483" spans="1:15" ht="12.75" customHeight="1">
      <c r="A483" s="33">
        <v>473</v>
      </c>
      <c r="B483" s="31" t="s">
        <v>235</v>
      </c>
      <c r="C483" s="31">
        <v>1722.55</v>
      </c>
      <c r="D483" s="36">
        <v>1708.05</v>
      </c>
      <c r="E483" s="36">
        <v>1681.1</v>
      </c>
      <c r="F483" s="36">
        <v>1639.6499999999999</v>
      </c>
      <c r="G483" s="36">
        <v>1612.6999999999998</v>
      </c>
      <c r="H483" s="36">
        <v>1749.5</v>
      </c>
      <c r="I483" s="36">
        <v>1776.4500000000003</v>
      </c>
      <c r="J483" s="36">
        <v>1817.9</v>
      </c>
      <c r="K483" s="31">
        <v>1735</v>
      </c>
      <c r="L483" s="31">
        <v>1666.6</v>
      </c>
      <c r="M483" s="31">
        <v>1.7093700000000001</v>
      </c>
      <c r="N483" s="1"/>
      <c r="O483" s="1"/>
    </row>
    <row r="484" spans="1:15" ht="12.75" customHeight="1">
      <c r="A484" s="33">
        <v>474</v>
      </c>
      <c r="B484" s="31" t="s">
        <v>176</v>
      </c>
      <c r="C484" s="36">
        <v>1127.3</v>
      </c>
      <c r="D484" s="36">
        <v>1118.4999999999998</v>
      </c>
      <c r="E484" s="36">
        <v>1104.8999999999996</v>
      </c>
      <c r="F484" s="36">
        <v>1082.4999999999998</v>
      </c>
      <c r="G484" s="36">
        <v>1068.8999999999996</v>
      </c>
      <c r="H484" s="36">
        <v>1140.8999999999996</v>
      </c>
      <c r="I484" s="36">
        <v>1154.4999999999995</v>
      </c>
      <c r="J484" s="31">
        <v>1176.8999999999996</v>
      </c>
      <c r="K484" s="31">
        <v>1132.0999999999999</v>
      </c>
      <c r="L484" s="31">
        <v>1096.0999999999999</v>
      </c>
      <c r="M484" s="53">
        <v>5.4180099999999998</v>
      </c>
      <c r="N484" s="1"/>
      <c r="O484" s="1"/>
    </row>
    <row r="485" spans="1:15" ht="12.75" customHeight="1">
      <c r="A485" s="33">
        <v>475</v>
      </c>
      <c r="B485" s="31" t="s">
        <v>899</v>
      </c>
      <c r="C485" s="31">
        <v>288.3</v>
      </c>
      <c r="D485" s="36">
        <v>285.45</v>
      </c>
      <c r="E485" s="36">
        <v>275.89999999999998</v>
      </c>
      <c r="F485" s="36">
        <v>263.5</v>
      </c>
      <c r="G485" s="36">
        <v>253.95</v>
      </c>
      <c r="H485" s="36">
        <v>297.84999999999997</v>
      </c>
      <c r="I485" s="36">
        <v>307.40000000000003</v>
      </c>
      <c r="J485" s="36">
        <v>319.79999999999995</v>
      </c>
      <c r="K485" s="31">
        <v>295</v>
      </c>
      <c r="L485" s="31">
        <v>273.05</v>
      </c>
      <c r="M485" s="31">
        <v>7.7133099999999999</v>
      </c>
      <c r="N485" s="1"/>
      <c r="O485" s="1"/>
    </row>
    <row r="486" spans="1:15" ht="12.75" customHeight="1">
      <c r="A486" s="33">
        <v>476</v>
      </c>
      <c r="B486" s="31" t="s">
        <v>536</v>
      </c>
      <c r="C486" s="36">
        <v>324.55</v>
      </c>
      <c r="D486" s="36">
        <v>318.08333333333337</v>
      </c>
      <c r="E486" s="36">
        <v>309.56666666666672</v>
      </c>
      <c r="F486" s="36">
        <v>294.58333333333337</v>
      </c>
      <c r="G486" s="36">
        <v>286.06666666666672</v>
      </c>
      <c r="H486" s="36">
        <v>333.06666666666672</v>
      </c>
      <c r="I486" s="36">
        <v>341.58333333333337</v>
      </c>
      <c r="J486" s="36">
        <v>356.56666666666672</v>
      </c>
      <c r="K486" s="31">
        <v>326.60000000000002</v>
      </c>
      <c r="L486" s="31">
        <v>303.10000000000002</v>
      </c>
      <c r="M486" s="31">
        <v>5.2678900000000004</v>
      </c>
      <c r="N486" s="1"/>
      <c r="O486" s="1"/>
    </row>
    <row r="487" spans="1:15" ht="12.75" customHeight="1">
      <c r="A487" s="33">
        <v>477</v>
      </c>
      <c r="B487" s="31" t="s">
        <v>537</v>
      </c>
      <c r="C487" s="31">
        <v>1887.9</v>
      </c>
      <c r="D487" s="36">
        <v>1879.6000000000001</v>
      </c>
      <c r="E487" s="36">
        <v>1844.3000000000002</v>
      </c>
      <c r="F487" s="36">
        <v>1800.7</v>
      </c>
      <c r="G487" s="36">
        <v>1765.4</v>
      </c>
      <c r="H487" s="36">
        <v>1923.2000000000003</v>
      </c>
      <c r="I487" s="36">
        <v>1958.5</v>
      </c>
      <c r="J487" s="36">
        <v>2002.1000000000004</v>
      </c>
      <c r="K487" s="31">
        <v>1914.9</v>
      </c>
      <c r="L487" s="31">
        <v>1836</v>
      </c>
      <c r="M487" s="31">
        <v>0.55181000000000002</v>
      </c>
      <c r="N487" s="1"/>
      <c r="O487" s="1"/>
    </row>
    <row r="488" spans="1:15" ht="12.75" customHeight="1">
      <c r="A488" s="33">
        <v>478</v>
      </c>
      <c r="B488" s="31" t="s">
        <v>538</v>
      </c>
      <c r="C488" s="36">
        <v>463.75</v>
      </c>
      <c r="D488" s="36">
        <v>470.08333333333331</v>
      </c>
      <c r="E488" s="36">
        <v>455.66666666666663</v>
      </c>
      <c r="F488" s="36">
        <v>447.58333333333331</v>
      </c>
      <c r="G488" s="36">
        <v>433.16666666666663</v>
      </c>
      <c r="H488" s="36">
        <v>478.16666666666663</v>
      </c>
      <c r="I488" s="36">
        <v>492.58333333333326</v>
      </c>
      <c r="J488" s="36">
        <v>500.66666666666663</v>
      </c>
      <c r="K488" s="31">
        <v>484.5</v>
      </c>
      <c r="L488" s="31">
        <v>462</v>
      </c>
      <c r="M488" s="31">
        <v>10.529299999999999</v>
      </c>
      <c r="N488" s="1"/>
      <c r="O488" s="1"/>
    </row>
    <row r="489" spans="1:15" ht="12.75" customHeight="1">
      <c r="A489" s="33">
        <v>479</v>
      </c>
      <c r="B489" s="53" t="s">
        <v>539</v>
      </c>
      <c r="C489" s="31">
        <v>378.85</v>
      </c>
      <c r="D489" s="36">
        <v>371.7</v>
      </c>
      <c r="E489" s="36">
        <v>362</v>
      </c>
      <c r="F489" s="36">
        <v>345.15000000000003</v>
      </c>
      <c r="G489" s="36">
        <v>335.45000000000005</v>
      </c>
      <c r="H489" s="36">
        <v>388.54999999999995</v>
      </c>
      <c r="I489" s="36">
        <v>398.24999999999989</v>
      </c>
      <c r="J489" s="36">
        <v>415.09999999999991</v>
      </c>
      <c r="K489" s="31">
        <v>381.4</v>
      </c>
      <c r="L489" s="31">
        <v>354.85</v>
      </c>
      <c r="M489" s="31">
        <v>5.8860700000000001</v>
      </c>
      <c r="N489" s="1"/>
      <c r="O489" s="1"/>
    </row>
    <row r="490" spans="1:15" ht="12.75" customHeight="1">
      <c r="A490" s="33">
        <v>480</v>
      </c>
      <c r="B490" s="53" t="s">
        <v>540</v>
      </c>
      <c r="C490" s="36">
        <v>426.4</v>
      </c>
      <c r="D490" s="36">
        <v>420.4666666666667</v>
      </c>
      <c r="E490" s="36">
        <v>405.93333333333339</v>
      </c>
      <c r="F490" s="36">
        <v>385.4666666666667</v>
      </c>
      <c r="G490" s="36">
        <v>370.93333333333339</v>
      </c>
      <c r="H490" s="36">
        <v>440.93333333333339</v>
      </c>
      <c r="I490" s="36">
        <v>455.4666666666667</v>
      </c>
      <c r="J490" s="36">
        <v>475.93333333333339</v>
      </c>
      <c r="K490" s="31">
        <v>435</v>
      </c>
      <c r="L490" s="31">
        <v>400</v>
      </c>
      <c r="M490" s="31">
        <v>1.99701</v>
      </c>
      <c r="N490" s="1"/>
      <c r="O490" s="1"/>
    </row>
    <row r="491" spans="1:15" ht="12.75" customHeight="1">
      <c r="A491" s="33">
        <v>481</v>
      </c>
      <c r="B491" s="53" t="s">
        <v>541</v>
      </c>
      <c r="C491" s="31">
        <v>457.8</v>
      </c>
      <c r="D491" s="36">
        <v>454.56666666666666</v>
      </c>
      <c r="E491" s="36">
        <v>436.23333333333335</v>
      </c>
      <c r="F491" s="36">
        <v>414.66666666666669</v>
      </c>
      <c r="G491" s="36">
        <v>396.33333333333337</v>
      </c>
      <c r="H491" s="36">
        <v>476.13333333333333</v>
      </c>
      <c r="I491" s="36">
        <v>494.4666666666667</v>
      </c>
      <c r="J491" s="36">
        <v>516.0333333333333</v>
      </c>
      <c r="K491" s="31">
        <v>472.9</v>
      </c>
      <c r="L491" s="31">
        <v>433</v>
      </c>
      <c r="M491" s="31">
        <v>3.0200300000000002</v>
      </c>
      <c r="N491" s="1"/>
      <c r="O491" s="1"/>
    </row>
    <row r="492" spans="1:15" ht="12.75" customHeight="1">
      <c r="A492" s="33">
        <v>482</v>
      </c>
      <c r="B492" s="53" t="s">
        <v>303</v>
      </c>
      <c r="C492" s="36">
        <v>1417.7</v>
      </c>
      <c r="D492" s="36">
        <v>1398.9666666666665</v>
      </c>
      <c r="E492" s="36">
        <v>1372.9333333333329</v>
      </c>
      <c r="F492" s="36">
        <v>1328.1666666666665</v>
      </c>
      <c r="G492" s="36">
        <v>1302.133333333333</v>
      </c>
      <c r="H492" s="36">
        <v>1443.7333333333329</v>
      </c>
      <c r="I492" s="36">
        <v>1469.7666666666662</v>
      </c>
      <c r="J492" s="36">
        <v>1514.5333333333328</v>
      </c>
      <c r="K492" s="31">
        <v>1425</v>
      </c>
      <c r="L492" s="31">
        <v>1354.2</v>
      </c>
      <c r="M492" s="31">
        <v>17.546379999999999</v>
      </c>
      <c r="N492" s="1"/>
      <c r="O492" s="1"/>
    </row>
    <row r="493" spans="1:15" ht="12.75" customHeight="1">
      <c r="A493" s="33">
        <v>483</v>
      </c>
      <c r="B493" s="53" t="s">
        <v>542</v>
      </c>
      <c r="C493" s="36">
        <v>934.95</v>
      </c>
      <c r="D493" s="36">
        <v>929.85</v>
      </c>
      <c r="E493" s="36">
        <v>902.65000000000009</v>
      </c>
      <c r="F493" s="36">
        <v>870.35</v>
      </c>
      <c r="G493" s="36">
        <v>843.15000000000009</v>
      </c>
      <c r="H493" s="36">
        <v>962.15000000000009</v>
      </c>
      <c r="I493" s="36">
        <v>989.35000000000014</v>
      </c>
      <c r="J493" s="36">
        <v>1021.6500000000001</v>
      </c>
      <c r="K493" s="31">
        <v>957.05</v>
      </c>
      <c r="L493" s="31">
        <v>897.55</v>
      </c>
      <c r="M493" s="31">
        <v>10.45257</v>
      </c>
      <c r="N493" s="1"/>
      <c r="O493" s="1"/>
    </row>
    <row r="494" spans="1:15" ht="12.75" customHeight="1">
      <c r="A494" s="33">
        <v>484</v>
      </c>
      <c r="B494" s="53" t="s">
        <v>238</v>
      </c>
      <c r="C494" s="36">
        <v>260.14999999999998</v>
      </c>
      <c r="D494" s="36">
        <v>257.75</v>
      </c>
      <c r="E494" s="36">
        <v>254</v>
      </c>
      <c r="F494" s="36">
        <v>247.85</v>
      </c>
      <c r="G494" s="36">
        <v>244.1</v>
      </c>
      <c r="H494" s="36">
        <v>263.89999999999998</v>
      </c>
      <c r="I494" s="36">
        <v>267.64999999999998</v>
      </c>
      <c r="J494" s="36">
        <v>273.8</v>
      </c>
      <c r="K494" s="31">
        <v>261.5</v>
      </c>
      <c r="L494" s="31">
        <v>251.6</v>
      </c>
      <c r="M494" s="31">
        <v>103.35603</v>
      </c>
      <c r="N494" s="1"/>
      <c r="O494" s="1"/>
    </row>
    <row r="495" spans="1:15" ht="12.75" customHeight="1">
      <c r="A495" s="33">
        <v>485</v>
      </c>
      <c r="B495" s="53" t="s">
        <v>543</v>
      </c>
      <c r="C495" s="36">
        <v>604.35</v>
      </c>
      <c r="D495" s="36">
        <v>607.70000000000005</v>
      </c>
      <c r="E495" s="36">
        <v>592.70000000000005</v>
      </c>
      <c r="F495" s="36">
        <v>581.04999999999995</v>
      </c>
      <c r="G495" s="36">
        <v>566.04999999999995</v>
      </c>
      <c r="H495" s="36">
        <v>619.35000000000014</v>
      </c>
      <c r="I495" s="36">
        <v>634.35000000000014</v>
      </c>
      <c r="J495" s="36">
        <v>646.00000000000023</v>
      </c>
      <c r="K495" s="31">
        <v>622.70000000000005</v>
      </c>
      <c r="L495" s="31">
        <v>596.04999999999995</v>
      </c>
      <c r="M495" s="31">
        <v>1.8425</v>
      </c>
      <c r="N495" s="1"/>
      <c r="O495" s="1"/>
    </row>
    <row r="496" spans="1:15" ht="12.75" customHeight="1">
      <c r="A496" s="33">
        <v>486</v>
      </c>
      <c r="B496" s="53" t="s">
        <v>544</v>
      </c>
      <c r="C496" s="36">
        <v>1592.85</v>
      </c>
      <c r="D496" s="36">
        <v>1587.3</v>
      </c>
      <c r="E496" s="36">
        <v>1565.6</v>
      </c>
      <c r="F496" s="36">
        <v>1538.35</v>
      </c>
      <c r="G496" s="36">
        <v>1516.6499999999999</v>
      </c>
      <c r="H496" s="36">
        <v>1614.55</v>
      </c>
      <c r="I496" s="36">
        <v>1636.2500000000002</v>
      </c>
      <c r="J496" s="36">
        <v>1663.5</v>
      </c>
      <c r="K496" s="31">
        <v>1609</v>
      </c>
      <c r="L496" s="31">
        <v>1560.05</v>
      </c>
      <c r="M496" s="31">
        <v>0.32390999999999998</v>
      </c>
      <c r="N496" s="1"/>
      <c r="O496" s="1"/>
    </row>
    <row r="497" spans="1:15" ht="12.75" customHeight="1">
      <c r="A497" s="33">
        <v>487</v>
      </c>
      <c r="B497" s="53" t="s">
        <v>141</v>
      </c>
      <c r="C497" s="36">
        <v>13.1</v>
      </c>
      <c r="D497" s="36">
        <v>12.866666666666667</v>
      </c>
      <c r="E497" s="36">
        <v>12.483333333333334</v>
      </c>
      <c r="F497" s="36">
        <v>11.866666666666667</v>
      </c>
      <c r="G497" s="36">
        <v>11.483333333333334</v>
      </c>
      <c r="H497" s="36">
        <v>13.483333333333334</v>
      </c>
      <c r="I497" s="36">
        <v>13.866666666666667</v>
      </c>
      <c r="J497" s="36">
        <v>14.483333333333334</v>
      </c>
      <c r="K497" s="31">
        <v>13.25</v>
      </c>
      <c r="L497" s="31">
        <v>12.25</v>
      </c>
      <c r="M497" s="31">
        <v>4245.1216100000001</v>
      </c>
      <c r="N497" s="1"/>
      <c r="O497" s="1"/>
    </row>
    <row r="498" spans="1:15" ht="12.75" customHeight="1">
      <c r="A498" s="33">
        <v>488</v>
      </c>
      <c r="B498" s="53" t="s">
        <v>239</v>
      </c>
      <c r="C498" s="36">
        <v>1073.6500000000001</v>
      </c>
      <c r="D498" s="36">
        <v>1058.6166666666668</v>
      </c>
      <c r="E498" s="36">
        <v>1039.8333333333335</v>
      </c>
      <c r="F498" s="36">
        <v>1006.0166666666667</v>
      </c>
      <c r="G498" s="36">
        <v>987.23333333333335</v>
      </c>
      <c r="H498" s="36">
        <v>1092.4333333333336</v>
      </c>
      <c r="I498" s="36">
        <v>1111.2166666666669</v>
      </c>
      <c r="J498" s="36">
        <v>1145.0333333333338</v>
      </c>
      <c r="K498" s="31">
        <v>1077.4000000000001</v>
      </c>
      <c r="L498" s="31">
        <v>1024.8</v>
      </c>
      <c r="M498" s="31">
        <v>12.599500000000001</v>
      </c>
      <c r="N498" s="1"/>
      <c r="O498" s="1"/>
    </row>
    <row r="499" spans="1:15" ht="12.75" customHeight="1">
      <c r="A499" s="33">
        <v>489</v>
      </c>
      <c r="B499" s="53" t="s">
        <v>545</v>
      </c>
      <c r="C499" s="53">
        <v>510.2</v>
      </c>
      <c r="D499" s="36">
        <v>497.7166666666667</v>
      </c>
      <c r="E499" s="36">
        <v>482.38333333333344</v>
      </c>
      <c r="F499" s="36">
        <v>454.56666666666672</v>
      </c>
      <c r="G499" s="36">
        <v>439.23333333333346</v>
      </c>
      <c r="H499" s="36">
        <v>525.53333333333342</v>
      </c>
      <c r="I499" s="36">
        <v>540.86666666666667</v>
      </c>
      <c r="J499" s="36">
        <v>568.68333333333339</v>
      </c>
      <c r="K499" s="31">
        <v>513.04999999999995</v>
      </c>
      <c r="L499" s="31">
        <v>469.9</v>
      </c>
      <c r="M499" s="31">
        <v>6.1917600000000004</v>
      </c>
      <c r="N499" s="1"/>
      <c r="O499" s="1"/>
    </row>
    <row r="500" spans="1:15" ht="12.75" customHeight="1">
      <c r="A500" s="33">
        <v>490</v>
      </c>
      <c r="B500" s="53" t="s">
        <v>900</v>
      </c>
      <c r="C500" s="53">
        <v>147.5</v>
      </c>
      <c r="D500" s="36">
        <v>143.04999999999998</v>
      </c>
      <c r="E500" s="36">
        <v>137.19999999999996</v>
      </c>
      <c r="F500" s="36">
        <v>126.89999999999998</v>
      </c>
      <c r="G500" s="36">
        <v>121.04999999999995</v>
      </c>
      <c r="H500" s="36">
        <v>153.34999999999997</v>
      </c>
      <c r="I500" s="36">
        <v>159.19999999999999</v>
      </c>
      <c r="J500" s="36">
        <v>169.49999999999997</v>
      </c>
      <c r="K500" s="31">
        <v>148.9</v>
      </c>
      <c r="L500" s="31">
        <v>132.75</v>
      </c>
      <c r="M500" s="31">
        <v>29.427869999999999</v>
      </c>
      <c r="N500" s="1"/>
      <c r="O500" s="1"/>
    </row>
    <row r="501" spans="1:15" ht="12.75" customHeight="1">
      <c r="A501" s="33">
        <v>491</v>
      </c>
      <c r="B501" s="53" t="s">
        <v>546</v>
      </c>
      <c r="C501" s="53">
        <v>739.8</v>
      </c>
      <c r="D501" s="36">
        <v>735.70000000000016</v>
      </c>
      <c r="E501" s="36">
        <v>713.0500000000003</v>
      </c>
      <c r="F501" s="36">
        <v>686.30000000000018</v>
      </c>
      <c r="G501" s="36">
        <v>663.65000000000032</v>
      </c>
      <c r="H501" s="36">
        <v>762.45000000000027</v>
      </c>
      <c r="I501" s="36">
        <v>785.10000000000014</v>
      </c>
      <c r="J501" s="36">
        <v>811.85000000000025</v>
      </c>
      <c r="K501" s="31">
        <v>758.35</v>
      </c>
      <c r="L501" s="31">
        <v>708.95</v>
      </c>
      <c r="M501" s="31">
        <v>1.6848399999999999</v>
      </c>
      <c r="N501" s="1"/>
      <c r="O501" s="1"/>
    </row>
    <row r="502" spans="1:15" ht="12.75" customHeight="1">
      <c r="A502" s="33">
        <v>492</v>
      </c>
      <c r="B502" s="53" t="s">
        <v>304</v>
      </c>
      <c r="C502" s="53">
        <v>1257.95</v>
      </c>
      <c r="D502" s="36">
        <v>1252.0833333333333</v>
      </c>
      <c r="E502" s="36">
        <v>1239.1666666666665</v>
      </c>
      <c r="F502" s="36">
        <v>1220.3833333333332</v>
      </c>
      <c r="G502" s="36">
        <v>1207.4666666666665</v>
      </c>
      <c r="H502" s="36">
        <v>1270.8666666666666</v>
      </c>
      <c r="I502" s="36">
        <v>1283.7833333333331</v>
      </c>
      <c r="J502" s="36">
        <v>1302.5666666666666</v>
      </c>
      <c r="K502" s="31">
        <v>1265</v>
      </c>
      <c r="L502" s="31">
        <v>1233.3</v>
      </c>
      <c r="M502" s="31">
        <v>0.87755000000000005</v>
      </c>
      <c r="N502" s="1"/>
      <c r="O502" s="1"/>
    </row>
    <row r="503" spans="1:15" ht="12.75" customHeight="1">
      <c r="A503" s="33">
        <v>493</v>
      </c>
      <c r="B503" s="53" t="s">
        <v>240</v>
      </c>
      <c r="C503" s="36">
        <v>517.95000000000005</v>
      </c>
      <c r="D503" s="36">
        <v>510.66666666666669</v>
      </c>
      <c r="E503" s="36">
        <v>502.43333333333339</v>
      </c>
      <c r="F503" s="36">
        <v>486.91666666666669</v>
      </c>
      <c r="G503" s="36">
        <v>478.68333333333339</v>
      </c>
      <c r="H503" s="36">
        <v>526.18333333333339</v>
      </c>
      <c r="I503" s="36">
        <v>534.41666666666663</v>
      </c>
      <c r="J503" s="31">
        <v>549.93333333333339</v>
      </c>
      <c r="K503" s="31">
        <v>518.9</v>
      </c>
      <c r="L503" s="31">
        <v>495.15</v>
      </c>
      <c r="M503" s="53">
        <v>64.127359999999996</v>
      </c>
      <c r="N503" s="1"/>
      <c r="O503" s="1"/>
    </row>
    <row r="504" spans="1:15" ht="12.75" customHeight="1">
      <c r="A504" s="33">
        <v>494</v>
      </c>
      <c r="B504" s="53" t="s">
        <v>305</v>
      </c>
      <c r="C504" s="36">
        <v>23.45</v>
      </c>
      <c r="D504" s="36">
        <v>22.583333333333332</v>
      </c>
      <c r="E504" s="36">
        <v>21.416666666666664</v>
      </c>
      <c r="F504" s="36">
        <v>19.383333333333333</v>
      </c>
      <c r="G504" s="36">
        <v>18.216666666666665</v>
      </c>
      <c r="H504" s="36">
        <v>24.616666666666664</v>
      </c>
      <c r="I504" s="36">
        <v>25.783333333333328</v>
      </c>
      <c r="J504" s="31">
        <v>27.816666666666663</v>
      </c>
      <c r="K504" s="31">
        <v>23.75</v>
      </c>
      <c r="L504" s="31">
        <v>20.55</v>
      </c>
      <c r="M504" s="53">
        <v>6198.1648100000002</v>
      </c>
      <c r="N504" s="1"/>
      <c r="O504" s="1"/>
    </row>
    <row r="505" spans="1:15" ht="12.75" customHeight="1">
      <c r="A505" s="33">
        <v>495</v>
      </c>
      <c r="B505" s="53" t="s">
        <v>547</v>
      </c>
      <c r="C505" s="53">
        <v>14187.1</v>
      </c>
      <c r="D505" s="36">
        <v>14132.316666666666</v>
      </c>
      <c r="E505" s="36">
        <v>13959.883333333331</v>
      </c>
      <c r="F505" s="36">
        <v>13732.666666666666</v>
      </c>
      <c r="G505" s="36">
        <v>13560.233333333332</v>
      </c>
      <c r="H505" s="36">
        <v>14359.533333333331</v>
      </c>
      <c r="I505" s="36">
        <v>14531.966666666665</v>
      </c>
      <c r="J505" s="36">
        <v>14759.183333333331</v>
      </c>
      <c r="K505" s="31">
        <v>14304.75</v>
      </c>
      <c r="L505" s="31">
        <v>13905.1</v>
      </c>
      <c r="M505" s="31">
        <v>2.4469999999999999E-2</v>
      </c>
      <c r="N505" s="1"/>
      <c r="O505" s="1"/>
    </row>
    <row r="506" spans="1:15" ht="12.75" customHeight="1">
      <c r="A506" s="33">
        <v>496</v>
      </c>
      <c r="B506" s="53" t="s">
        <v>241</v>
      </c>
      <c r="C506" s="53">
        <v>146.9</v>
      </c>
      <c r="D506" s="36">
        <v>148.20000000000002</v>
      </c>
      <c r="E506" s="36">
        <v>143.85000000000002</v>
      </c>
      <c r="F506" s="36">
        <v>140.80000000000001</v>
      </c>
      <c r="G506" s="36">
        <v>136.45000000000002</v>
      </c>
      <c r="H506" s="36">
        <v>151.25000000000003</v>
      </c>
      <c r="I506" s="36">
        <v>155.6</v>
      </c>
      <c r="J506" s="36">
        <v>158.65000000000003</v>
      </c>
      <c r="K506" s="31">
        <v>152.55000000000001</v>
      </c>
      <c r="L506" s="31">
        <v>145.15</v>
      </c>
      <c r="M506" s="31">
        <v>164.57230000000001</v>
      </c>
      <c r="N506" s="1"/>
      <c r="O506" s="1"/>
    </row>
    <row r="507" spans="1:15" ht="12.75" customHeight="1">
      <c r="A507" s="33">
        <v>497</v>
      </c>
      <c r="B507" s="53" t="s">
        <v>548</v>
      </c>
      <c r="C507" s="36">
        <v>551.95000000000005</v>
      </c>
      <c r="D507" s="36">
        <v>541.65</v>
      </c>
      <c r="E507" s="36">
        <v>526.29999999999995</v>
      </c>
      <c r="F507" s="36">
        <v>500.65</v>
      </c>
      <c r="G507" s="36">
        <v>485.29999999999995</v>
      </c>
      <c r="H507" s="36">
        <v>567.29999999999995</v>
      </c>
      <c r="I507" s="36">
        <v>582.65000000000009</v>
      </c>
      <c r="J507" s="31">
        <v>608.29999999999995</v>
      </c>
      <c r="K507" s="31">
        <v>557</v>
      </c>
      <c r="L507" s="31">
        <v>516</v>
      </c>
      <c r="M507" s="53">
        <v>7.3868200000000002</v>
      </c>
      <c r="N507" s="1"/>
      <c r="O507" s="1"/>
    </row>
    <row r="508" spans="1:15" ht="12.75" customHeight="1">
      <c r="A508" s="33">
        <v>498</v>
      </c>
      <c r="B508" s="53" t="s">
        <v>306</v>
      </c>
      <c r="C508" s="53">
        <v>152.75</v>
      </c>
      <c r="D508" s="36">
        <v>151.45000000000002</v>
      </c>
      <c r="E508" s="36">
        <v>145.60000000000002</v>
      </c>
      <c r="F508" s="36">
        <v>138.45000000000002</v>
      </c>
      <c r="G508" s="36">
        <v>132.60000000000002</v>
      </c>
      <c r="H508" s="36">
        <v>158.60000000000002</v>
      </c>
      <c r="I508" s="36">
        <v>164.45</v>
      </c>
      <c r="J508" s="36">
        <v>171.60000000000002</v>
      </c>
      <c r="K508" s="31">
        <v>157.30000000000001</v>
      </c>
      <c r="L508" s="31">
        <v>144.30000000000001</v>
      </c>
      <c r="M508" s="31">
        <v>457.08364999999998</v>
      </c>
      <c r="N508" s="1"/>
      <c r="O508" s="1"/>
    </row>
    <row r="509" spans="1:15" ht="12.75" customHeight="1">
      <c r="A509" s="229">
        <v>499</v>
      </c>
      <c r="B509" s="230" t="s">
        <v>242</v>
      </c>
      <c r="C509" s="230">
        <v>995.3</v>
      </c>
      <c r="D509" s="231">
        <v>985.7833333333333</v>
      </c>
      <c r="E509" s="231">
        <v>971.66666666666663</v>
      </c>
      <c r="F509" s="231">
        <v>948.0333333333333</v>
      </c>
      <c r="G509" s="231">
        <v>933.91666666666663</v>
      </c>
      <c r="H509" s="231">
        <v>1009.4166666666666</v>
      </c>
      <c r="I509" s="231">
        <v>1023.5333333333334</v>
      </c>
      <c r="J509" s="231">
        <v>1047.1666666666665</v>
      </c>
      <c r="K509" s="232">
        <v>999.9</v>
      </c>
      <c r="L509" s="232">
        <v>962.15</v>
      </c>
      <c r="M509" s="232">
        <v>12.759219999999999</v>
      </c>
      <c r="N509" s="1"/>
      <c r="O509" s="1"/>
    </row>
    <row r="510" spans="1:15" ht="12.75" customHeight="1">
      <c r="A510" s="245">
        <v>500</v>
      </c>
      <c r="B510" s="246" t="s">
        <v>549</v>
      </c>
      <c r="C510" s="246">
        <v>1473.85</v>
      </c>
      <c r="D510" s="247">
        <v>1489.5833333333333</v>
      </c>
      <c r="E510" s="247">
        <v>1444.2666666666664</v>
      </c>
      <c r="F510" s="247">
        <v>1414.6833333333332</v>
      </c>
      <c r="G510" s="247">
        <v>1369.3666666666663</v>
      </c>
      <c r="H510" s="247">
        <v>1519.1666666666665</v>
      </c>
      <c r="I510" s="247">
        <v>1564.4833333333336</v>
      </c>
      <c r="J510" s="247">
        <v>1594.0666666666666</v>
      </c>
      <c r="K510" s="245">
        <v>1534.9</v>
      </c>
      <c r="L510" s="245">
        <v>1460</v>
      </c>
      <c r="M510" s="245">
        <v>0.42208000000000001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550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254</v>
      </c>
      <c r="N527" s="1"/>
      <c r="O527" s="1"/>
    </row>
    <row r="528" spans="1:15" ht="12.75" customHeight="1">
      <c r="A528" s="64" t="s">
        <v>255</v>
      </c>
      <c r="N528" s="1"/>
      <c r="O528" s="1"/>
    </row>
    <row r="529" spans="1:15" ht="12.75" customHeight="1">
      <c r="A529" s="64" t="s">
        <v>256</v>
      </c>
      <c r="N529" s="1"/>
      <c r="O529" s="1"/>
    </row>
    <row r="530" spans="1:15" ht="12.75" customHeight="1">
      <c r="A530" s="64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6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311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61"/>
      <c r="B5" s="362"/>
      <c r="C5" s="361"/>
      <c r="D5" s="362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310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551</v>
      </c>
      <c r="B7" s="363" t="s">
        <v>552</v>
      </c>
      <c r="C7" s="363"/>
      <c r="D7" s="7">
        <f>Main!B10</f>
        <v>45366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553</v>
      </c>
      <c r="B9" s="82" t="s">
        <v>554</v>
      </c>
      <c r="C9" s="82" t="s">
        <v>555</v>
      </c>
      <c r="D9" s="82" t="s">
        <v>556</v>
      </c>
      <c r="E9" s="82" t="s">
        <v>557</v>
      </c>
      <c r="F9" s="82" t="s">
        <v>558</v>
      </c>
      <c r="G9" s="82" t="s">
        <v>559</v>
      </c>
      <c r="H9" s="82" t="s">
        <v>560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45365</v>
      </c>
      <c r="B10" s="32">
        <v>513119</v>
      </c>
      <c r="C10" s="31" t="s">
        <v>975</v>
      </c>
      <c r="D10" s="31" t="s">
        <v>988</v>
      </c>
      <c r="E10" s="31" t="s">
        <v>562</v>
      </c>
      <c r="F10" s="84">
        <v>10095</v>
      </c>
      <c r="G10" s="32">
        <v>58.03</v>
      </c>
      <c r="H10" s="32" t="s">
        <v>332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45365</v>
      </c>
      <c r="B11" s="32">
        <v>544025</v>
      </c>
      <c r="C11" s="31" t="s">
        <v>1075</v>
      </c>
      <c r="D11" s="31" t="s">
        <v>1076</v>
      </c>
      <c r="E11" s="31" t="s">
        <v>562</v>
      </c>
      <c r="F11" s="84">
        <v>19800</v>
      </c>
      <c r="G11" s="32">
        <v>136.99</v>
      </c>
      <c r="H11" s="32" t="s">
        <v>332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45365</v>
      </c>
      <c r="B12" s="32">
        <v>534691</v>
      </c>
      <c r="C12" s="31" t="s">
        <v>1077</v>
      </c>
      <c r="D12" s="31" t="s">
        <v>1078</v>
      </c>
      <c r="E12" s="31" t="s">
        <v>561</v>
      </c>
      <c r="F12" s="84">
        <v>50671</v>
      </c>
      <c r="G12" s="32">
        <v>21.78</v>
      </c>
      <c r="H12" s="32" t="s">
        <v>332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45365</v>
      </c>
      <c r="B13" s="32">
        <v>512379</v>
      </c>
      <c r="C13" s="31" t="s">
        <v>1079</v>
      </c>
      <c r="D13" s="31" t="s">
        <v>1080</v>
      </c>
      <c r="E13" s="31" t="s">
        <v>561</v>
      </c>
      <c r="F13" s="84">
        <v>2202806</v>
      </c>
      <c r="G13" s="32">
        <v>12.67</v>
      </c>
      <c r="H13" s="32" t="s">
        <v>332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45365</v>
      </c>
      <c r="B14" s="32">
        <v>512379</v>
      </c>
      <c r="C14" s="31" t="s">
        <v>1079</v>
      </c>
      <c r="D14" s="31" t="s">
        <v>1080</v>
      </c>
      <c r="E14" s="31" t="s">
        <v>562</v>
      </c>
      <c r="F14" s="84">
        <v>2466269</v>
      </c>
      <c r="G14" s="32">
        <v>12.64</v>
      </c>
      <c r="H14" s="32" t="s">
        <v>332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45365</v>
      </c>
      <c r="B15" s="32">
        <v>526443</v>
      </c>
      <c r="C15" s="31" t="s">
        <v>1081</v>
      </c>
      <c r="D15" s="31" t="s">
        <v>1082</v>
      </c>
      <c r="E15" s="31" t="s">
        <v>561</v>
      </c>
      <c r="F15" s="84">
        <v>18000</v>
      </c>
      <c r="G15" s="32">
        <v>17.97</v>
      </c>
      <c r="H15" s="32" t="s">
        <v>332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45365</v>
      </c>
      <c r="B16" s="32">
        <v>526443</v>
      </c>
      <c r="C16" s="31" t="s">
        <v>1081</v>
      </c>
      <c r="D16" s="31" t="s">
        <v>1083</v>
      </c>
      <c r="E16" s="31" t="s">
        <v>562</v>
      </c>
      <c r="F16" s="84">
        <v>18000</v>
      </c>
      <c r="G16" s="32">
        <v>17.97</v>
      </c>
      <c r="H16" s="32" t="s">
        <v>332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45365</v>
      </c>
      <c r="B17" s="32">
        <v>543594</v>
      </c>
      <c r="C17" s="31" t="s">
        <v>1084</v>
      </c>
      <c r="D17" s="31" t="s">
        <v>1085</v>
      </c>
      <c r="E17" s="31" t="s">
        <v>562</v>
      </c>
      <c r="F17" s="84">
        <v>93000</v>
      </c>
      <c r="G17" s="32">
        <v>11.03</v>
      </c>
      <c r="H17" s="32" t="s">
        <v>332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45365</v>
      </c>
      <c r="B18" s="32">
        <v>543594</v>
      </c>
      <c r="C18" s="31" t="s">
        <v>1084</v>
      </c>
      <c r="D18" s="31" t="s">
        <v>1086</v>
      </c>
      <c r="E18" s="31" t="s">
        <v>562</v>
      </c>
      <c r="F18" s="84">
        <v>66000</v>
      </c>
      <c r="G18" s="32">
        <v>10.95</v>
      </c>
      <c r="H18" s="32" t="s">
        <v>332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45365</v>
      </c>
      <c r="B19" s="32">
        <v>543594</v>
      </c>
      <c r="C19" s="31" t="s">
        <v>1084</v>
      </c>
      <c r="D19" s="31" t="s">
        <v>1087</v>
      </c>
      <c r="E19" s="31" t="s">
        <v>562</v>
      </c>
      <c r="F19" s="84">
        <v>66000</v>
      </c>
      <c r="G19" s="32">
        <v>11</v>
      </c>
      <c r="H19" s="32" t="s">
        <v>332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45365</v>
      </c>
      <c r="B20" s="32">
        <v>543594</v>
      </c>
      <c r="C20" s="31" t="s">
        <v>1084</v>
      </c>
      <c r="D20" s="31" t="s">
        <v>1086</v>
      </c>
      <c r="E20" s="31" t="s">
        <v>561</v>
      </c>
      <c r="F20" s="84">
        <v>138000</v>
      </c>
      <c r="G20" s="32">
        <v>11.02</v>
      </c>
      <c r="H20" s="32" t="s">
        <v>332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45365</v>
      </c>
      <c r="B21" s="32">
        <v>543594</v>
      </c>
      <c r="C21" s="31" t="s">
        <v>1084</v>
      </c>
      <c r="D21" s="31" t="s">
        <v>1087</v>
      </c>
      <c r="E21" s="31" t="s">
        <v>561</v>
      </c>
      <c r="F21" s="84">
        <v>66000</v>
      </c>
      <c r="G21" s="32">
        <v>10.95</v>
      </c>
      <c r="H21" s="32" t="s">
        <v>332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45365</v>
      </c>
      <c r="B22" s="32">
        <v>509563</v>
      </c>
      <c r="C22" s="31" t="s">
        <v>1088</v>
      </c>
      <c r="D22" s="31" t="s">
        <v>1089</v>
      </c>
      <c r="E22" s="31" t="s">
        <v>562</v>
      </c>
      <c r="F22" s="84">
        <v>34216</v>
      </c>
      <c r="G22" s="32">
        <v>13.58</v>
      </c>
      <c r="H22" s="32" t="s">
        <v>332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45365</v>
      </c>
      <c r="B23" s="32">
        <v>542918</v>
      </c>
      <c r="C23" s="31" t="s">
        <v>1090</v>
      </c>
      <c r="D23" s="31" t="s">
        <v>1091</v>
      </c>
      <c r="E23" s="31" t="s">
        <v>561</v>
      </c>
      <c r="F23" s="84">
        <v>59400</v>
      </c>
      <c r="G23" s="32">
        <v>24.3</v>
      </c>
      <c r="H23" s="32" t="s">
        <v>332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45365</v>
      </c>
      <c r="B24" s="32">
        <v>542918</v>
      </c>
      <c r="C24" s="31" t="s">
        <v>1090</v>
      </c>
      <c r="D24" s="31" t="s">
        <v>1092</v>
      </c>
      <c r="E24" s="31" t="s">
        <v>562</v>
      </c>
      <c r="F24" s="84">
        <v>59400</v>
      </c>
      <c r="G24" s="32">
        <v>24.3</v>
      </c>
      <c r="H24" s="32" t="s">
        <v>332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45365</v>
      </c>
      <c r="B25" s="32">
        <v>513309</v>
      </c>
      <c r="C25" s="31" t="s">
        <v>1026</v>
      </c>
      <c r="D25" s="31" t="s">
        <v>1093</v>
      </c>
      <c r="E25" s="31" t="s">
        <v>561</v>
      </c>
      <c r="F25" s="84">
        <v>250000</v>
      </c>
      <c r="G25" s="32">
        <v>17</v>
      </c>
      <c r="H25" s="32" t="s">
        <v>332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45365</v>
      </c>
      <c r="B26" s="32">
        <v>513309</v>
      </c>
      <c r="C26" s="31" t="s">
        <v>1026</v>
      </c>
      <c r="D26" s="31" t="s">
        <v>1094</v>
      </c>
      <c r="E26" s="31" t="s">
        <v>562</v>
      </c>
      <c r="F26" s="84">
        <v>500000</v>
      </c>
      <c r="G26" s="32">
        <v>17.010000000000002</v>
      </c>
      <c r="H26" s="32" t="s">
        <v>332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45365</v>
      </c>
      <c r="B27" s="32">
        <v>513309</v>
      </c>
      <c r="C27" s="31" t="s">
        <v>1026</v>
      </c>
      <c r="D27" s="31" t="s">
        <v>1095</v>
      </c>
      <c r="E27" s="31" t="s">
        <v>561</v>
      </c>
      <c r="F27" s="84">
        <v>240769</v>
      </c>
      <c r="G27" s="32">
        <v>17</v>
      </c>
      <c r="H27" s="32" t="s">
        <v>332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45365</v>
      </c>
      <c r="B28" s="32">
        <v>544108</v>
      </c>
      <c r="C28" s="31" t="s">
        <v>1096</v>
      </c>
      <c r="D28" s="31" t="s">
        <v>1097</v>
      </c>
      <c r="E28" s="31" t="s">
        <v>562</v>
      </c>
      <c r="F28" s="84">
        <v>1200</v>
      </c>
      <c r="G28" s="32">
        <v>123</v>
      </c>
      <c r="H28" s="32" t="s">
        <v>332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45365</v>
      </c>
      <c r="B29" s="32">
        <v>544108</v>
      </c>
      <c r="C29" s="31" t="s">
        <v>1096</v>
      </c>
      <c r="D29" s="31" t="s">
        <v>1098</v>
      </c>
      <c r="E29" s="31" t="s">
        <v>561</v>
      </c>
      <c r="F29" s="84">
        <v>19200</v>
      </c>
      <c r="G29" s="32">
        <v>124.88</v>
      </c>
      <c r="H29" s="32" t="s">
        <v>332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45365</v>
      </c>
      <c r="B30" s="32">
        <v>544108</v>
      </c>
      <c r="C30" s="31" t="s">
        <v>1096</v>
      </c>
      <c r="D30" s="31" t="s">
        <v>1097</v>
      </c>
      <c r="E30" s="31" t="s">
        <v>561</v>
      </c>
      <c r="F30" s="84">
        <v>24000</v>
      </c>
      <c r="G30" s="32">
        <v>124.89</v>
      </c>
      <c r="H30" s="32" t="s">
        <v>332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45365</v>
      </c>
      <c r="B31" s="32">
        <v>544108</v>
      </c>
      <c r="C31" s="31" t="s">
        <v>1096</v>
      </c>
      <c r="D31" s="31" t="s">
        <v>1099</v>
      </c>
      <c r="E31" s="31" t="s">
        <v>562</v>
      </c>
      <c r="F31" s="84">
        <v>56400</v>
      </c>
      <c r="G31" s="32">
        <v>124.96</v>
      </c>
      <c r="H31" s="32" t="s">
        <v>332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45365</v>
      </c>
      <c r="B32" s="32">
        <v>509051</v>
      </c>
      <c r="C32" s="31" t="s">
        <v>1100</v>
      </c>
      <c r="D32" s="31" t="s">
        <v>1101</v>
      </c>
      <c r="E32" s="31" t="s">
        <v>561</v>
      </c>
      <c r="F32" s="84">
        <v>18722001</v>
      </c>
      <c r="G32" s="32">
        <v>1.48</v>
      </c>
      <c r="H32" s="32" t="s">
        <v>332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45365</v>
      </c>
      <c r="B33" s="32">
        <v>509051</v>
      </c>
      <c r="C33" s="31" t="s">
        <v>1100</v>
      </c>
      <c r="D33" s="31" t="s">
        <v>1101</v>
      </c>
      <c r="E33" s="31" t="s">
        <v>562</v>
      </c>
      <c r="F33" s="84">
        <v>3500001</v>
      </c>
      <c r="G33" s="32">
        <v>1.54</v>
      </c>
      <c r="H33" s="32" t="s">
        <v>332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45365</v>
      </c>
      <c r="B34" s="32">
        <v>509051</v>
      </c>
      <c r="C34" s="31" t="s">
        <v>1100</v>
      </c>
      <c r="D34" s="31" t="s">
        <v>942</v>
      </c>
      <c r="E34" s="31" t="s">
        <v>562</v>
      </c>
      <c r="F34" s="84">
        <v>7163995</v>
      </c>
      <c r="G34" s="32">
        <v>1.45</v>
      </c>
      <c r="H34" s="32" t="s">
        <v>332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45365</v>
      </c>
      <c r="B35" s="32">
        <v>524614</v>
      </c>
      <c r="C35" s="31" t="s">
        <v>1005</v>
      </c>
      <c r="D35" s="31" t="s">
        <v>1044</v>
      </c>
      <c r="E35" s="31" t="s">
        <v>562</v>
      </c>
      <c r="F35" s="84">
        <v>210000</v>
      </c>
      <c r="G35" s="32">
        <v>10.66</v>
      </c>
      <c r="H35" s="32" t="s">
        <v>332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45365</v>
      </c>
      <c r="B36" s="32">
        <v>524614</v>
      </c>
      <c r="C36" s="31" t="s">
        <v>1005</v>
      </c>
      <c r="D36" s="31" t="s">
        <v>1044</v>
      </c>
      <c r="E36" s="31" t="s">
        <v>561</v>
      </c>
      <c r="F36" s="84">
        <v>210000</v>
      </c>
      <c r="G36" s="32">
        <v>10.64</v>
      </c>
      <c r="H36" s="32" t="s">
        <v>332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45365</v>
      </c>
      <c r="B37" s="32">
        <v>524614</v>
      </c>
      <c r="C37" s="31" t="s">
        <v>1005</v>
      </c>
      <c r="D37" s="31" t="s">
        <v>1045</v>
      </c>
      <c r="E37" s="31" t="s">
        <v>562</v>
      </c>
      <c r="F37" s="84">
        <v>295000</v>
      </c>
      <c r="G37" s="32">
        <v>10.66</v>
      </c>
      <c r="H37" s="32" t="s">
        <v>332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45365</v>
      </c>
      <c r="B38" s="32">
        <v>524614</v>
      </c>
      <c r="C38" s="31" t="s">
        <v>1005</v>
      </c>
      <c r="D38" s="31" t="s">
        <v>1027</v>
      </c>
      <c r="E38" s="31" t="s">
        <v>562</v>
      </c>
      <c r="F38" s="84">
        <v>325000</v>
      </c>
      <c r="G38" s="32">
        <v>10.66</v>
      </c>
      <c r="H38" s="32" t="s">
        <v>332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45365</v>
      </c>
      <c r="B39" s="32">
        <v>524614</v>
      </c>
      <c r="C39" s="31" t="s">
        <v>1005</v>
      </c>
      <c r="D39" s="31" t="s">
        <v>1046</v>
      </c>
      <c r="E39" s="31" t="s">
        <v>562</v>
      </c>
      <c r="F39" s="84">
        <v>334000</v>
      </c>
      <c r="G39" s="32">
        <v>10.66</v>
      </c>
      <c r="H39" s="32" t="s">
        <v>332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45365</v>
      </c>
      <c r="B40" s="32">
        <v>530145</v>
      </c>
      <c r="C40" s="31" t="s">
        <v>1102</v>
      </c>
      <c r="D40" s="31" t="s">
        <v>942</v>
      </c>
      <c r="E40" s="31" t="s">
        <v>562</v>
      </c>
      <c r="F40" s="84">
        <v>254485</v>
      </c>
      <c r="G40" s="32">
        <v>50.7</v>
      </c>
      <c r="H40" s="32" t="s">
        <v>332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45365</v>
      </c>
      <c r="B41" s="32">
        <v>530145</v>
      </c>
      <c r="C41" s="31" t="s">
        <v>1102</v>
      </c>
      <c r="D41" s="31" t="s">
        <v>1103</v>
      </c>
      <c r="E41" s="31" t="s">
        <v>561</v>
      </c>
      <c r="F41" s="84">
        <v>273500</v>
      </c>
      <c r="G41" s="32">
        <v>50.7</v>
      </c>
      <c r="H41" s="32" t="s">
        <v>332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45365</v>
      </c>
      <c r="B42" s="32">
        <v>530145</v>
      </c>
      <c r="C42" s="31" t="s">
        <v>1102</v>
      </c>
      <c r="D42" s="31" t="s">
        <v>1104</v>
      </c>
      <c r="E42" s="31" t="s">
        <v>562</v>
      </c>
      <c r="F42" s="84">
        <v>283375</v>
      </c>
      <c r="G42" s="32">
        <v>50.7</v>
      </c>
      <c r="H42" s="32" t="s">
        <v>332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45365</v>
      </c>
      <c r="B43" s="32">
        <v>544139</v>
      </c>
      <c r="C43" s="31" t="s">
        <v>1105</v>
      </c>
      <c r="D43" s="31" t="s">
        <v>1106</v>
      </c>
      <c r="E43" s="31" t="s">
        <v>562</v>
      </c>
      <c r="F43" s="84">
        <v>70000</v>
      </c>
      <c r="G43" s="32">
        <v>71.25</v>
      </c>
      <c r="H43" s="32" t="s">
        <v>332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45365</v>
      </c>
      <c r="B44" s="32">
        <v>544139</v>
      </c>
      <c r="C44" s="31" t="s">
        <v>1105</v>
      </c>
      <c r="D44" s="31" t="s">
        <v>1107</v>
      </c>
      <c r="E44" s="31" t="s">
        <v>561</v>
      </c>
      <c r="F44" s="84">
        <v>20000</v>
      </c>
      <c r="G44" s="32">
        <v>74.63</v>
      </c>
      <c r="H44" s="32" t="s">
        <v>332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45365</v>
      </c>
      <c r="B45" s="32">
        <v>544139</v>
      </c>
      <c r="C45" s="31" t="s">
        <v>1105</v>
      </c>
      <c r="D45" s="31" t="s">
        <v>942</v>
      </c>
      <c r="E45" s="31" t="s">
        <v>561</v>
      </c>
      <c r="F45" s="84">
        <v>144000</v>
      </c>
      <c r="G45" s="32">
        <v>71.83</v>
      </c>
      <c r="H45" s="32" t="s">
        <v>332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45365</v>
      </c>
      <c r="B46" s="32">
        <v>544139</v>
      </c>
      <c r="C46" s="31" t="s">
        <v>1105</v>
      </c>
      <c r="D46" s="31" t="s">
        <v>1108</v>
      </c>
      <c r="E46" s="31" t="s">
        <v>561</v>
      </c>
      <c r="F46" s="84">
        <v>20000</v>
      </c>
      <c r="G46" s="32">
        <v>71.25</v>
      </c>
      <c r="H46" s="32" t="s">
        <v>332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45365</v>
      </c>
      <c r="B47" s="32">
        <v>544139</v>
      </c>
      <c r="C47" s="31" t="s">
        <v>1105</v>
      </c>
      <c r="D47" s="31" t="s">
        <v>1109</v>
      </c>
      <c r="E47" s="31" t="s">
        <v>561</v>
      </c>
      <c r="F47" s="84">
        <v>80000</v>
      </c>
      <c r="G47" s="32">
        <v>75</v>
      </c>
      <c r="H47" s="32" t="s">
        <v>332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45365</v>
      </c>
      <c r="B48" s="32">
        <v>507912</v>
      </c>
      <c r="C48" s="31" t="s">
        <v>1110</v>
      </c>
      <c r="D48" s="31" t="s">
        <v>1111</v>
      </c>
      <c r="E48" s="31" t="s">
        <v>562</v>
      </c>
      <c r="F48" s="84">
        <v>100000</v>
      </c>
      <c r="G48" s="32">
        <v>163.06</v>
      </c>
      <c r="H48" s="32" t="s">
        <v>332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45365</v>
      </c>
      <c r="B49" s="32">
        <v>507912</v>
      </c>
      <c r="C49" s="31" t="s">
        <v>1110</v>
      </c>
      <c r="D49" s="31" t="s">
        <v>1112</v>
      </c>
      <c r="E49" s="31" t="s">
        <v>561</v>
      </c>
      <c r="F49" s="84">
        <v>75000</v>
      </c>
      <c r="G49" s="32">
        <v>163.22999999999999</v>
      </c>
      <c r="H49" s="32" t="s">
        <v>332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45365</v>
      </c>
      <c r="B50" s="32">
        <v>505523</v>
      </c>
      <c r="C50" s="31" t="s">
        <v>1113</v>
      </c>
      <c r="D50" s="31" t="s">
        <v>1114</v>
      </c>
      <c r="E50" s="31" t="s">
        <v>562</v>
      </c>
      <c r="F50" s="84">
        <v>3935135</v>
      </c>
      <c r="G50" s="32">
        <v>1.28</v>
      </c>
      <c r="H50" s="32" t="s">
        <v>332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45365</v>
      </c>
      <c r="B51" s="32">
        <v>539762</v>
      </c>
      <c r="C51" s="31" t="s">
        <v>1006</v>
      </c>
      <c r="D51" s="31" t="s">
        <v>1115</v>
      </c>
      <c r="E51" s="31" t="s">
        <v>562</v>
      </c>
      <c r="F51" s="84">
        <v>16000</v>
      </c>
      <c r="G51" s="32">
        <v>85.68</v>
      </c>
      <c r="H51" s="32" t="s">
        <v>332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45365</v>
      </c>
      <c r="B52" s="32">
        <v>531832</v>
      </c>
      <c r="C52" s="31" t="s">
        <v>1116</v>
      </c>
      <c r="D52" s="31" t="s">
        <v>1117</v>
      </c>
      <c r="E52" s="31" t="s">
        <v>561</v>
      </c>
      <c r="F52" s="84">
        <v>50000</v>
      </c>
      <c r="G52" s="32">
        <v>10.9</v>
      </c>
      <c r="H52" s="32" t="s">
        <v>332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45365</v>
      </c>
      <c r="B53" s="32">
        <v>531832</v>
      </c>
      <c r="C53" s="31" t="s">
        <v>1116</v>
      </c>
      <c r="D53" s="31" t="s">
        <v>1118</v>
      </c>
      <c r="E53" s="31" t="s">
        <v>562</v>
      </c>
      <c r="F53" s="84">
        <v>99818</v>
      </c>
      <c r="G53" s="32">
        <v>10.91</v>
      </c>
      <c r="H53" s="32" t="s">
        <v>332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45365</v>
      </c>
      <c r="B54" s="32">
        <v>530557</v>
      </c>
      <c r="C54" s="31" t="s">
        <v>1119</v>
      </c>
      <c r="D54" s="31" t="s">
        <v>1120</v>
      </c>
      <c r="E54" s="31" t="s">
        <v>562</v>
      </c>
      <c r="F54" s="84">
        <v>6311713</v>
      </c>
      <c r="G54" s="32">
        <v>0.69</v>
      </c>
      <c r="H54" s="32" t="s">
        <v>332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45365</v>
      </c>
      <c r="B55" s="32">
        <v>530557</v>
      </c>
      <c r="C55" s="31" t="s">
        <v>1119</v>
      </c>
      <c r="D55" s="31" t="s">
        <v>1120</v>
      </c>
      <c r="E55" s="31" t="s">
        <v>561</v>
      </c>
      <c r="F55" s="84">
        <v>5931183</v>
      </c>
      <c r="G55" s="32">
        <v>0.68</v>
      </c>
      <c r="H55" s="32" t="s">
        <v>332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45365</v>
      </c>
      <c r="B56" s="32">
        <v>543522</v>
      </c>
      <c r="C56" s="31" t="s">
        <v>1047</v>
      </c>
      <c r="D56" s="31" t="s">
        <v>1121</v>
      </c>
      <c r="E56" s="31" t="s">
        <v>562</v>
      </c>
      <c r="F56" s="84">
        <v>42000</v>
      </c>
      <c r="G56" s="32">
        <v>50</v>
      </c>
      <c r="H56" s="32" t="s">
        <v>332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45365</v>
      </c>
      <c r="B57" s="32">
        <v>531996</v>
      </c>
      <c r="C57" s="31" t="s">
        <v>1122</v>
      </c>
      <c r="D57" s="31" t="s">
        <v>1123</v>
      </c>
      <c r="E57" s="31" t="s">
        <v>562</v>
      </c>
      <c r="F57" s="84">
        <v>235584</v>
      </c>
      <c r="G57" s="32">
        <v>6.68</v>
      </c>
      <c r="H57" s="32" t="s">
        <v>332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45365</v>
      </c>
      <c r="B58" s="32">
        <v>543637</v>
      </c>
      <c r="C58" s="31" t="s">
        <v>1124</v>
      </c>
      <c r="D58" s="31" t="s">
        <v>1125</v>
      </c>
      <c r="E58" s="31" t="s">
        <v>562</v>
      </c>
      <c r="F58" s="84">
        <v>222000</v>
      </c>
      <c r="G58" s="32">
        <v>20</v>
      </c>
      <c r="H58" s="32" t="s">
        <v>332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45365</v>
      </c>
      <c r="B59" s="32">
        <v>538452</v>
      </c>
      <c r="C59" s="31" t="s">
        <v>1126</v>
      </c>
      <c r="D59" s="31" t="s">
        <v>1127</v>
      </c>
      <c r="E59" s="31" t="s">
        <v>561</v>
      </c>
      <c r="F59" s="84">
        <v>32000</v>
      </c>
      <c r="G59" s="32">
        <v>12.7</v>
      </c>
      <c r="H59" s="32" t="s">
        <v>332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45365</v>
      </c>
      <c r="B60" s="32">
        <v>538452</v>
      </c>
      <c r="C60" s="31" t="s">
        <v>1126</v>
      </c>
      <c r="D60" s="31" t="s">
        <v>1128</v>
      </c>
      <c r="E60" s="31" t="s">
        <v>562</v>
      </c>
      <c r="F60" s="84">
        <v>32000</v>
      </c>
      <c r="G60" s="32">
        <v>12.7</v>
      </c>
      <c r="H60" s="32" t="s">
        <v>332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45365</v>
      </c>
      <c r="B61" s="32">
        <v>512047</v>
      </c>
      <c r="C61" s="31" t="s">
        <v>1048</v>
      </c>
      <c r="D61" s="31" t="s">
        <v>942</v>
      </c>
      <c r="E61" s="31" t="s">
        <v>562</v>
      </c>
      <c r="F61" s="84">
        <v>100000</v>
      </c>
      <c r="G61" s="32">
        <v>9.0500000000000007</v>
      </c>
      <c r="H61" s="32" t="s">
        <v>332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45365</v>
      </c>
      <c r="B62" s="32">
        <v>512047</v>
      </c>
      <c r="C62" s="31" t="s">
        <v>1048</v>
      </c>
      <c r="D62" s="31" t="s">
        <v>942</v>
      </c>
      <c r="E62" s="31" t="s">
        <v>561</v>
      </c>
      <c r="F62" s="84">
        <v>243875</v>
      </c>
      <c r="G62" s="32">
        <v>9.1</v>
      </c>
      <c r="H62" s="32" t="s">
        <v>332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45365</v>
      </c>
      <c r="B63" s="32">
        <v>512047</v>
      </c>
      <c r="C63" s="31" t="s">
        <v>1048</v>
      </c>
      <c r="D63" s="31" t="s">
        <v>1129</v>
      </c>
      <c r="E63" s="31" t="s">
        <v>562</v>
      </c>
      <c r="F63" s="84">
        <v>357866</v>
      </c>
      <c r="G63" s="32">
        <v>9.24</v>
      </c>
      <c r="H63" s="32" t="s">
        <v>332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45365</v>
      </c>
      <c r="B64" s="32">
        <v>512047</v>
      </c>
      <c r="C64" s="31" t="s">
        <v>1048</v>
      </c>
      <c r="D64" s="31" t="s">
        <v>1049</v>
      </c>
      <c r="E64" s="31" t="s">
        <v>562</v>
      </c>
      <c r="F64" s="84">
        <v>218748</v>
      </c>
      <c r="G64" s="32">
        <v>9.09</v>
      </c>
      <c r="H64" s="32" t="s">
        <v>332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45365</v>
      </c>
      <c r="B65" s="32">
        <v>544121</v>
      </c>
      <c r="C65" s="31" t="s">
        <v>1130</v>
      </c>
      <c r="D65" s="31" t="s">
        <v>1131</v>
      </c>
      <c r="E65" s="31" t="s">
        <v>561</v>
      </c>
      <c r="F65" s="84">
        <v>94000</v>
      </c>
      <c r="G65" s="32">
        <v>165.4</v>
      </c>
      <c r="H65" s="32" t="s">
        <v>332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45365</v>
      </c>
      <c r="B66" s="32">
        <v>543391</v>
      </c>
      <c r="C66" s="31" t="s">
        <v>1132</v>
      </c>
      <c r="D66" s="31" t="s">
        <v>1133</v>
      </c>
      <c r="E66" s="31" t="s">
        <v>562</v>
      </c>
      <c r="F66" s="84">
        <v>136500</v>
      </c>
      <c r="G66" s="32">
        <v>127.15</v>
      </c>
      <c r="H66" s="32" t="s">
        <v>332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45365</v>
      </c>
      <c r="B67" s="32">
        <v>544059</v>
      </c>
      <c r="C67" s="31" t="s">
        <v>1134</v>
      </c>
      <c r="D67" s="31" t="s">
        <v>1135</v>
      </c>
      <c r="E67" s="31" t="s">
        <v>562</v>
      </c>
      <c r="F67" s="84">
        <v>100000</v>
      </c>
      <c r="G67" s="32">
        <v>67.75</v>
      </c>
      <c r="H67" s="32" t="s">
        <v>332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45365</v>
      </c>
      <c r="B68" s="32">
        <v>544059</v>
      </c>
      <c r="C68" s="31" t="s">
        <v>1134</v>
      </c>
      <c r="D68" s="31" t="s">
        <v>1136</v>
      </c>
      <c r="E68" s="31" t="s">
        <v>561</v>
      </c>
      <c r="F68" s="84">
        <v>178000</v>
      </c>
      <c r="G68" s="32">
        <v>67.73</v>
      </c>
      <c r="H68" s="32" t="s">
        <v>332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45365</v>
      </c>
      <c r="B69" s="32">
        <v>538975</v>
      </c>
      <c r="C69" s="31" t="s">
        <v>1137</v>
      </c>
      <c r="D69" s="31" t="s">
        <v>1138</v>
      </c>
      <c r="E69" s="31" t="s">
        <v>562</v>
      </c>
      <c r="F69" s="84">
        <v>6500000</v>
      </c>
      <c r="G69" s="32">
        <v>0.35</v>
      </c>
      <c r="H69" s="32" t="s">
        <v>332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45365</v>
      </c>
      <c r="B70" s="32">
        <v>516038</v>
      </c>
      <c r="C70" s="31" t="s">
        <v>1139</v>
      </c>
      <c r="D70" s="31" t="s">
        <v>1140</v>
      </c>
      <c r="E70" s="31" t="s">
        <v>561</v>
      </c>
      <c r="F70" s="84">
        <v>12995</v>
      </c>
      <c r="G70" s="32">
        <v>48.83</v>
      </c>
      <c r="H70" s="32" t="s">
        <v>332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45365</v>
      </c>
      <c r="B71" s="32">
        <v>516038</v>
      </c>
      <c r="C71" s="31" t="s">
        <v>1139</v>
      </c>
      <c r="D71" s="31" t="s">
        <v>1141</v>
      </c>
      <c r="E71" s="31" t="s">
        <v>562</v>
      </c>
      <c r="F71" s="84">
        <v>12500</v>
      </c>
      <c r="G71" s="32">
        <v>48.83</v>
      </c>
      <c r="H71" s="32" t="s">
        <v>332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45365</v>
      </c>
      <c r="B72" s="32">
        <v>539310</v>
      </c>
      <c r="C72" s="31" t="s">
        <v>943</v>
      </c>
      <c r="D72" s="31" t="s">
        <v>1142</v>
      </c>
      <c r="E72" s="31" t="s">
        <v>561</v>
      </c>
      <c r="F72" s="84">
        <v>294479</v>
      </c>
      <c r="G72" s="32">
        <v>39.71</v>
      </c>
      <c r="H72" s="32" t="s">
        <v>332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45365</v>
      </c>
      <c r="B73" s="32">
        <v>539310</v>
      </c>
      <c r="C73" s="31" t="s">
        <v>943</v>
      </c>
      <c r="D73" s="31" t="s">
        <v>1143</v>
      </c>
      <c r="E73" s="31" t="s">
        <v>562</v>
      </c>
      <c r="F73" s="84">
        <v>176340</v>
      </c>
      <c r="G73" s="32">
        <v>40.11</v>
      </c>
      <c r="H73" s="32" t="s">
        <v>332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45365</v>
      </c>
      <c r="B74" s="32">
        <v>539310</v>
      </c>
      <c r="C74" s="31" t="s">
        <v>943</v>
      </c>
      <c r="D74" s="31" t="s">
        <v>1050</v>
      </c>
      <c r="E74" s="31" t="s">
        <v>561</v>
      </c>
      <c r="F74" s="84">
        <v>176340</v>
      </c>
      <c r="G74" s="32">
        <v>40.11</v>
      </c>
      <c r="H74" s="32" t="s">
        <v>332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45365</v>
      </c>
      <c r="B75" s="32">
        <v>521005</v>
      </c>
      <c r="C75" s="31" t="s">
        <v>1144</v>
      </c>
      <c r="D75" s="31" t="s">
        <v>1145</v>
      </c>
      <c r="E75" s="31" t="s">
        <v>561</v>
      </c>
      <c r="F75" s="84">
        <v>199</v>
      </c>
      <c r="G75" s="32">
        <v>100.4</v>
      </c>
      <c r="H75" s="32" t="s">
        <v>332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45365</v>
      </c>
      <c r="B76" s="32">
        <v>521005</v>
      </c>
      <c r="C76" s="31" t="s">
        <v>1144</v>
      </c>
      <c r="D76" s="31" t="s">
        <v>1145</v>
      </c>
      <c r="E76" s="31" t="s">
        <v>562</v>
      </c>
      <c r="F76" s="84">
        <v>62500</v>
      </c>
      <c r="G76" s="32">
        <v>98.5</v>
      </c>
      <c r="H76" s="32" t="s">
        <v>332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45365</v>
      </c>
      <c r="B77" s="32" t="s">
        <v>1146</v>
      </c>
      <c r="C77" s="31" t="s">
        <v>1147</v>
      </c>
      <c r="D77" s="31" t="s">
        <v>1148</v>
      </c>
      <c r="E77" s="31" t="s">
        <v>561</v>
      </c>
      <c r="F77" s="84">
        <v>212000</v>
      </c>
      <c r="G77" s="32">
        <v>145.04</v>
      </c>
      <c r="H77" s="32" t="s">
        <v>946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45365</v>
      </c>
      <c r="B78" s="32" t="s">
        <v>1149</v>
      </c>
      <c r="C78" s="31" t="s">
        <v>1150</v>
      </c>
      <c r="D78" s="31" t="s">
        <v>1151</v>
      </c>
      <c r="E78" s="31" t="s">
        <v>561</v>
      </c>
      <c r="F78" s="84">
        <v>266655</v>
      </c>
      <c r="G78" s="32">
        <v>482.34</v>
      </c>
      <c r="H78" s="32" t="s">
        <v>946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45365</v>
      </c>
      <c r="B79" s="32" t="s">
        <v>1051</v>
      </c>
      <c r="C79" s="31" t="s">
        <v>1052</v>
      </c>
      <c r="D79" s="31" t="s">
        <v>945</v>
      </c>
      <c r="E79" s="31" t="s">
        <v>561</v>
      </c>
      <c r="F79" s="84">
        <v>10756498</v>
      </c>
      <c r="G79" s="32">
        <v>17.39</v>
      </c>
      <c r="H79" s="32" t="s">
        <v>946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45365</v>
      </c>
      <c r="B80" s="32" t="s">
        <v>1152</v>
      </c>
      <c r="C80" s="31" t="s">
        <v>1153</v>
      </c>
      <c r="D80" s="31" t="s">
        <v>1154</v>
      </c>
      <c r="E80" s="31" t="s">
        <v>561</v>
      </c>
      <c r="F80" s="84">
        <v>379929</v>
      </c>
      <c r="G80" s="32">
        <v>140.94999999999999</v>
      </c>
      <c r="H80" s="32" t="s">
        <v>946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45365</v>
      </c>
      <c r="B81" s="32" t="s">
        <v>1155</v>
      </c>
      <c r="C81" s="31" t="s">
        <v>1156</v>
      </c>
      <c r="D81" s="31" t="s">
        <v>1157</v>
      </c>
      <c r="E81" s="31" t="s">
        <v>561</v>
      </c>
      <c r="F81" s="84">
        <v>805000</v>
      </c>
      <c r="G81" s="32">
        <v>374.21</v>
      </c>
      <c r="H81" s="32" t="s">
        <v>946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45365</v>
      </c>
      <c r="B82" s="32" t="s">
        <v>1155</v>
      </c>
      <c r="C82" s="31" t="s">
        <v>1156</v>
      </c>
      <c r="D82" s="31" t="s">
        <v>1158</v>
      </c>
      <c r="E82" s="31" t="s">
        <v>561</v>
      </c>
      <c r="F82" s="84">
        <v>700000</v>
      </c>
      <c r="G82" s="32">
        <v>374.21</v>
      </c>
      <c r="H82" s="32" t="s">
        <v>946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45365</v>
      </c>
      <c r="B83" s="32" t="s">
        <v>1159</v>
      </c>
      <c r="C83" s="31" t="s">
        <v>1160</v>
      </c>
      <c r="D83" s="31" t="s">
        <v>1161</v>
      </c>
      <c r="E83" s="31" t="s">
        <v>561</v>
      </c>
      <c r="F83" s="84">
        <v>47000</v>
      </c>
      <c r="G83" s="32">
        <v>51.16</v>
      </c>
      <c r="H83" s="32" t="s">
        <v>946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45365</v>
      </c>
      <c r="B84" s="32" t="s">
        <v>1053</v>
      </c>
      <c r="C84" s="31" t="s">
        <v>1054</v>
      </c>
      <c r="D84" s="31" t="s">
        <v>945</v>
      </c>
      <c r="E84" s="31" t="s">
        <v>561</v>
      </c>
      <c r="F84" s="84">
        <v>2734904</v>
      </c>
      <c r="G84" s="32">
        <v>104.13</v>
      </c>
      <c r="H84" s="32" t="s">
        <v>946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45365</v>
      </c>
      <c r="B85" s="32" t="s">
        <v>760</v>
      </c>
      <c r="C85" s="31" t="s">
        <v>1162</v>
      </c>
      <c r="D85" s="31" t="s">
        <v>944</v>
      </c>
      <c r="E85" s="31" t="s">
        <v>561</v>
      </c>
      <c r="F85" s="84">
        <v>263789</v>
      </c>
      <c r="G85" s="32">
        <v>259.2</v>
      </c>
      <c r="H85" s="32" t="s">
        <v>946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45365</v>
      </c>
      <c r="B86" s="32" t="s">
        <v>1163</v>
      </c>
      <c r="C86" s="31" t="s">
        <v>1164</v>
      </c>
      <c r="D86" s="31" t="s">
        <v>1165</v>
      </c>
      <c r="E86" s="31" t="s">
        <v>561</v>
      </c>
      <c r="F86" s="84">
        <v>1500000</v>
      </c>
      <c r="G86" s="32">
        <v>103</v>
      </c>
      <c r="H86" s="32" t="s">
        <v>946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45365</v>
      </c>
      <c r="B87" s="32" t="s">
        <v>416</v>
      </c>
      <c r="C87" s="31" t="s">
        <v>990</v>
      </c>
      <c r="D87" s="31" t="s">
        <v>945</v>
      </c>
      <c r="E87" s="31" t="s">
        <v>561</v>
      </c>
      <c r="F87" s="84">
        <v>18343172</v>
      </c>
      <c r="G87" s="32">
        <v>36.04</v>
      </c>
      <c r="H87" s="32" t="s">
        <v>946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45365</v>
      </c>
      <c r="B88" s="32" t="s">
        <v>1009</v>
      </c>
      <c r="C88" s="31" t="s">
        <v>1010</v>
      </c>
      <c r="D88" s="31" t="s">
        <v>942</v>
      </c>
      <c r="E88" s="31" t="s">
        <v>561</v>
      </c>
      <c r="F88" s="84">
        <v>863199</v>
      </c>
      <c r="G88" s="32">
        <v>228.48</v>
      </c>
      <c r="H88" s="32" t="s">
        <v>946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45365</v>
      </c>
      <c r="B89" s="32" t="s">
        <v>1009</v>
      </c>
      <c r="C89" s="31" t="s">
        <v>1010</v>
      </c>
      <c r="D89" s="31" t="s">
        <v>1060</v>
      </c>
      <c r="E89" s="31" t="s">
        <v>561</v>
      </c>
      <c r="F89" s="84">
        <v>725104</v>
      </c>
      <c r="G89" s="32">
        <v>228.61</v>
      </c>
      <c r="H89" s="32" t="s">
        <v>946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45365</v>
      </c>
      <c r="B90" s="32" t="s">
        <v>1009</v>
      </c>
      <c r="C90" s="31" t="s">
        <v>1010</v>
      </c>
      <c r="D90" s="31" t="s">
        <v>1028</v>
      </c>
      <c r="E90" s="31" t="s">
        <v>561</v>
      </c>
      <c r="F90" s="84">
        <v>758888</v>
      </c>
      <c r="G90" s="32">
        <v>229.13</v>
      </c>
      <c r="H90" s="32" t="s">
        <v>946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45365</v>
      </c>
      <c r="B91" s="32" t="s">
        <v>1009</v>
      </c>
      <c r="C91" s="31" t="s">
        <v>1010</v>
      </c>
      <c r="D91" s="31" t="s">
        <v>1166</v>
      </c>
      <c r="E91" s="31" t="s">
        <v>561</v>
      </c>
      <c r="F91" s="84">
        <v>32700</v>
      </c>
      <c r="G91" s="32">
        <v>232.28</v>
      </c>
      <c r="H91" s="32" t="s">
        <v>946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45365</v>
      </c>
      <c r="B92" s="32" t="s">
        <v>1167</v>
      </c>
      <c r="C92" s="31" t="s">
        <v>1168</v>
      </c>
      <c r="D92" s="31" t="s">
        <v>1169</v>
      </c>
      <c r="E92" s="31" t="s">
        <v>561</v>
      </c>
      <c r="F92" s="84">
        <v>71078</v>
      </c>
      <c r="G92" s="32">
        <v>51.86</v>
      </c>
      <c r="H92" s="32" t="s">
        <v>946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45365</v>
      </c>
      <c r="B93" s="32" t="s">
        <v>1167</v>
      </c>
      <c r="C93" s="31" t="s">
        <v>1168</v>
      </c>
      <c r="D93" s="31" t="s">
        <v>1170</v>
      </c>
      <c r="E93" s="31" t="s">
        <v>561</v>
      </c>
      <c r="F93" s="84">
        <v>74458</v>
      </c>
      <c r="G93" s="32">
        <v>53.81</v>
      </c>
      <c r="H93" s="32" t="s">
        <v>946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45365</v>
      </c>
      <c r="B94" s="32" t="s">
        <v>1171</v>
      </c>
      <c r="C94" s="31" t="s">
        <v>1172</v>
      </c>
      <c r="D94" s="31" t="s">
        <v>1173</v>
      </c>
      <c r="E94" s="31" t="s">
        <v>561</v>
      </c>
      <c r="F94" s="84">
        <v>84550</v>
      </c>
      <c r="G94" s="32">
        <v>15.4</v>
      </c>
      <c r="H94" s="32" t="s">
        <v>946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45365</v>
      </c>
      <c r="B95" s="32" t="s">
        <v>991</v>
      </c>
      <c r="C95" s="31" t="s">
        <v>992</v>
      </c>
      <c r="D95" s="31" t="s">
        <v>1174</v>
      </c>
      <c r="E95" s="31" t="s">
        <v>561</v>
      </c>
      <c r="F95" s="84">
        <v>682412</v>
      </c>
      <c r="G95" s="32">
        <v>124.85</v>
      </c>
      <c r="H95" s="32" t="s">
        <v>946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45365</v>
      </c>
      <c r="B96" s="32" t="s">
        <v>991</v>
      </c>
      <c r="C96" s="31" t="s">
        <v>992</v>
      </c>
      <c r="D96" s="31" t="s">
        <v>945</v>
      </c>
      <c r="E96" s="31" t="s">
        <v>561</v>
      </c>
      <c r="F96" s="84">
        <v>1015139</v>
      </c>
      <c r="G96" s="32">
        <v>125.47</v>
      </c>
      <c r="H96" s="32" t="s">
        <v>946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45365</v>
      </c>
      <c r="B97" s="32" t="s">
        <v>991</v>
      </c>
      <c r="C97" s="31" t="s">
        <v>992</v>
      </c>
      <c r="D97" s="31" t="s">
        <v>944</v>
      </c>
      <c r="E97" s="31" t="s">
        <v>561</v>
      </c>
      <c r="F97" s="84">
        <v>881186</v>
      </c>
      <c r="G97" s="32">
        <v>121.29</v>
      </c>
      <c r="H97" s="32" t="s">
        <v>946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45365</v>
      </c>
      <c r="B98" s="32" t="s">
        <v>1175</v>
      </c>
      <c r="C98" s="31" t="s">
        <v>1176</v>
      </c>
      <c r="D98" s="31" t="s">
        <v>1177</v>
      </c>
      <c r="E98" s="31" t="s">
        <v>561</v>
      </c>
      <c r="F98" s="84">
        <v>275000</v>
      </c>
      <c r="G98" s="32">
        <v>233.17</v>
      </c>
      <c r="H98" s="32" t="s">
        <v>946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45365</v>
      </c>
      <c r="B99" s="32" t="s">
        <v>1055</v>
      </c>
      <c r="C99" s="31" t="s">
        <v>1056</v>
      </c>
      <c r="D99" s="31" t="s">
        <v>1057</v>
      </c>
      <c r="E99" s="31" t="s">
        <v>561</v>
      </c>
      <c r="F99" s="84">
        <v>1928821</v>
      </c>
      <c r="G99" s="32">
        <v>11.7</v>
      </c>
      <c r="H99" s="32" t="s">
        <v>946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45365</v>
      </c>
      <c r="B100" s="32" t="s">
        <v>1178</v>
      </c>
      <c r="C100" s="31" t="s">
        <v>1179</v>
      </c>
      <c r="D100" s="31" t="s">
        <v>1180</v>
      </c>
      <c r="E100" s="31" t="s">
        <v>561</v>
      </c>
      <c r="F100" s="84">
        <v>100000</v>
      </c>
      <c r="G100" s="32">
        <v>16.100000000000001</v>
      </c>
      <c r="H100" s="32" t="s">
        <v>946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45365</v>
      </c>
      <c r="B101" s="32" t="s">
        <v>1181</v>
      </c>
      <c r="C101" s="31" t="s">
        <v>1182</v>
      </c>
      <c r="D101" s="31" t="s">
        <v>1183</v>
      </c>
      <c r="E101" s="31" t="s">
        <v>561</v>
      </c>
      <c r="F101" s="84">
        <v>1205124</v>
      </c>
      <c r="G101" s="32">
        <v>23.1</v>
      </c>
      <c r="H101" s="32" t="s">
        <v>946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45365</v>
      </c>
      <c r="B102" s="32" t="s">
        <v>1184</v>
      </c>
      <c r="C102" s="31" t="s">
        <v>1185</v>
      </c>
      <c r="D102" s="31" t="s">
        <v>1186</v>
      </c>
      <c r="E102" s="31" t="s">
        <v>561</v>
      </c>
      <c r="F102" s="84">
        <v>100000</v>
      </c>
      <c r="G102" s="32">
        <v>19.440000000000001</v>
      </c>
      <c r="H102" s="32" t="s">
        <v>946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45365</v>
      </c>
      <c r="B103" s="32" t="s">
        <v>1187</v>
      </c>
      <c r="C103" s="31" t="s">
        <v>1188</v>
      </c>
      <c r="D103" s="31" t="s">
        <v>1128</v>
      </c>
      <c r="E103" s="31" t="s">
        <v>561</v>
      </c>
      <c r="F103" s="84">
        <v>36000</v>
      </c>
      <c r="G103" s="32">
        <v>260</v>
      </c>
      <c r="H103" s="32" t="s">
        <v>946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45365</v>
      </c>
      <c r="B104" s="32" t="s">
        <v>1187</v>
      </c>
      <c r="C104" s="31" t="s">
        <v>1188</v>
      </c>
      <c r="D104" s="31" t="s">
        <v>1189</v>
      </c>
      <c r="E104" s="31" t="s">
        <v>561</v>
      </c>
      <c r="F104" s="84">
        <v>50400</v>
      </c>
      <c r="G104" s="32">
        <v>271.73</v>
      </c>
      <c r="H104" s="32" t="s">
        <v>946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45365</v>
      </c>
      <c r="B105" s="32" t="s">
        <v>1190</v>
      </c>
      <c r="C105" s="31" t="s">
        <v>1191</v>
      </c>
      <c r="D105" s="31" t="s">
        <v>1192</v>
      </c>
      <c r="E105" s="31" t="s">
        <v>561</v>
      </c>
      <c r="F105" s="84">
        <v>774000</v>
      </c>
      <c r="G105" s="32">
        <v>1240</v>
      </c>
      <c r="H105" s="32" t="s">
        <v>946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45365</v>
      </c>
      <c r="B106" s="32" t="s">
        <v>1190</v>
      </c>
      <c r="C106" s="31" t="s">
        <v>1191</v>
      </c>
      <c r="D106" s="31" t="s">
        <v>1193</v>
      </c>
      <c r="E106" s="31" t="s">
        <v>561</v>
      </c>
      <c r="F106" s="84">
        <v>535802</v>
      </c>
      <c r="G106" s="32">
        <v>1240</v>
      </c>
      <c r="H106" s="32" t="s">
        <v>946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45365</v>
      </c>
      <c r="B107" s="32" t="s">
        <v>1058</v>
      </c>
      <c r="C107" s="31" t="s">
        <v>1059</v>
      </c>
      <c r="D107" s="31" t="s">
        <v>1060</v>
      </c>
      <c r="E107" s="31" t="s">
        <v>561</v>
      </c>
      <c r="F107" s="84">
        <v>371339</v>
      </c>
      <c r="G107" s="32">
        <v>179.35</v>
      </c>
      <c r="H107" s="32" t="s">
        <v>946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45365</v>
      </c>
      <c r="B108" s="32" t="s">
        <v>1058</v>
      </c>
      <c r="C108" s="31" t="s">
        <v>1059</v>
      </c>
      <c r="D108" s="31" t="s">
        <v>989</v>
      </c>
      <c r="E108" s="31" t="s">
        <v>561</v>
      </c>
      <c r="F108" s="84">
        <v>535000</v>
      </c>
      <c r="G108" s="32">
        <v>184.38</v>
      </c>
      <c r="H108" s="32" t="s">
        <v>946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45365</v>
      </c>
      <c r="B109" s="32" t="s">
        <v>1194</v>
      </c>
      <c r="C109" s="31" t="s">
        <v>1195</v>
      </c>
      <c r="D109" s="31" t="s">
        <v>1196</v>
      </c>
      <c r="E109" s="31" t="s">
        <v>561</v>
      </c>
      <c r="F109" s="84">
        <v>104000</v>
      </c>
      <c r="G109" s="32">
        <v>6.1</v>
      </c>
      <c r="H109" s="32" t="s">
        <v>946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45365</v>
      </c>
      <c r="B110" s="32" t="s">
        <v>1197</v>
      </c>
      <c r="C110" s="31" t="s">
        <v>1198</v>
      </c>
      <c r="D110" s="31" t="s">
        <v>942</v>
      </c>
      <c r="E110" s="31" t="s">
        <v>561</v>
      </c>
      <c r="F110" s="84">
        <v>579632</v>
      </c>
      <c r="G110" s="32">
        <v>53.5</v>
      </c>
      <c r="H110" s="32" t="s">
        <v>946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45365</v>
      </c>
      <c r="B111" s="32" t="s">
        <v>1029</v>
      </c>
      <c r="C111" s="31" t="s">
        <v>1030</v>
      </c>
      <c r="D111" s="31" t="s">
        <v>1199</v>
      </c>
      <c r="E111" s="31" t="s">
        <v>561</v>
      </c>
      <c r="F111" s="84">
        <v>46400</v>
      </c>
      <c r="G111" s="32">
        <v>84.93</v>
      </c>
      <c r="H111" s="32" t="s">
        <v>946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45365</v>
      </c>
      <c r="B112" s="32" t="s">
        <v>1146</v>
      </c>
      <c r="C112" s="31" t="s">
        <v>1147</v>
      </c>
      <c r="D112" s="31" t="s">
        <v>1200</v>
      </c>
      <c r="E112" s="31" t="s">
        <v>562</v>
      </c>
      <c r="F112" s="84">
        <v>106000</v>
      </c>
      <c r="G112" s="32">
        <v>145.22</v>
      </c>
      <c r="H112" s="32" t="s">
        <v>946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45365</v>
      </c>
      <c r="B113" s="32" t="s">
        <v>1146</v>
      </c>
      <c r="C113" s="31" t="s">
        <v>1147</v>
      </c>
      <c r="D113" s="31" t="s">
        <v>1201</v>
      </c>
      <c r="E113" s="31" t="s">
        <v>562</v>
      </c>
      <c r="F113" s="84">
        <v>106000</v>
      </c>
      <c r="G113" s="32">
        <v>144.87</v>
      </c>
      <c r="H113" s="32" t="s">
        <v>946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45365</v>
      </c>
      <c r="B114" s="32" t="s">
        <v>1202</v>
      </c>
      <c r="C114" s="31" t="s">
        <v>1203</v>
      </c>
      <c r="D114" s="31" t="s">
        <v>1204</v>
      </c>
      <c r="E114" s="31" t="s">
        <v>562</v>
      </c>
      <c r="F114" s="84">
        <v>44000</v>
      </c>
      <c r="G114" s="32">
        <v>47.62</v>
      </c>
      <c r="H114" s="32" t="s">
        <v>946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45365</v>
      </c>
      <c r="B115" s="32" t="s">
        <v>1149</v>
      </c>
      <c r="C115" s="31" t="s">
        <v>1150</v>
      </c>
      <c r="D115" s="31" t="s">
        <v>1205</v>
      </c>
      <c r="E115" s="31" t="s">
        <v>562</v>
      </c>
      <c r="F115" s="84">
        <v>453567</v>
      </c>
      <c r="G115" s="32">
        <v>481.39</v>
      </c>
      <c r="H115" s="32" t="s">
        <v>946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45365</v>
      </c>
      <c r="B116" s="32" t="s">
        <v>708</v>
      </c>
      <c r="C116" s="31" t="s">
        <v>1206</v>
      </c>
      <c r="D116" s="31" t="s">
        <v>1207</v>
      </c>
      <c r="E116" s="31" t="s">
        <v>562</v>
      </c>
      <c r="F116" s="84">
        <v>662000</v>
      </c>
      <c r="G116" s="32">
        <v>53.03</v>
      </c>
      <c r="H116" s="32" t="s">
        <v>946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2.75" customHeight="1">
      <c r="A117" s="83">
        <v>45365</v>
      </c>
      <c r="B117" s="32" t="s">
        <v>1007</v>
      </c>
      <c r="C117" s="31" t="s">
        <v>1008</v>
      </c>
      <c r="D117" s="31" t="s">
        <v>1011</v>
      </c>
      <c r="E117" s="31" t="s">
        <v>562</v>
      </c>
      <c r="F117" s="84">
        <v>126000</v>
      </c>
      <c r="G117" s="32">
        <v>2.0499999999999998</v>
      </c>
      <c r="H117" s="32" t="s">
        <v>946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1:28" ht="12.75" customHeight="1">
      <c r="A118" s="83">
        <v>45365</v>
      </c>
      <c r="B118" s="32" t="s">
        <v>1208</v>
      </c>
      <c r="C118" s="31" t="s">
        <v>1209</v>
      </c>
      <c r="D118" s="31" t="s">
        <v>1060</v>
      </c>
      <c r="E118" s="31" t="s">
        <v>562</v>
      </c>
      <c r="F118" s="84">
        <v>50000</v>
      </c>
      <c r="G118" s="32">
        <v>110.89</v>
      </c>
      <c r="H118" s="32" t="s">
        <v>946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1:28" ht="12.75" customHeight="1">
      <c r="A119" s="83">
        <v>45365</v>
      </c>
      <c r="B119" s="32" t="s">
        <v>1051</v>
      </c>
      <c r="C119" s="31" t="s">
        <v>1052</v>
      </c>
      <c r="D119" s="31" t="s">
        <v>945</v>
      </c>
      <c r="E119" s="31" t="s">
        <v>562</v>
      </c>
      <c r="F119" s="84">
        <v>11077326</v>
      </c>
      <c r="G119" s="32">
        <v>17.399999999999999</v>
      </c>
      <c r="H119" s="32" t="s">
        <v>946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1:28" ht="12.75" customHeight="1">
      <c r="A120" s="83">
        <v>45365</v>
      </c>
      <c r="B120" s="32" t="s">
        <v>1152</v>
      </c>
      <c r="C120" s="31" t="s">
        <v>1153</v>
      </c>
      <c r="D120" s="31" t="s">
        <v>1154</v>
      </c>
      <c r="E120" s="31" t="s">
        <v>562</v>
      </c>
      <c r="F120" s="84">
        <v>379929</v>
      </c>
      <c r="G120" s="32">
        <v>140.80000000000001</v>
      </c>
      <c r="H120" s="32" t="s">
        <v>946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1:28" ht="12.75" customHeight="1">
      <c r="A121" s="83">
        <v>45365</v>
      </c>
      <c r="B121" s="32" t="s">
        <v>1053</v>
      </c>
      <c r="C121" s="31" t="s">
        <v>1054</v>
      </c>
      <c r="D121" s="31" t="s">
        <v>945</v>
      </c>
      <c r="E121" s="31" t="s">
        <v>562</v>
      </c>
      <c r="F121" s="84">
        <v>2802912</v>
      </c>
      <c r="G121" s="32">
        <v>103.94</v>
      </c>
      <c r="H121" s="32" t="s">
        <v>946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1:28" ht="12.75" customHeight="1">
      <c r="A122" s="83">
        <v>45365</v>
      </c>
      <c r="B122" s="32" t="s">
        <v>760</v>
      </c>
      <c r="C122" s="31" t="s">
        <v>1162</v>
      </c>
      <c r="D122" s="31" t="s">
        <v>944</v>
      </c>
      <c r="E122" s="31" t="s">
        <v>562</v>
      </c>
      <c r="F122" s="84">
        <v>263789</v>
      </c>
      <c r="G122" s="32">
        <v>260.08</v>
      </c>
      <c r="H122" s="32" t="s">
        <v>946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1:28" ht="12.75" customHeight="1">
      <c r="A123" s="83">
        <v>45365</v>
      </c>
      <c r="B123" s="32" t="s">
        <v>1163</v>
      </c>
      <c r="C123" s="31" t="s">
        <v>1164</v>
      </c>
      <c r="D123" s="31" t="s">
        <v>1210</v>
      </c>
      <c r="E123" s="31" t="s">
        <v>562</v>
      </c>
      <c r="F123" s="84">
        <v>443036</v>
      </c>
      <c r="G123" s="32">
        <v>103</v>
      </c>
      <c r="H123" s="32" t="s">
        <v>946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1:28" ht="12.75" customHeight="1">
      <c r="A124" s="83">
        <v>45365</v>
      </c>
      <c r="B124" s="32" t="s">
        <v>1163</v>
      </c>
      <c r="C124" s="31" t="s">
        <v>1164</v>
      </c>
      <c r="D124" s="31" t="s">
        <v>1211</v>
      </c>
      <c r="E124" s="31" t="s">
        <v>562</v>
      </c>
      <c r="F124" s="84">
        <v>407731</v>
      </c>
      <c r="G124" s="32">
        <v>103</v>
      </c>
      <c r="H124" s="32" t="s">
        <v>946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  <row r="125" spans="1:28" ht="12.75" customHeight="1">
      <c r="A125" s="83">
        <v>45365</v>
      </c>
      <c r="B125" s="32" t="s">
        <v>1163</v>
      </c>
      <c r="C125" s="31" t="s">
        <v>1164</v>
      </c>
      <c r="D125" s="31" t="s">
        <v>1212</v>
      </c>
      <c r="E125" s="31" t="s">
        <v>562</v>
      </c>
      <c r="F125" s="84">
        <v>410341</v>
      </c>
      <c r="G125" s="32">
        <v>103.02</v>
      </c>
      <c r="H125" s="32" t="s">
        <v>946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  <row r="126" spans="1:28" ht="12.75" customHeight="1">
      <c r="A126" s="83">
        <v>45365</v>
      </c>
      <c r="B126" s="32" t="s">
        <v>416</v>
      </c>
      <c r="C126" s="31" t="s">
        <v>990</v>
      </c>
      <c r="D126" s="31" t="s">
        <v>945</v>
      </c>
      <c r="E126" s="31" t="s">
        <v>562</v>
      </c>
      <c r="F126" s="84">
        <v>19410106</v>
      </c>
      <c r="G126" s="32">
        <v>35.979999999999997</v>
      </c>
      <c r="H126" s="32" t="s">
        <v>946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</row>
    <row r="127" spans="1:28" ht="12.75" customHeight="1">
      <c r="A127" s="83">
        <v>45365</v>
      </c>
      <c r="B127" s="32" t="s">
        <v>1009</v>
      </c>
      <c r="C127" s="31" t="s">
        <v>1010</v>
      </c>
      <c r="D127" s="31" t="s">
        <v>1060</v>
      </c>
      <c r="E127" s="31" t="s">
        <v>562</v>
      </c>
      <c r="F127" s="84">
        <v>725121</v>
      </c>
      <c r="G127" s="32">
        <v>230.21</v>
      </c>
      <c r="H127" s="32" t="s">
        <v>946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</row>
    <row r="128" spans="1:28" ht="12.75" customHeight="1">
      <c r="A128" s="83">
        <v>45365</v>
      </c>
      <c r="B128" s="32" t="s">
        <v>1009</v>
      </c>
      <c r="C128" s="31" t="s">
        <v>1010</v>
      </c>
      <c r="D128" s="31" t="s">
        <v>942</v>
      </c>
      <c r="E128" s="31" t="s">
        <v>562</v>
      </c>
      <c r="F128" s="84">
        <v>1013199</v>
      </c>
      <c r="G128" s="32">
        <v>229.58</v>
      </c>
      <c r="H128" s="32" t="s">
        <v>946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</row>
    <row r="129" spans="1:28" ht="12.75" customHeight="1">
      <c r="A129" s="83">
        <v>45365</v>
      </c>
      <c r="B129" s="32" t="s">
        <v>1009</v>
      </c>
      <c r="C129" s="31" t="s">
        <v>1010</v>
      </c>
      <c r="D129" s="31" t="s">
        <v>1028</v>
      </c>
      <c r="E129" s="31" t="s">
        <v>562</v>
      </c>
      <c r="F129" s="84">
        <v>834388</v>
      </c>
      <c r="G129" s="32">
        <v>230.37</v>
      </c>
      <c r="H129" s="32" t="s">
        <v>946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</row>
    <row r="130" spans="1:28" ht="12.75" customHeight="1">
      <c r="A130" s="83">
        <v>45365</v>
      </c>
      <c r="B130" s="32" t="s">
        <v>1009</v>
      </c>
      <c r="C130" s="31" t="s">
        <v>1010</v>
      </c>
      <c r="D130" s="31" t="s">
        <v>1166</v>
      </c>
      <c r="E130" s="31" t="s">
        <v>562</v>
      </c>
      <c r="F130" s="84">
        <v>781800</v>
      </c>
      <c r="G130" s="32">
        <v>229.97</v>
      </c>
      <c r="H130" s="32" t="s">
        <v>946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</row>
    <row r="131" spans="1:28" ht="12.75" customHeight="1">
      <c r="A131" s="83">
        <v>45365</v>
      </c>
      <c r="B131" s="32" t="s">
        <v>1213</v>
      </c>
      <c r="C131" s="31" t="s">
        <v>1214</v>
      </c>
      <c r="D131" s="31" t="s">
        <v>1215</v>
      </c>
      <c r="E131" s="31" t="s">
        <v>562</v>
      </c>
      <c r="F131" s="84">
        <v>36800</v>
      </c>
      <c r="G131" s="32">
        <v>130.82</v>
      </c>
      <c r="H131" s="32"/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</row>
    <row r="132" spans="1:28" ht="12.75" customHeight="1">
      <c r="A132" s="83">
        <v>45365</v>
      </c>
      <c r="B132" s="32" t="s">
        <v>777</v>
      </c>
      <c r="C132" s="31" t="s">
        <v>1216</v>
      </c>
      <c r="D132" s="31" t="s">
        <v>1217</v>
      </c>
      <c r="E132" s="31" t="s">
        <v>562</v>
      </c>
      <c r="F132" s="84">
        <v>236368</v>
      </c>
      <c r="G132" s="32">
        <v>804.98</v>
      </c>
      <c r="H132" s="32"/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</row>
    <row r="133" spans="1:28" ht="12.75" customHeight="1">
      <c r="A133" s="83">
        <v>45365</v>
      </c>
      <c r="B133" s="32" t="s">
        <v>1167</v>
      </c>
      <c r="C133" s="31" t="s">
        <v>1168</v>
      </c>
      <c r="D133" s="31" t="s">
        <v>1170</v>
      </c>
      <c r="E133" s="31" t="s">
        <v>562</v>
      </c>
      <c r="F133" s="84">
        <v>64958</v>
      </c>
      <c r="G133" s="32">
        <v>54.28</v>
      </c>
      <c r="H133" s="32"/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</row>
    <row r="134" spans="1:28" ht="12.75" customHeight="1">
      <c r="A134" s="83">
        <v>45365</v>
      </c>
      <c r="B134" s="32" t="s">
        <v>1167</v>
      </c>
      <c r="C134" s="31" t="s">
        <v>1168</v>
      </c>
      <c r="D134" s="31" t="s">
        <v>1169</v>
      </c>
      <c r="E134" s="31" t="s">
        <v>562</v>
      </c>
      <c r="F134" s="84">
        <v>56600</v>
      </c>
      <c r="G134" s="32">
        <v>52.24</v>
      </c>
      <c r="H134" s="3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</row>
    <row r="135" spans="1:28" ht="12.75" customHeight="1">
      <c r="A135" s="83">
        <v>45365</v>
      </c>
      <c r="B135" s="32" t="s">
        <v>1171</v>
      </c>
      <c r="C135" s="31" t="s">
        <v>1172</v>
      </c>
      <c r="D135" s="31" t="s">
        <v>1218</v>
      </c>
      <c r="E135" s="31" t="s">
        <v>562</v>
      </c>
      <c r="F135" s="84">
        <v>90000</v>
      </c>
      <c r="G135" s="32">
        <v>15.4</v>
      </c>
      <c r="H135" s="3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</row>
    <row r="136" spans="1:28" ht="12.75" customHeight="1">
      <c r="A136" s="83">
        <v>45365</v>
      </c>
      <c r="B136" s="32" t="s">
        <v>991</v>
      </c>
      <c r="C136" s="31" t="s">
        <v>992</v>
      </c>
      <c r="D136" s="31" t="s">
        <v>1174</v>
      </c>
      <c r="E136" s="31" t="s">
        <v>562</v>
      </c>
      <c r="F136" s="84">
        <v>686320</v>
      </c>
      <c r="G136" s="32">
        <v>124.96</v>
      </c>
      <c r="H136" s="3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</row>
    <row r="137" spans="1:28" ht="12.75" customHeight="1">
      <c r="A137" s="83">
        <v>45365</v>
      </c>
      <c r="B137" s="32" t="s">
        <v>991</v>
      </c>
      <c r="C137" s="31" t="s">
        <v>992</v>
      </c>
      <c r="D137" s="31" t="s">
        <v>945</v>
      </c>
      <c r="E137" s="31" t="s">
        <v>562</v>
      </c>
      <c r="F137" s="84">
        <v>891694</v>
      </c>
      <c r="G137" s="32">
        <v>123.75</v>
      </c>
      <c r="H137" s="3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</row>
    <row r="138" spans="1:28" ht="12.75" customHeight="1">
      <c r="A138" s="83">
        <v>45365</v>
      </c>
      <c r="B138" s="32" t="s">
        <v>991</v>
      </c>
      <c r="C138" s="31" t="s">
        <v>992</v>
      </c>
      <c r="D138" s="31" t="s">
        <v>944</v>
      </c>
      <c r="E138" s="31" t="s">
        <v>562</v>
      </c>
      <c r="F138" s="84">
        <v>881186</v>
      </c>
      <c r="G138" s="32">
        <v>120.91</v>
      </c>
      <c r="H138" s="3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</row>
    <row r="139" spans="1:28" ht="12.75" customHeight="1">
      <c r="A139" s="83">
        <v>45365</v>
      </c>
      <c r="B139" s="32" t="s">
        <v>1055</v>
      </c>
      <c r="C139" s="31" t="s">
        <v>1056</v>
      </c>
      <c r="D139" s="31" t="s">
        <v>1061</v>
      </c>
      <c r="E139" s="31" t="s">
        <v>562</v>
      </c>
      <c r="F139" s="84">
        <v>2000000</v>
      </c>
      <c r="G139" s="32">
        <v>11.71</v>
      </c>
      <c r="H139" s="3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</row>
    <row r="140" spans="1:28" ht="12.75" customHeight="1">
      <c r="A140" s="83">
        <v>45365</v>
      </c>
      <c r="B140" s="32" t="s">
        <v>1178</v>
      </c>
      <c r="C140" s="31" t="s">
        <v>1179</v>
      </c>
      <c r="D140" s="31" t="s">
        <v>1219</v>
      </c>
      <c r="E140" s="31" t="s">
        <v>562</v>
      </c>
      <c r="F140" s="84">
        <v>100000</v>
      </c>
      <c r="G140" s="32">
        <v>16.100000000000001</v>
      </c>
      <c r="H140" s="3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</row>
    <row r="141" spans="1:28" ht="12.75" customHeight="1">
      <c r="A141" s="83">
        <v>45365</v>
      </c>
      <c r="B141" s="32" t="s">
        <v>1181</v>
      </c>
      <c r="C141" s="31" t="s">
        <v>1182</v>
      </c>
      <c r="D141" s="31" t="s">
        <v>1220</v>
      </c>
      <c r="E141" s="31" t="s">
        <v>562</v>
      </c>
      <c r="F141" s="84">
        <v>1205124</v>
      </c>
      <c r="G141" s="32">
        <v>23.09</v>
      </c>
      <c r="H141" s="3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</row>
    <row r="142" spans="1:28" ht="12.75" customHeight="1">
      <c r="A142" s="83">
        <v>45365</v>
      </c>
      <c r="B142" s="32" t="s">
        <v>1184</v>
      </c>
      <c r="C142" s="31" t="s">
        <v>1185</v>
      </c>
      <c r="D142" s="31" t="s">
        <v>1221</v>
      </c>
      <c r="E142" s="31" t="s">
        <v>562</v>
      </c>
      <c r="F142" s="84">
        <v>100000</v>
      </c>
      <c r="G142" s="32">
        <v>19.440000000000001</v>
      </c>
      <c r="H142" s="3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</row>
    <row r="143" spans="1:28" ht="12.75" customHeight="1">
      <c r="A143" s="83">
        <v>45365</v>
      </c>
      <c r="B143" s="32" t="s">
        <v>1222</v>
      </c>
      <c r="C143" s="31" t="s">
        <v>1223</v>
      </c>
      <c r="D143" s="31" t="s">
        <v>1224</v>
      </c>
      <c r="E143" s="31" t="s">
        <v>562</v>
      </c>
      <c r="F143" s="84">
        <v>33600</v>
      </c>
      <c r="G143" s="32">
        <v>40.619999999999997</v>
      </c>
      <c r="H143" s="3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</row>
    <row r="144" spans="1:28" ht="12.75" customHeight="1">
      <c r="A144" s="83">
        <v>45365</v>
      </c>
      <c r="B144" s="32" t="s">
        <v>1225</v>
      </c>
      <c r="C144" s="31" t="s">
        <v>1226</v>
      </c>
      <c r="D144" s="31" t="s">
        <v>1227</v>
      </c>
      <c r="E144" s="31" t="s">
        <v>562</v>
      </c>
      <c r="F144" s="84">
        <v>600000</v>
      </c>
      <c r="G144" s="32">
        <v>19.850000000000001</v>
      </c>
      <c r="H144" s="3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</row>
    <row r="145" spans="1:28" ht="12.75" customHeight="1">
      <c r="A145" s="83">
        <v>45365</v>
      </c>
      <c r="B145" s="32" t="s">
        <v>1228</v>
      </c>
      <c r="C145" s="31" t="s">
        <v>1229</v>
      </c>
      <c r="D145" s="31" t="s">
        <v>1230</v>
      </c>
      <c r="E145" s="31" t="s">
        <v>562</v>
      </c>
      <c r="F145" s="84">
        <v>80000</v>
      </c>
      <c r="G145" s="32">
        <v>259.3</v>
      </c>
      <c r="H145" s="3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</row>
    <row r="146" spans="1:28" ht="12.75" customHeight="1">
      <c r="A146" s="83">
        <v>45365</v>
      </c>
      <c r="B146" s="32" t="s">
        <v>1190</v>
      </c>
      <c r="C146" s="31" t="s">
        <v>1191</v>
      </c>
      <c r="D146" s="31" t="s">
        <v>1231</v>
      </c>
      <c r="E146" s="31" t="s">
        <v>562</v>
      </c>
      <c r="F146" s="84">
        <v>1416247</v>
      </c>
      <c r="G146" s="32">
        <v>1239.99</v>
      </c>
      <c r="H146" s="3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</row>
    <row r="147" spans="1:28" ht="12.75" customHeight="1">
      <c r="A147" s="83">
        <v>45365</v>
      </c>
      <c r="B147" s="32" t="s">
        <v>1058</v>
      </c>
      <c r="C147" s="31" t="s">
        <v>1059</v>
      </c>
      <c r="D147" s="31" t="s">
        <v>1060</v>
      </c>
      <c r="E147" s="31" t="s">
        <v>562</v>
      </c>
      <c r="F147" s="84">
        <v>887025</v>
      </c>
      <c r="G147" s="32">
        <v>182.54</v>
      </c>
      <c r="H147" s="3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</row>
    <row r="148" spans="1:28" ht="12.75" customHeight="1">
      <c r="A148" s="83">
        <v>45365</v>
      </c>
      <c r="B148" s="32" t="s">
        <v>1058</v>
      </c>
      <c r="C148" s="31" t="s">
        <v>1059</v>
      </c>
      <c r="D148" s="31" t="s">
        <v>989</v>
      </c>
      <c r="E148" s="31" t="s">
        <v>562</v>
      </c>
      <c r="F148" s="84">
        <v>535000</v>
      </c>
      <c r="G148" s="32">
        <v>189.73</v>
      </c>
      <c r="H148" s="3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</row>
    <row r="149" spans="1:28" ht="12.75" customHeight="1">
      <c r="A149" s="83">
        <v>45365</v>
      </c>
      <c r="B149" s="32" t="s">
        <v>1194</v>
      </c>
      <c r="C149" s="31" t="s">
        <v>1195</v>
      </c>
      <c r="D149" s="31" t="s">
        <v>1180</v>
      </c>
      <c r="E149" s="31" t="s">
        <v>562</v>
      </c>
      <c r="F149" s="84">
        <v>104000</v>
      </c>
      <c r="G149" s="32">
        <v>6.1</v>
      </c>
      <c r="H149" s="3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</row>
    <row r="150" spans="1:28" ht="12.75" customHeight="1">
      <c r="A150" s="83">
        <v>45365</v>
      </c>
      <c r="B150" s="32" t="s">
        <v>1197</v>
      </c>
      <c r="C150" s="31" t="s">
        <v>1198</v>
      </c>
      <c r="D150" s="31" t="s">
        <v>942</v>
      </c>
      <c r="E150" s="31" t="s">
        <v>562</v>
      </c>
      <c r="F150" s="84">
        <v>3</v>
      </c>
      <c r="G150" s="32">
        <v>58</v>
      </c>
      <c r="H150" s="32"/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</row>
    <row r="151" spans="1:28" ht="12.75" customHeight="1">
      <c r="A151" s="83"/>
      <c r="B151" s="32"/>
      <c r="C151" s="31"/>
      <c r="D151" s="31"/>
      <c r="E151" s="31"/>
      <c r="F151" s="84"/>
      <c r="G151" s="32"/>
      <c r="H151" s="32"/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</row>
    <row r="152" spans="1:28" ht="12.75" customHeight="1">
      <c r="A152" s="83"/>
      <c r="B152" s="32"/>
      <c r="C152" s="31"/>
      <c r="D152" s="31"/>
      <c r="E152" s="31"/>
      <c r="F152" s="84"/>
      <c r="G152" s="32"/>
      <c r="H152" s="32"/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</row>
    <row r="153" spans="1:28" ht="12.75" customHeight="1">
      <c r="A153" s="83"/>
      <c r="B153" s="32"/>
      <c r="C153" s="31"/>
      <c r="D153" s="31"/>
      <c r="E153" s="31"/>
      <c r="F153" s="84"/>
      <c r="G153" s="32"/>
      <c r="H153" s="32"/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</row>
    <row r="154" spans="1:28" ht="12.75" customHeight="1">
      <c r="A154" s="83"/>
      <c r="B154" s="32"/>
      <c r="C154" s="31"/>
      <c r="D154" s="31"/>
      <c r="E154" s="31"/>
      <c r="F154" s="84"/>
      <c r="G154" s="32"/>
      <c r="H154" s="32"/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</row>
    <row r="155" spans="1:28" ht="12.75" customHeight="1">
      <c r="A155" s="83"/>
      <c r="B155" s="32"/>
      <c r="C155" s="31"/>
      <c r="D155" s="31"/>
      <c r="E155" s="31"/>
      <c r="F155" s="84"/>
      <c r="G155" s="32"/>
      <c r="H155" s="32"/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</row>
    <row r="156" spans="1:28" ht="12.75" customHeight="1">
      <c r="A156" s="83"/>
      <c r="B156" s="32"/>
      <c r="C156" s="31"/>
      <c r="D156" s="31"/>
      <c r="E156" s="31"/>
      <c r="F156" s="84"/>
      <c r="G156" s="32"/>
      <c r="H156" s="32"/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</row>
    <row r="157" spans="1:28" ht="12.75" customHeight="1">
      <c r="A157" s="83"/>
      <c r="B157" s="32"/>
      <c r="C157" s="31"/>
      <c r="D157" s="31"/>
      <c r="E157" s="31"/>
      <c r="F157" s="84"/>
      <c r="G157" s="32"/>
      <c r="H157" s="3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</row>
    <row r="158" spans="1:28" ht="12.75" customHeight="1">
      <c r="A158" s="83"/>
      <c r="B158" s="32"/>
      <c r="C158" s="31"/>
      <c r="D158" s="31"/>
      <c r="E158" s="31"/>
      <c r="F158" s="84"/>
      <c r="G158" s="32"/>
      <c r="H158" s="32"/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</row>
    <row r="159" spans="1:28" ht="12.75" customHeight="1">
      <c r="A159" s="83"/>
      <c r="B159" s="32"/>
      <c r="C159" s="31"/>
      <c r="D159" s="31"/>
      <c r="E159" s="31"/>
      <c r="F159" s="84"/>
      <c r="G159" s="32"/>
      <c r="H159" s="32"/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</row>
    <row r="160" spans="1:28" ht="12.75" customHeight="1">
      <c r="A160" s="83"/>
      <c r="B160" s="32"/>
      <c r="C160" s="31"/>
      <c r="D160" s="31"/>
      <c r="E160" s="31"/>
      <c r="F160" s="84"/>
      <c r="G160" s="32"/>
      <c r="H160" s="32"/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</row>
    <row r="161" spans="1:28" ht="12.75" customHeight="1">
      <c r="A161" s="83"/>
      <c r="B161" s="32"/>
      <c r="C161" s="31"/>
      <c r="D161" s="31"/>
      <c r="E161" s="31"/>
      <c r="F161" s="84"/>
      <c r="G161" s="32"/>
      <c r="H161" s="32"/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</row>
    <row r="162" spans="1:28" ht="12.75" customHeight="1">
      <c r="A162" s="83"/>
      <c r="B162" s="32"/>
      <c r="C162" s="31"/>
      <c r="D162" s="31"/>
      <c r="E162" s="31"/>
      <c r="F162" s="84"/>
      <c r="G162" s="32"/>
      <c r="H162" s="3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</row>
    <row r="163" spans="1:28" ht="12.75" customHeight="1">
      <c r="A163" s="83"/>
      <c r="B163" s="32"/>
      <c r="C163" s="31"/>
      <c r="D163" s="31"/>
      <c r="E163" s="31"/>
      <c r="F163" s="84"/>
      <c r="G163" s="32"/>
      <c r="H163" s="32"/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</row>
    <row r="164" spans="1:28" ht="12.75" customHeight="1">
      <c r="A164" s="83"/>
      <c r="B164" s="32"/>
      <c r="C164" s="31"/>
      <c r="D164" s="31"/>
      <c r="E164" s="31"/>
      <c r="F164" s="84"/>
      <c r="G164" s="32"/>
      <c r="H164" s="3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</row>
    <row r="165" spans="1:28" ht="12.75" customHeight="1">
      <c r="A165" s="83"/>
      <c r="B165" s="32"/>
      <c r="C165" s="31"/>
      <c r="D165" s="31"/>
      <c r="E165" s="31"/>
      <c r="F165" s="84"/>
      <c r="G165" s="32"/>
      <c r="H165" s="32"/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</row>
    <row r="166" spans="1:28" ht="12.75" customHeight="1">
      <c r="A166" s="83"/>
      <c r="B166" s="32"/>
      <c r="C166" s="31"/>
      <c r="D166" s="31"/>
      <c r="E166" s="31"/>
      <c r="F166" s="84"/>
      <c r="G166" s="32"/>
      <c r="H166" s="32"/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94"/>
  <sheetViews>
    <sheetView zoomScale="80" zoomScaleNormal="80" workbookViewId="0">
      <selection activeCell="A10" sqref="A10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926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45366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563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553</v>
      </c>
      <c r="C9" s="93"/>
      <c r="D9" s="94" t="s">
        <v>564</v>
      </c>
      <c r="E9" s="93" t="s">
        <v>565</v>
      </c>
      <c r="F9" s="93" t="s">
        <v>566</v>
      </c>
      <c r="G9" s="93" t="s">
        <v>567</v>
      </c>
      <c r="H9" s="93" t="s">
        <v>568</v>
      </c>
      <c r="I9" s="93" t="s">
        <v>569</v>
      </c>
      <c r="J9" s="92" t="s">
        <v>570</v>
      </c>
      <c r="K9" s="93" t="s">
        <v>571</v>
      </c>
      <c r="L9" s="95" t="s">
        <v>572</v>
      </c>
      <c r="M9" s="95" t="s">
        <v>573</v>
      </c>
      <c r="N9" s="93" t="s">
        <v>574</v>
      </c>
      <c r="O9" s="272" t="s">
        <v>575</v>
      </c>
      <c r="P9" s="219" t="s">
        <v>576</v>
      </c>
      <c r="Q9" s="219" t="s">
        <v>853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73">
        <v>1</v>
      </c>
      <c r="B10" s="274">
        <v>45321</v>
      </c>
      <c r="C10" s="275"/>
      <c r="D10" s="276" t="s">
        <v>211</v>
      </c>
      <c r="E10" s="277" t="s">
        <v>577</v>
      </c>
      <c r="F10" s="308">
        <v>2870</v>
      </c>
      <c r="G10" s="205">
        <v>2640</v>
      </c>
      <c r="H10" s="308">
        <v>3024</v>
      </c>
      <c r="I10" s="308" t="s">
        <v>870</v>
      </c>
      <c r="J10" s="278" t="s">
        <v>938</v>
      </c>
      <c r="K10" s="278">
        <f t="shared" ref="K10" si="0">H10-F10</f>
        <v>154</v>
      </c>
      <c r="L10" s="279">
        <f t="shared" ref="L10" si="1">(F10*-0.3)/100</f>
        <v>-8.61</v>
      </c>
      <c r="M10" s="280">
        <f t="shared" ref="M10" si="2">(K10+L10)/F10</f>
        <v>5.065853658536585E-2</v>
      </c>
      <c r="N10" s="278" t="s">
        <v>580</v>
      </c>
      <c r="O10" s="281">
        <v>45355</v>
      </c>
      <c r="P10" s="294"/>
      <c r="Q10" s="260"/>
      <c r="S10" s="37" t="s">
        <v>579</v>
      </c>
    </row>
    <row r="11" spans="1:27" ht="15" customHeight="1">
      <c r="A11" s="211">
        <v>2</v>
      </c>
      <c r="B11" s="208">
        <v>45328</v>
      </c>
      <c r="C11" s="212"/>
      <c r="D11" s="216" t="s">
        <v>352</v>
      </c>
      <c r="E11" s="213" t="s">
        <v>577</v>
      </c>
      <c r="F11" s="207" t="s">
        <v>871</v>
      </c>
      <c r="G11" s="209">
        <v>1030</v>
      </c>
      <c r="H11" s="207"/>
      <c r="I11" s="207" t="s">
        <v>872</v>
      </c>
      <c r="J11" s="209" t="s">
        <v>578</v>
      </c>
      <c r="K11" s="209"/>
      <c r="L11" s="210"/>
      <c r="M11" s="214"/>
      <c r="N11" s="209"/>
      <c r="O11" s="215"/>
      <c r="P11" s="210">
        <f>VLOOKUP(D11,'MidCap Intra'!$B$11:$C$568,2,0)</f>
        <v>1069.5</v>
      </c>
      <c r="Q11" s="260"/>
      <c r="S11" s="37" t="s">
        <v>579</v>
      </c>
    </row>
    <row r="12" spans="1:27" ht="15" customHeight="1">
      <c r="A12" s="211">
        <v>3</v>
      </c>
      <c r="B12" s="208">
        <v>45330</v>
      </c>
      <c r="C12" s="212"/>
      <c r="D12" s="216" t="s">
        <v>168</v>
      </c>
      <c r="E12" s="213" t="s">
        <v>577</v>
      </c>
      <c r="F12" s="207" t="s">
        <v>873</v>
      </c>
      <c r="G12" s="209">
        <v>4990</v>
      </c>
      <c r="H12" s="207"/>
      <c r="I12" s="207" t="s">
        <v>874</v>
      </c>
      <c r="J12" s="209" t="s">
        <v>578</v>
      </c>
      <c r="K12" s="209"/>
      <c r="L12" s="210"/>
      <c r="M12" s="214"/>
      <c r="N12" s="209"/>
      <c r="O12" s="215"/>
      <c r="P12" s="210">
        <f>VLOOKUP(D12,'MidCap Intra'!$B$11:$C$568,2,0)</f>
        <v>5264.2</v>
      </c>
      <c r="Q12" s="260"/>
      <c r="S12" s="37" t="s">
        <v>579</v>
      </c>
    </row>
    <row r="13" spans="1:27" ht="15" customHeight="1">
      <c r="A13" s="273">
        <v>4</v>
      </c>
      <c r="B13" s="274">
        <v>45331</v>
      </c>
      <c r="C13" s="275"/>
      <c r="D13" s="276" t="s">
        <v>129</v>
      </c>
      <c r="E13" s="277" t="s">
        <v>577</v>
      </c>
      <c r="F13" s="308">
        <v>1400</v>
      </c>
      <c r="G13" s="205">
        <v>1290</v>
      </c>
      <c r="H13" s="308">
        <v>1470</v>
      </c>
      <c r="I13" s="308" t="s">
        <v>876</v>
      </c>
      <c r="J13" s="278" t="s">
        <v>761</v>
      </c>
      <c r="K13" s="278">
        <f t="shared" ref="K13:K14" si="3">H13-F13</f>
        <v>70</v>
      </c>
      <c r="L13" s="279">
        <f t="shared" ref="L13:L14" si="4">(F13*-0.3)/100</f>
        <v>-4.2</v>
      </c>
      <c r="M13" s="280">
        <f t="shared" ref="M13:M14" si="5">(K13+L13)/F13</f>
        <v>4.7E-2</v>
      </c>
      <c r="N13" s="278" t="s">
        <v>580</v>
      </c>
      <c r="O13" s="281">
        <v>45364</v>
      </c>
      <c r="P13" s="294"/>
      <c r="Q13" s="260"/>
      <c r="S13" s="37" t="s">
        <v>579</v>
      </c>
    </row>
    <row r="14" spans="1:27" ht="15" customHeight="1">
      <c r="A14" s="343">
        <v>5</v>
      </c>
      <c r="B14" s="344">
        <v>45338</v>
      </c>
      <c r="C14" s="345"/>
      <c r="D14" s="346" t="s">
        <v>854</v>
      </c>
      <c r="E14" s="347" t="s">
        <v>577</v>
      </c>
      <c r="F14" s="282">
        <v>853</v>
      </c>
      <c r="G14" s="285">
        <v>805</v>
      </c>
      <c r="H14" s="282">
        <v>805</v>
      </c>
      <c r="I14" s="282" t="s">
        <v>883</v>
      </c>
      <c r="J14" s="291" t="s">
        <v>1036</v>
      </c>
      <c r="K14" s="291">
        <f t="shared" si="3"/>
        <v>-48</v>
      </c>
      <c r="L14" s="348">
        <f t="shared" si="4"/>
        <v>-2.5589999999999997</v>
      </c>
      <c r="M14" s="349">
        <f t="shared" si="5"/>
        <v>-5.9271981242672918E-2</v>
      </c>
      <c r="N14" s="291" t="s">
        <v>590</v>
      </c>
      <c r="O14" s="350">
        <v>45364</v>
      </c>
      <c r="P14" s="351"/>
      <c r="Q14" s="260"/>
      <c r="S14" s="37" t="s">
        <v>771</v>
      </c>
    </row>
    <row r="15" spans="1:27" ht="15" customHeight="1">
      <c r="A15" s="343">
        <v>6</v>
      </c>
      <c r="B15" s="344">
        <v>45343</v>
      </c>
      <c r="C15" s="345"/>
      <c r="D15" s="346" t="s">
        <v>137</v>
      </c>
      <c r="E15" s="347" t="s">
        <v>577</v>
      </c>
      <c r="F15" s="282">
        <v>180</v>
      </c>
      <c r="G15" s="285">
        <v>164</v>
      </c>
      <c r="H15" s="282">
        <v>168</v>
      </c>
      <c r="I15" s="282" t="s">
        <v>902</v>
      </c>
      <c r="J15" s="291" t="s">
        <v>1037</v>
      </c>
      <c r="K15" s="291">
        <f t="shared" ref="K15" si="6">H15-F15</f>
        <v>-12</v>
      </c>
      <c r="L15" s="348">
        <f t="shared" ref="L15" si="7">(F15*-0.3)/100</f>
        <v>-0.54</v>
      </c>
      <c r="M15" s="349">
        <f t="shared" ref="M15" si="8">(K15+L15)/F15</f>
        <v>-6.9666666666666668E-2</v>
      </c>
      <c r="N15" s="291" t="s">
        <v>590</v>
      </c>
      <c r="O15" s="350">
        <v>45364</v>
      </c>
      <c r="P15" s="351"/>
      <c r="Q15" s="260"/>
      <c r="S15" s="37" t="s">
        <v>579</v>
      </c>
    </row>
    <row r="16" spans="1:27" ht="15" customHeight="1">
      <c r="A16" s="343">
        <v>7</v>
      </c>
      <c r="B16" s="344">
        <v>45345</v>
      </c>
      <c r="C16" s="345"/>
      <c r="D16" s="346" t="s">
        <v>875</v>
      </c>
      <c r="E16" s="347" t="s">
        <v>577</v>
      </c>
      <c r="F16" s="282">
        <v>258.75</v>
      </c>
      <c r="G16" s="285">
        <v>238</v>
      </c>
      <c r="H16" s="282">
        <v>238</v>
      </c>
      <c r="I16" s="282" t="s">
        <v>866</v>
      </c>
      <c r="J16" s="291" t="s">
        <v>1034</v>
      </c>
      <c r="K16" s="291">
        <f t="shared" ref="K16" si="9">H16-F16</f>
        <v>-20.75</v>
      </c>
      <c r="L16" s="348">
        <f t="shared" ref="L16" si="10">(F16*-0.3)/100</f>
        <v>-0.77625</v>
      </c>
      <c r="M16" s="349">
        <f t="shared" ref="M16" si="11">(K16+L16)/F16</f>
        <v>-8.3193236714975846E-2</v>
      </c>
      <c r="N16" s="291" t="s">
        <v>590</v>
      </c>
      <c r="O16" s="350">
        <v>45364</v>
      </c>
      <c r="P16" s="351"/>
      <c r="Q16" s="260"/>
      <c r="S16" s="37" t="s">
        <v>579</v>
      </c>
    </row>
    <row r="17" spans="1:39" ht="15" customHeight="1">
      <c r="A17" s="273">
        <v>8</v>
      </c>
      <c r="B17" s="274">
        <v>45351</v>
      </c>
      <c r="C17" s="275"/>
      <c r="D17" s="276" t="s">
        <v>422</v>
      </c>
      <c r="E17" s="277" t="s">
        <v>577</v>
      </c>
      <c r="F17" s="308">
        <v>119.5</v>
      </c>
      <c r="G17" s="205">
        <v>111.8</v>
      </c>
      <c r="H17" s="308">
        <v>125.5</v>
      </c>
      <c r="I17" s="308" t="s">
        <v>909</v>
      </c>
      <c r="J17" s="278" t="s">
        <v>901</v>
      </c>
      <c r="K17" s="278">
        <f t="shared" ref="K17" si="12">H17-F17</f>
        <v>6</v>
      </c>
      <c r="L17" s="279">
        <f t="shared" ref="L17" si="13">(F17*-0.3)/100</f>
        <v>-0.35850000000000004</v>
      </c>
      <c r="M17" s="280">
        <f t="shared" ref="M17" si="14">(K17+L17)/F17</f>
        <v>4.7209205020920499E-2</v>
      </c>
      <c r="N17" s="278" t="s">
        <v>580</v>
      </c>
      <c r="O17" s="281">
        <v>45352</v>
      </c>
      <c r="P17" s="294"/>
      <c r="Q17" s="260"/>
      <c r="S17" s="37" t="s">
        <v>579</v>
      </c>
    </row>
    <row r="18" spans="1:39" ht="15" customHeight="1">
      <c r="A18" s="211">
        <v>9</v>
      </c>
      <c r="B18" s="208">
        <v>45352</v>
      </c>
      <c r="C18" s="212"/>
      <c r="D18" s="216" t="s">
        <v>240</v>
      </c>
      <c r="E18" s="213" t="s">
        <v>577</v>
      </c>
      <c r="F18" s="207" t="s">
        <v>918</v>
      </c>
      <c r="G18" s="209">
        <v>477.5</v>
      </c>
      <c r="H18" s="207"/>
      <c r="I18" s="207" t="s">
        <v>919</v>
      </c>
      <c r="J18" s="209" t="s">
        <v>578</v>
      </c>
      <c r="K18" s="209"/>
      <c r="L18" s="210"/>
      <c r="M18" s="214"/>
      <c r="N18" s="209"/>
      <c r="O18" s="215"/>
      <c r="P18" s="210">
        <f>VLOOKUP(D18,'MidCap Intra'!$B$11:$C$568,2,0)</f>
        <v>517.95000000000005</v>
      </c>
      <c r="Q18" s="260"/>
      <c r="S18" s="37"/>
    </row>
    <row r="19" spans="1:39" ht="15" customHeight="1">
      <c r="A19" s="273">
        <v>10</v>
      </c>
      <c r="B19" s="274">
        <v>45353</v>
      </c>
      <c r="C19" s="275"/>
      <c r="D19" s="276" t="s">
        <v>212</v>
      </c>
      <c r="E19" s="277" t="s">
        <v>577</v>
      </c>
      <c r="F19" s="308">
        <v>136.75</v>
      </c>
      <c r="G19" s="205">
        <v>128</v>
      </c>
      <c r="H19" s="308">
        <v>144.1</v>
      </c>
      <c r="I19" s="308" t="s">
        <v>929</v>
      </c>
      <c r="J19" s="278" t="s">
        <v>939</v>
      </c>
      <c r="K19" s="278">
        <f t="shared" ref="K19" si="15">H19-F19</f>
        <v>7.3499999999999943</v>
      </c>
      <c r="L19" s="279">
        <f t="shared" ref="L19" si="16">(F19*-0.3)/100</f>
        <v>-0.41025</v>
      </c>
      <c r="M19" s="280">
        <f t="shared" ref="M19" si="17">(K19+L19)/F19</f>
        <v>5.0747714808043839E-2</v>
      </c>
      <c r="N19" s="278" t="s">
        <v>580</v>
      </c>
      <c r="O19" s="281">
        <v>45355</v>
      </c>
      <c r="P19" s="294"/>
      <c r="Q19" s="260"/>
      <c r="S19" s="37"/>
    </row>
    <row r="20" spans="1:39" ht="15" customHeight="1">
      <c r="A20" s="211">
        <v>11</v>
      </c>
      <c r="B20" s="208">
        <v>45355</v>
      </c>
      <c r="C20" s="212"/>
      <c r="D20" s="216" t="s">
        <v>228</v>
      </c>
      <c r="E20" s="213" t="s">
        <v>577</v>
      </c>
      <c r="F20" s="207" t="s">
        <v>930</v>
      </c>
      <c r="G20" s="209">
        <v>139</v>
      </c>
      <c r="H20" s="207"/>
      <c r="I20" s="207" t="s">
        <v>931</v>
      </c>
      <c r="J20" s="209" t="s">
        <v>578</v>
      </c>
      <c r="K20" s="209"/>
      <c r="L20" s="210"/>
      <c r="M20" s="214"/>
      <c r="N20" s="209"/>
      <c r="O20" s="215"/>
      <c r="P20" s="210">
        <f>VLOOKUP(D20,'MidCap Intra'!$B$11:$C$568,2,0)</f>
        <v>142.44999999999999</v>
      </c>
      <c r="Q20" s="260"/>
      <c r="S20" s="37" t="s">
        <v>579</v>
      </c>
    </row>
    <row r="21" spans="1:39" ht="15" customHeight="1">
      <c r="A21" s="343">
        <v>12</v>
      </c>
      <c r="B21" s="344">
        <v>45355</v>
      </c>
      <c r="C21" s="345"/>
      <c r="D21" s="346" t="s">
        <v>397</v>
      </c>
      <c r="E21" s="347" t="s">
        <v>577</v>
      </c>
      <c r="F21" s="347">
        <v>3485</v>
      </c>
      <c r="G21" s="285">
        <v>3290</v>
      </c>
      <c r="H21" s="282">
        <v>3290</v>
      </c>
      <c r="I21" s="282" t="s">
        <v>935</v>
      </c>
      <c r="J21" s="291" t="s">
        <v>1035</v>
      </c>
      <c r="K21" s="291">
        <f t="shared" ref="K21" si="18">H21-F21</f>
        <v>-195</v>
      </c>
      <c r="L21" s="348">
        <f t="shared" ref="L21" si="19">(F21*-0.3)/100</f>
        <v>-10.455</v>
      </c>
      <c r="M21" s="349">
        <f t="shared" ref="M21" si="20">(K21+L21)/F21</f>
        <v>-5.8954088952654235E-2</v>
      </c>
      <c r="N21" s="291" t="s">
        <v>590</v>
      </c>
      <c r="O21" s="350">
        <v>45364</v>
      </c>
      <c r="P21" s="351"/>
      <c r="Q21" s="260"/>
      <c r="S21" s="37" t="s">
        <v>579</v>
      </c>
    </row>
    <row r="22" spans="1:39" ht="15" customHeight="1">
      <c r="A22" s="273">
        <v>13</v>
      </c>
      <c r="B22" s="274">
        <v>45356</v>
      </c>
      <c r="C22" s="275"/>
      <c r="D22" s="276" t="s">
        <v>241</v>
      </c>
      <c r="E22" s="277" t="s">
        <v>577</v>
      </c>
      <c r="F22" s="308">
        <v>155</v>
      </c>
      <c r="G22" s="205">
        <v>144</v>
      </c>
      <c r="H22" s="308">
        <v>164.25</v>
      </c>
      <c r="I22" s="308" t="s">
        <v>958</v>
      </c>
      <c r="J22" s="278" t="s">
        <v>993</v>
      </c>
      <c r="K22" s="278">
        <f t="shared" ref="K22" si="21">H22-F22</f>
        <v>9.25</v>
      </c>
      <c r="L22" s="279">
        <f t="shared" ref="L22" si="22">(F22*-0.3)/100</f>
        <v>-0.46500000000000002</v>
      </c>
      <c r="M22" s="280">
        <f t="shared" ref="M22" si="23">(K22+L22)/F22</f>
        <v>5.6677419354838714E-2</v>
      </c>
      <c r="N22" s="278" t="s">
        <v>580</v>
      </c>
      <c r="O22" s="281">
        <v>45362</v>
      </c>
      <c r="P22" s="294"/>
      <c r="Q22" s="260"/>
      <c r="S22" s="37" t="s">
        <v>579</v>
      </c>
    </row>
    <row r="23" spans="1:39" ht="15" customHeight="1">
      <c r="A23" s="211">
        <v>14</v>
      </c>
      <c r="B23" s="208">
        <v>45357</v>
      </c>
      <c r="C23" s="212"/>
      <c r="D23" s="216" t="s">
        <v>364</v>
      </c>
      <c r="E23" s="213" t="s">
        <v>577</v>
      </c>
      <c r="F23" s="207" t="s">
        <v>963</v>
      </c>
      <c r="G23" s="209">
        <v>2700</v>
      </c>
      <c r="H23" s="207"/>
      <c r="I23" s="207" t="s">
        <v>964</v>
      </c>
      <c r="J23" s="209" t="s">
        <v>578</v>
      </c>
      <c r="K23" s="209"/>
      <c r="L23" s="210"/>
      <c r="M23" s="214"/>
      <c r="N23" s="209"/>
      <c r="O23" s="215"/>
      <c r="P23" s="210">
        <f>VLOOKUP(D23,'MidCap Intra'!$B$11:$C$568,2,0)</f>
        <v>2882.25</v>
      </c>
      <c r="Q23" s="260"/>
      <c r="S23" s="37" t="s">
        <v>579</v>
      </c>
    </row>
    <row r="24" spans="1:39" ht="15" customHeight="1">
      <c r="A24" s="211">
        <v>15</v>
      </c>
      <c r="B24" s="208">
        <v>45357</v>
      </c>
      <c r="C24" s="212"/>
      <c r="D24" s="216" t="s">
        <v>151</v>
      </c>
      <c r="E24" s="213" t="s">
        <v>577</v>
      </c>
      <c r="F24" s="207" t="s">
        <v>965</v>
      </c>
      <c r="G24" s="209">
        <v>230</v>
      </c>
      <c r="H24" s="207"/>
      <c r="I24" s="207" t="s">
        <v>966</v>
      </c>
      <c r="J24" s="209" t="s">
        <v>578</v>
      </c>
      <c r="K24" s="209"/>
      <c r="L24" s="210"/>
      <c r="M24" s="214"/>
      <c r="N24" s="209"/>
      <c r="O24" s="215"/>
      <c r="P24" s="210">
        <f>VLOOKUP(D24,'MidCap Intra'!$B$11:$C$568,2,0)</f>
        <v>245.7</v>
      </c>
      <c r="Q24" s="260"/>
      <c r="S24" s="37" t="s">
        <v>579</v>
      </c>
    </row>
    <row r="25" spans="1:39" ht="15" customHeight="1">
      <c r="A25" s="211">
        <v>16</v>
      </c>
      <c r="B25" s="208">
        <v>45362</v>
      </c>
      <c r="C25" s="212"/>
      <c r="D25" s="216" t="s">
        <v>188</v>
      </c>
      <c r="E25" s="213" t="s">
        <v>577</v>
      </c>
      <c r="F25" s="207" t="s">
        <v>994</v>
      </c>
      <c r="G25" s="209">
        <v>2390</v>
      </c>
      <c r="H25" s="207"/>
      <c r="I25" s="207" t="s">
        <v>995</v>
      </c>
      <c r="J25" s="209" t="s">
        <v>578</v>
      </c>
      <c r="K25" s="209"/>
      <c r="L25" s="210"/>
      <c r="M25" s="214"/>
      <c r="N25" s="209"/>
      <c r="O25" s="215"/>
      <c r="P25" s="210">
        <f>VLOOKUP(D25,'MidCap Intra'!$B$11:$C$568,2,0)</f>
        <v>2612.75</v>
      </c>
      <c r="Q25" s="260"/>
      <c r="S25" s="37"/>
    </row>
    <row r="26" spans="1:39" ht="15" customHeight="1">
      <c r="A26" s="211">
        <v>17</v>
      </c>
      <c r="B26" s="208">
        <v>45362</v>
      </c>
      <c r="C26" s="212"/>
      <c r="D26" s="216" t="s">
        <v>888</v>
      </c>
      <c r="E26" s="213" t="s">
        <v>577</v>
      </c>
      <c r="F26" s="207" t="s">
        <v>1001</v>
      </c>
      <c r="G26" s="209">
        <v>668</v>
      </c>
      <c r="H26" s="207"/>
      <c r="I26" s="207" t="s">
        <v>1002</v>
      </c>
      <c r="J26" s="209" t="s">
        <v>578</v>
      </c>
      <c r="K26" s="209"/>
      <c r="L26" s="210"/>
      <c r="M26" s="214"/>
      <c r="N26" s="209"/>
      <c r="O26" s="215"/>
      <c r="P26" s="210">
        <f>VLOOKUP(D26,'MidCap Intra'!$B$11:$C$568,2,0)</f>
        <v>722.25</v>
      </c>
      <c r="Q26" s="260"/>
      <c r="S26" s="37"/>
    </row>
    <row r="27" spans="1:39" ht="15" customHeight="1">
      <c r="A27" s="343">
        <v>18</v>
      </c>
      <c r="B27" s="344">
        <v>45363</v>
      </c>
      <c r="C27" s="345"/>
      <c r="D27" s="346" t="s">
        <v>241</v>
      </c>
      <c r="E27" s="347" t="s">
        <v>577</v>
      </c>
      <c r="F27" s="282">
        <v>152.5</v>
      </c>
      <c r="G27" s="285">
        <v>145</v>
      </c>
      <c r="H27" s="282">
        <v>145</v>
      </c>
      <c r="I27" s="282" t="s">
        <v>1015</v>
      </c>
      <c r="J27" s="291" t="s">
        <v>1043</v>
      </c>
      <c r="K27" s="291">
        <f t="shared" ref="K27" si="24">H27-F27</f>
        <v>-7.5</v>
      </c>
      <c r="L27" s="348">
        <f t="shared" ref="L27" si="25">(F27*-0.3)/100</f>
        <v>-0.45750000000000002</v>
      </c>
      <c r="M27" s="349">
        <f t="shared" ref="M27" si="26">(K27+L27)/F27</f>
        <v>-5.2180327868852454E-2</v>
      </c>
      <c r="N27" s="291" t="s">
        <v>590</v>
      </c>
      <c r="O27" s="350">
        <v>45364</v>
      </c>
      <c r="P27" s="351"/>
      <c r="Q27" s="260"/>
      <c r="S27" s="37"/>
    </row>
    <row r="28" spans="1:39" ht="15" customHeight="1">
      <c r="A28" s="211">
        <v>19</v>
      </c>
      <c r="B28" s="208">
        <v>45364</v>
      </c>
      <c r="C28" s="212"/>
      <c r="D28" s="216" t="s">
        <v>440</v>
      </c>
      <c r="E28" s="213" t="s">
        <v>577</v>
      </c>
      <c r="F28" s="207" t="s">
        <v>1039</v>
      </c>
      <c r="G28" s="209">
        <v>419</v>
      </c>
      <c r="H28" s="207"/>
      <c r="I28" s="207" t="s">
        <v>1040</v>
      </c>
      <c r="J28" s="209" t="s">
        <v>578</v>
      </c>
      <c r="K28" s="209"/>
      <c r="L28" s="210"/>
      <c r="M28" s="214"/>
      <c r="N28" s="209"/>
      <c r="O28" s="215"/>
      <c r="P28" s="210">
        <f>VLOOKUP(D28,'MidCap Intra'!$B$11:$C$568,2,0)</f>
        <v>450.5</v>
      </c>
      <c r="Q28" s="260"/>
      <c r="S28" s="37"/>
    </row>
    <row r="29" spans="1:39" ht="15" customHeight="1">
      <c r="A29" s="211"/>
      <c r="B29" s="208"/>
      <c r="C29" s="212"/>
      <c r="D29" s="216"/>
      <c r="E29" s="213"/>
      <c r="F29" s="207"/>
      <c r="G29" s="209"/>
      <c r="H29" s="207"/>
      <c r="I29" s="207"/>
      <c r="J29" s="209"/>
      <c r="K29" s="209"/>
      <c r="L29" s="210"/>
      <c r="M29" s="214"/>
      <c r="N29" s="209"/>
      <c r="O29" s="215"/>
      <c r="P29" s="210"/>
      <c r="Q29" s="260"/>
      <c r="S29" s="37"/>
    </row>
    <row r="30" spans="1:39" ht="15" customHeight="1">
      <c r="A30" s="211"/>
      <c r="B30" s="208"/>
      <c r="C30" s="212"/>
      <c r="D30" s="216"/>
      <c r="E30" s="213"/>
      <c r="F30" s="207"/>
      <c r="G30" s="209"/>
      <c r="H30" s="207"/>
      <c r="I30" s="207"/>
      <c r="J30" s="209"/>
      <c r="K30" s="209"/>
      <c r="L30" s="210"/>
      <c r="M30" s="214"/>
      <c r="N30" s="209"/>
      <c r="O30" s="215"/>
      <c r="P30" s="210"/>
      <c r="Q30" s="260"/>
      <c r="S30" s="37"/>
    </row>
    <row r="32" spans="1:39" ht="14.25" customHeight="1">
      <c r="A32" s="100"/>
      <c r="B32" s="101"/>
      <c r="C32" s="102"/>
      <c r="D32" s="103"/>
      <c r="E32" s="104"/>
      <c r="F32" s="104"/>
      <c r="G32" s="100"/>
      <c r="H32" s="104"/>
      <c r="I32" s="105"/>
      <c r="J32" s="106"/>
      <c r="K32" s="106"/>
      <c r="L32" s="107"/>
      <c r="M32" s="108"/>
      <c r="N32" s="109"/>
      <c r="O32" s="110"/>
      <c r="P32" s="111"/>
      <c r="Q32" s="111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112" t="s">
        <v>581</v>
      </c>
      <c r="B33" s="113"/>
      <c r="C33" s="114"/>
      <c r="E33" s="115"/>
      <c r="F33" s="115"/>
      <c r="G33" s="115"/>
      <c r="H33" s="115"/>
      <c r="I33" s="115"/>
      <c r="J33" s="116"/>
      <c r="K33" s="115"/>
      <c r="L33" s="117"/>
      <c r="M33" s="54"/>
      <c r="N33" s="116"/>
      <c r="O33" s="114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" customHeight="1">
      <c r="A34" s="118" t="s">
        <v>582</v>
      </c>
      <c r="B34" s="112"/>
      <c r="C34" s="112"/>
      <c r="D34" s="112"/>
      <c r="E34" s="37"/>
      <c r="F34" s="119" t="s">
        <v>583</v>
      </c>
      <c r="G34" s="6"/>
      <c r="H34" s="6"/>
      <c r="I34" s="6"/>
      <c r="J34" s="120"/>
      <c r="K34" s="121"/>
      <c r="L34" s="121"/>
      <c r="M34" s="122"/>
      <c r="N34" s="1"/>
      <c r="O34" s="123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" customHeight="1">
      <c r="A35" s="112" t="s">
        <v>584</v>
      </c>
      <c r="B35" s="112"/>
      <c r="C35" s="112"/>
      <c r="D35" s="112" t="s">
        <v>585</v>
      </c>
      <c r="E35" s="6"/>
      <c r="F35" s="119" t="s">
        <v>586</v>
      </c>
      <c r="G35" s="6"/>
      <c r="H35" s="6"/>
      <c r="I35" s="6"/>
      <c r="J35" s="120"/>
      <c r="K35" s="121"/>
      <c r="L35" s="121"/>
      <c r="M35" s="122"/>
      <c r="N35" s="1"/>
      <c r="O35" s="123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" customHeight="1">
      <c r="A36" s="112"/>
      <c r="B36" s="112"/>
      <c r="C36" s="112"/>
      <c r="D36" s="112"/>
      <c r="E36" s="6"/>
      <c r="F36" s="6"/>
      <c r="G36" s="6"/>
      <c r="H36" s="6"/>
      <c r="I36" s="6"/>
      <c r="J36" s="124"/>
      <c r="K36" s="121"/>
      <c r="L36" s="121"/>
      <c r="M36" s="6"/>
      <c r="N36" s="125"/>
      <c r="O36" s="1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" customHeight="1">
      <c r="A37" s="223"/>
      <c r="B37" s="223"/>
      <c r="C37" s="223"/>
      <c r="D37" s="223"/>
      <c r="E37" s="224"/>
      <c r="F37" s="224"/>
      <c r="G37" s="224"/>
      <c r="H37" s="224"/>
      <c r="I37" s="224"/>
      <c r="J37" s="225"/>
      <c r="K37" s="226"/>
      <c r="L37" s="226"/>
      <c r="M37" s="224"/>
      <c r="N37" s="227"/>
      <c r="O37" s="228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</row>
    <row r="38" spans="1:39" ht="14.25" customHeight="1">
      <c r="A38" s="112"/>
      <c r="B38" s="112"/>
      <c r="C38" s="112"/>
      <c r="D38" s="112"/>
      <c r="E38" s="6"/>
      <c r="F38" s="6"/>
      <c r="G38" s="6"/>
      <c r="H38" s="6"/>
      <c r="I38" s="6"/>
      <c r="J38" s="124"/>
      <c r="K38" s="121"/>
      <c r="L38" s="122"/>
      <c r="M38" s="6"/>
      <c r="N38" s="125"/>
      <c r="O38" s="1"/>
      <c r="P38" s="37"/>
      <c r="Q38" s="37"/>
      <c r="R38" s="37"/>
      <c r="S38" s="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</row>
    <row r="39" spans="1:39" ht="12.75" customHeight="1">
      <c r="A39" s="135" t="s">
        <v>591</v>
      </c>
      <c r="B39" s="135"/>
      <c r="C39" s="135"/>
      <c r="D39" s="135"/>
      <c r="E39" s="6"/>
      <c r="F39" s="6"/>
      <c r="G39" s="6"/>
      <c r="H39" s="6"/>
      <c r="I39" s="6"/>
      <c r="J39" s="6"/>
      <c r="K39" s="6"/>
      <c r="L39" s="6"/>
      <c r="M39" s="6"/>
      <c r="N39" s="6"/>
      <c r="O39" s="24"/>
      <c r="R39" s="37"/>
      <c r="S39" s="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</row>
    <row r="40" spans="1:39" ht="38.25" customHeight="1">
      <c r="A40" s="93" t="s">
        <v>16</v>
      </c>
      <c r="B40" s="93" t="s">
        <v>553</v>
      </c>
      <c r="C40" s="93"/>
      <c r="D40" s="94" t="s">
        <v>564</v>
      </c>
      <c r="E40" s="93" t="s">
        <v>565</v>
      </c>
      <c r="F40" s="93" t="s">
        <v>566</v>
      </c>
      <c r="G40" s="93" t="s">
        <v>587</v>
      </c>
      <c r="H40" s="93" t="s">
        <v>568</v>
      </c>
      <c r="I40" s="217" t="s">
        <v>569</v>
      </c>
      <c r="J40" s="219" t="s">
        <v>570</v>
      </c>
      <c r="K40" s="218" t="s">
        <v>592</v>
      </c>
      <c r="L40" s="95" t="s">
        <v>572</v>
      </c>
      <c r="M40" s="136" t="s">
        <v>593</v>
      </c>
      <c r="N40" s="93" t="s">
        <v>594</v>
      </c>
      <c r="O40" s="92" t="s">
        <v>574</v>
      </c>
      <c r="P40" s="94" t="s">
        <v>575</v>
      </c>
      <c r="Q40" s="263"/>
      <c r="R40" s="37"/>
      <c r="S40" s="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</row>
    <row r="41" spans="1:39" ht="12.75" customHeight="1">
      <c r="A41" s="308">
        <v>1</v>
      </c>
      <c r="B41" s="309">
        <v>45348</v>
      </c>
      <c r="C41" s="237"/>
      <c r="D41" s="237" t="s">
        <v>906</v>
      </c>
      <c r="E41" s="308" t="s">
        <v>589</v>
      </c>
      <c r="F41" s="308">
        <v>812.5</v>
      </c>
      <c r="G41" s="308">
        <v>795</v>
      </c>
      <c r="H41" s="308">
        <v>826</v>
      </c>
      <c r="I41" s="205" t="s">
        <v>907</v>
      </c>
      <c r="J41" s="310" t="s">
        <v>914</v>
      </c>
      <c r="K41" s="220">
        <f>H41-F41</f>
        <v>13.5</v>
      </c>
      <c r="L41" s="292">
        <f t="shared" ref="L41" si="27">(H41*N41)*0.03%</f>
        <v>167.26499999999999</v>
      </c>
      <c r="M41" s="221">
        <f t="shared" ref="M41" si="28">(K41*N41)-L41</f>
        <v>8945.2350000000006</v>
      </c>
      <c r="N41" s="220">
        <v>675</v>
      </c>
      <c r="O41" s="99" t="s">
        <v>580</v>
      </c>
      <c r="P41" s="222">
        <v>45352</v>
      </c>
      <c r="Q41" s="258"/>
      <c r="R41" s="137"/>
      <c r="S41" s="54" t="s">
        <v>771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38"/>
      <c r="AH41" s="139"/>
      <c r="AI41" s="137"/>
      <c r="AJ41" s="137"/>
      <c r="AK41" s="138"/>
      <c r="AL41" s="138"/>
      <c r="AM41" s="138"/>
    </row>
    <row r="42" spans="1:39" ht="12.75" customHeight="1">
      <c r="A42" s="308">
        <v>2</v>
      </c>
      <c r="B42" s="309">
        <v>45351</v>
      </c>
      <c r="C42" s="237"/>
      <c r="D42" s="237" t="s">
        <v>910</v>
      </c>
      <c r="E42" s="308" t="s">
        <v>589</v>
      </c>
      <c r="F42" s="308">
        <v>151.19999999999999</v>
      </c>
      <c r="G42" s="308">
        <v>149</v>
      </c>
      <c r="H42" s="308">
        <v>153</v>
      </c>
      <c r="I42" s="205" t="s">
        <v>909</v>
      </c>
      <c r="J42" s="310" t="s">
        <v>916</v>
      </c>
      <c r="K42" s="220">
        <f>H42-F42</f>
        <v>1.8000000000000114</v>
      </c>
      <c r="L42" s="292">
        <f t="shared" ref="L42" si="29">(H42*N42)*0.03%</f>
        <v>229.49999999999997</v>
      </c>
      <c r="M42" s="221">
        <f t="shared" ref="M42" si="30">(K42*N42)-L42</f>
        <v>8770.5000000000564</v>
      </c>
      <c r="N42" s="220">
        <v>5000</v>
      </c>
      <c r="O42" s="99" t="s">
        <v>580</v>
      </c>
      <c r="P42" s="222">
        <v>45352</v>
      </c>
      <c r="Q42" s="258"/>
      <c r="R42" s="137"/>
      <c r="S42" s="54" t="s">
        <v>771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38"/>
      <c r="AH42" s="139"/>
      <c r="AI42" s="137"/>
      <c r="AJ42" s="137"/>
      <c r="AK42" s="138"/>
      <c r="AL42" s="138"/>
      <c r="AM42" s="138"/>
    </row>
    <row r="43" spans="1:39" ht="12.75" customHeight="1">
      <c r="A43" s="308">
        <v>3</v>
      </c>
      <c r="B43" s="309">
        <v>45351</v>
      </c>
      <c r="C43" s="237"/>
      <c r="D43" s="237" t="s">
        <v>911</v>
      </c>
      <c r="E43" s="308" t="s">
        <v>589</v>
      </c>
      <c r="F43" s="308">
        <v>2934</v>
      </c>
      <c r="G43" s="308">
        <v>2890</v>
      </c>
      <c r="H43" s="308">
        <v>2963.5</v>
      </c>
      <c r="I43" s="205" t="s">
        <v>912</v>
      </c>
      <c r="J43" s="310" t="s">
        <v>937</v>
      </c>
      <c r="K43" s="220">
        <f>H43-F43</f>
        <v>29.5</v>
      </c>
      <c r="L43" s="292">
        <f t="shared" ref="L43:L44" si="31">(H43*N43)*0.03%</f>
        <v>222.26249999999999</v>
      </c>
      <c r="M43" s="221">
        <f t="shared" ref="M43:M44" si="32">(K43*N43)-L43</f>
        <v>7152.7375000000002</v>
      </c>
      <c r="N43" s="220">
        <v>250</v>
      </c>
      <c r="O43" s="99" t="s">
        <v>580</v>
      </c>
      <c r="P43" s="222">
        <v>45352</v>
      </c>
      <c r="Q43" s="258"/>
      <c r="R43" s="137"/>
      <c r="S43" s="54" t="s">
        <v>878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8"/>
      <c r="AH43" s="139"/>
      <c r="AI43" s="137"/>
      <c r="AJ43" s="137"/>
      <c r="AK43" s="138"/>
      <c r="AL43" s="138"/>
      <c r="AM43" s="138"/>
    </row>
    <row r="44" spans="1:39" ht="12.75" customHeight="1">
      <c r="A44" s="282">
        <v>4</v>
      </c>
      <c r="B44" s="283">
        <v>45352</v>
      </c>
      <c r="C44" s="284"/>
      <c r="D44" s="284" t="s">
        <v>908</v>
      </c>
      <c r="E44" s="282" t="s">
        <v>860</v>
      </c>
      <c r="F44" s="282">
        <v>22295</v>
      </c>
      <c r="G44" s="282">
        <v>22420</v>
      </c>
      <c r="H44" s="282">
        <v>22405</v>
      </c>
      <c r="I44" s="285" t="s">
        <v>915</v>
      </c>
      <c r="J44" s="311" t="s">
        <v>903</v>
      </c>
      <c r="K44" s="288">
        <f>F44-H44</f>
        <v>-110</v>
      </c>
      <c r="L44" s="293">
        <f t="shared" si="31"/>
        <v>336.07499999999999</v>
      </c>
      <c r="M44" s="287">
        <f t="shared" si="32"/>
        <v>-5836.0749999999998</v>
      </c>
      <c r="N44" s="288">
        <v>50</v>
      </c>
      <c r="O44" s="289" t="s">
        <v>590</v>
      </c>
      <c r="P44" s="290">
        <v>45352</v>
      </c>
      <c r="Q44" s="258"/>
      <c r="R44" s="137"/>
      <c r="S44" s="54" t="s">
        <v>579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8"/>
      <c r="AH44" s="139"/>
      <c r="AI44" s="137"/>
      <c r="AJ44" s="137"/>
      <c r="AK44" s="138"/>
      <c r="AL44" s="138"/>
      <c r="AM44" s="138"/>
    </row>
    <row r="45" spans="1:39" ht="12.75" customHeight="1">
      <c r="A45" s="282">
        <v>5</v>
      </c>
      <c r="B45" s="283">
        <v>45352</v>
      </c>
      <c r="C45" s="284"/>
      <c r="D45" s="284" t="s">
        <v>920</v>
      </c>
      <c r="E45" s="282" t="s">
        <v>589</v>
      </c>
      <c r="F45" s="282">
        <v>3707.5</v>
      </c>
      <c r="G45" s="282">
        <v>3668</v>
      </c>
      <c r="H45" s="282">
        <v>3668</v>
      </c>
      <c r="I45" s="285" t="s">
        <v>923</v>
      </c>
      <c r="J45" s="311" t="s">
        <v>936</v>
      </c>
      <c r="K45" s="288">
        <f t="shared" ref="K45:K51" si="33">H45-F45</f>
        <v>-39.5</v>
      </c>
      <c r="L45" s="293">
        <f t="shared" ref="L45" si="34">(H45*N45)*0.03%</f>
        <v>275.09999999999997</v>
      </c>
      <c r="M45" s="287">
        <f t="shared" ref="M45" si="35">(K45*N45)-L45</f>
        <v>-10150.1</v>
      </c>
      <c r="N45" s="288">
        <v>250</v>
      </c>
      <c r="O45" s="289" t="s">
        <v>590</v>
      </c>
      <c r="P45" s="290">
        <v>45355</v>
      </c>
      <c r="Q45" s="258"/>
      <c r="R45" s="137"/>
      <c r="S45" s="54" t="s">
        <v>878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8"/>
      <c r="AH45" s="139"/>
      <c r="AI45" s="137"/>
      <c r="AJ45" s="137"/>
      <c r="AK45" s="138"/>
      <c r="AL45" s="138"/>
      <c r="AM45" s="138"/>
    </row>
    <row r="46" spans="1:39" ht="12.75" customHeight="1">
      <c r="A46" s="308">
        <v>6</v>
      </c>
      <c r="B46" s="309">
        <v>45352</v>
      </c>
      <c r="C46" s="237"/>
      <c r="D46" s="237" t="s">
        <v>921</v>
      </c>
      <c r="E46" s="308" t="s">
        <v>589</v>
      </c>
      <c r="F46" s="308">
        <v>47575</v>
      </c>
      <c r="G46" s="308">
        <v>47200</v>
      </c>
      <c r="H46" s="308">
        <v>47740</v>
      </c>
      <c r="I46" s="205" t="s">
        <v>924</v>
      </c>
      <c r="J46" s="310" t="s">
        <v>932</v>
      </c>
      <c r="K46" s="220">
        <f t="shared" si="33"/>
        <v>165</v>
      </c>
      <c r="L46" s="292">
        <f t="shared" ref="L46" si="36">(H46*N46)*0.03%</f>
        <v>214.82999999999998</v>
      </c>
      <c r="M46" s="221">
        <f t="shared" ref="M46" si="37">(K46*N46)-L46</f>
        <v>2260.17</v>
      </c>
      <c r="N46" s="220">
        <v>15</v>
      </c>
      <c r="O46" s="99" t="s">
        <v>580</v>
      </c>
      <c r="P46" s="222">
        <v>45355</v>
      </c>
      <c r="Q46" s="258"/>
      <c r="R46" s="137"/>
      <c r="S46" s="54" t="s">
        <v>579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8"/>
      <c r="AH46" s="139"/>
      <c r="AI46" s="137"/>
      <c r="AJ46" s="137"/>
      <c r="AK46" s="138"/>
      <c r="AL46" s="138"/>
      <c r="AM46" s="138"/>
    </row>
    <row r="47" spans="1:39" ht="12.75" customHeight="1">
      <c r="A47" s="308">
        <v>7</v>
      </c>
      <c r="B47" s="309">
        <v>45352</v>
      </c>
      <c r="C47" s="237"/>
      <c r="D47" s="237" t="s">
        <v>922</v>
      </c>
      <c r="E47" s="308" t="s">
        <v>589</v>
      </c>
      <c r="F47" s="308">
        <v>3775</v>
      </c>
      <c r="G47" s="308">
        <v>3718</v>
      </c>
      <c r="H47" s="308">
        <v>3823</v>
      </c>
      <c r="I47" s="205" t="s">
        <v>925</v>
      </c>
      <c r="J47" s="310" t="s">
        <v>974</v>
      </c>
      <c r="K47" s="220">
        <f t="shared" si="33"/>
        <v>48</v>
      </c>
      <c r="L47" s="292">
        <f t="shared" ref="L47" si="38">(H47*N47)*0.03%</f>
        <v>200.70749999999998</v>
      </c>
      <c r="M47" s="221">
        <f t="shared" ref="M47" si="39">(K47*N47)-L47</f>
        <v>8199.2924999999996</v>
      </c>
      <c r="N47" s="220">
        <v>175</v>
      </c>
      <c r="O47" s="99" t="s">
        <v>580</v>
      </c>
      <c r="P47" s="222">
        <v>45357</v>
      </c>
      <c r="Q47" s="258"/>
      <c r="R47" s="137"/>
      <c r="S47" s="54" t="s">
        <v>579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8"/>
      <c r="AH47" s="139"/>
      <c r="AI47" s="137"/>
      <c r="AJ47" s="137"/>
      <c r="AK47" s="138"/>
      <c r="AL47" s="138"/>
      <c r="AM47" s="138"/>
    </row>
    <row r="48" spans="1:39" ht="12.75" customHeight="1">
      <c r="A48" s="282">
        <v>8</v>
      </c>
      <c r="B48" s="283">
        <v>45353</v>
      </c>
      <c r="C48" s="284"/>
      <c r="D48" s="284" t="s">
        <v>927</v>
      </c>
      <c r="E48" s="282" t="s">
        <v>589</v>
      </c>
      <c r="F48" s="282">
        <v>2757.5</v>
      </c>
      <c r="G48" s="282">
        <v>2718</v>
      </c>
      <c r="H48" s="282">
        <v>2718</v>
      </c>
      <c r="I48" s="285" t="s">
        <v>928</v>
      </c>
      <c r="J48" s="311" t="s">
        <v>936</v>
      </c>
      <c r="K48" s="288">
        <f t="shared" si="33"/>
        <v>-39.5</v>
      </c>
      <c r="L48" s="293">
        <f t="shared" ref="L48" si="40">(H48*N48)*0.03%</f>
        <v>203.85</v>
      </c>
      <c r="M48" s="287">
        <f>(K48*N48)-L48</f>
        <v>-10078.85</v>
      </c>
      <c r="N48" s="288">
        <v>250</v>
      </c>
      <c r="O48" s="289" t="s">
        <v>590</v>
      </c>
      <c r="P48" s="290">
        <v>45355</v>
      </c>
      <c r="Q48" s="258"/>
      <c r="R48" s="137"/>
      <c r="S48" s="54" t="s">
        <v>878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8"/>
      <c r="AH48" s="139"/>
      <c r="AI48" s="137"/>
      <c r="AJ48" s="137"/>
      <c r="AK48" s="138"/>
      <c r="AL48" s="138"/>
      <c r="AM48" s="138"/>
    </row>
    <row r="49" spans="1:39" ht="12.75" customHeight="1">
      <c r="A49" s="282">
        <v>9</v>
      </c>
      <c r="B49" s="283">
        <v>45354</v>
      </c>
      <c r="C49" s="284"/>
      <c r="D49" s="284" t="s">
        <v>906</v>
      </c>
      <c r="E49" s="282" t="s">
        <v>589</v>
      </c>
      <c r="F49" s="282">
        <v>834</v>
      </c>
      <c r="G49" s="282">
        <v>816</v>
      </c>
      <c r="H49" s="282">
        <v>816</v>
      </c>
      <c r="I49" s="285" t="s">
        <v>933</v>
      </c>
      <c r="J49" s="311" t="s">
        <v>962</v>
      </c>
      <c r="K49" s="288">
        <f t="shared" si="33"/>
        <v>-18</v>
      </c>
      <c r="L49" s="293">
        <f t="shared" ref="L49:L50" si="41">(H49*N49)*0.03%</f>
        <v>165.23999999999998</v>
      </c>
      <c r="M49" s="287">
        <f t="shared" ref="M49:M50" si="42">(K49*N49)-L49</f>
        <v>-12315.24</v>
      </c>
      <c r="N49" s="288">
        <v>675</v>
      </c>
      <c r="O49" s="289" t="s">
        <v>590</v>
      </c>
      <c r="P49" s="290">
        <v>45357</v>
      </c>
      <c r="Q49" s="258"/>
      <c r="R49" s="137"/>
      <c r="S49" s="54" t="s">
        <v>771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8"/>
      <c r="AH49" s="139"/>
      <c r="AI49" s="137"/>
      <c r="AJ49" s="137"/>
      <c r="AK49" s="138"/>
      <c r="AL49" s="138"/>
      <c r="AM49" s="138"/>
    </row>
    <row r="50" spans="1:39" ht="12.75" customHeight="1">
      <c r="A50" s="308">
        <v>10</v>
      </c>
      <c r="B50" s="309">
        <v>45356</v>
      </c>
      <c r="C50" s="237"/>
      <c r="D50" s="237" t="s">
        <v>959</v>
      </c>
      <c r="E50" s="308" t="s">
        <v>589</v>
      </c>
      <c r="F50" s="308">
        <v>1445</v>
      </c>
      <c r="G50" s="308">
        <v>1425</v>
      </c>
      <c r="H50" s="308">
        <v>1462</v>
      </c>
      <c r="I50" s="205" t="s">
        <v>960</v>
      </c>
      <c r="J50" s="310" t="s">
        <v>1025</v>
      </c>
      <c r="K50" s="220">
        <f t="shared" si="33"/>
        <v>17</v>
      </c>
      <c r="L50" s="292">
        <f t="shared" si="41"/>
        <v>241.23</v>
      </c>
      <c r="M50" s="221">
        <f t="shared" si="42"/>
        <v>9108.77</v>
      </c>
      <c r="N50" s="220">
        <v>550</v>
      </c>
      <c r="O50" s="99" t="s">
        <v>580</v>
      </c>
      <c r="P50" s="222">
        <v>45363</v>
      </c>
      <c r="Q50" s="258"/>
      <c r="R50" s="137"/>
      <c r="S50" s="54" t="s">
        <v>579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8"/>
      <c r="AH50" s="139"/>
      <c r="AI50" s="137"/>
      <c r="AJ50" s="137"/>
      <c r="AK50" s="138"/>
      <c r="AL50" s="138"/>
      <c r="AM50" s="138"/>
    </row>
    <row r="51" spans="1:39" ht="12.75" customHeight="1">
      <c r="A51" s="308">
        <v>11</v>
      </c>
      <c r="B51" s="309">
        <v>45357</v>
      </c>
      <c r="C51" s="237"/>
      <c r="D51" s="237" t="s">
        <v>967</v>
      </c>
      <c r="E51" s="308" t="s">
        <v>589</v>
      </c>
      <c r="F51" s="308">
        <v>4020</v>
      </c>
      <c r="G51" s="308">
        <v>3960</v>
      </c>
      <c r="H51" s="308">
        <v>4067.5</v>
      </c>
      <c r="I51" s="205" t="s">
        <v>968</v>
      </c>
      <c r="J51" s="310" t="s">
        <v>599</v>
      </c>
      <c r="K51" s="220">
        <f t="shared" si="33"/>
        <v>47.5</v>
      </c>
      <c r="L51" s="292">
        <f t="shared" ref="L51" si="43">(H51*N51)*0.03%</f>
        <v>213.54374999999999</v>
      </c>
      <c r="M51" s="221">
        <f t="shared" ref="M51" si="44">(K51*N51)-L51</f>
        <v>8098.9562500000002</v>
      </c>
      <c r="N51" s="220">
        <v>175</v>
      </c>
      <c r="O51" s="99" t="s">
        <v>580</v>
      </c>
      <c r="P51" s="222">
        <v>45357</v>
      </c>
      <c r="Q51" s="258"/>
      <c r="R51" s="137"/>
      <c r="S51" s="54" t="s">
        <v>878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8"/>
      <c r="AH51" s="139"/>
      <c r="AI51" s="137"/>
      <c r="AJ51" s="137"/>
      <c r="AK51" s="138"/>
      <c r="AL51" s="138"/>
      <c r="AM51" s="138"/>
    </row>
    <row r="52" spans="1:39" ht="12.75" customHeight="1">
      <c r="A52" s="308">
        <v>12</v>
      </c>
      <c r="B52" s="309">
        <v>45357</v>
      </c>
      <c r="C52" s="237"/>
      <c r="D52" s="237" t="s">
        <v>969</v>
      </c>
      <c r="E52" s="308" t="s">
        <v>589</v>
      </c>
      <c r="F52" s="308">
        <v>1618</v>
      </c>
      <c r="G52" s="308">
        <v>1590</v>
      </c>
      <c r="H52" s="308">
        <v>1626.5</v>
      </c>
      <c r="I52" s="205" t="s">
        <v>970</v>
      </c>
      <c r="J52" s="310" t="s">
        <v>1062</v>
      </c>
      <c r="K52" s="220">
        <f t="shared" ref="K52" si="45">H52-F52</f>
        <v>8.5</v>
      </c>
      <c r="L52" s="292">
        <f t="shared" ref="L52" si="46">(H52*N52)*0.03%</f>
        <v>195.17999999999998</v>
      </c>
      <c r="M52" s="221">
        <f t="shared" ref="M52" si="47">(K52*N52)-L52</f>
        <v>3204.82</v>
      </c>
      <c r="N52" s="220">
        <v>400</v>
      </c>
      <c r="O52" s="99" t="s">
        <v>580</v>
      </c>
      <c r="P52" s="222">
        <v>45365</v>
      </c>
      <c r="Q52" s="258"/>
      <c r="R52" s="137"/>
      <c r="S52" s="54" t="s">
        <v>878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8"/>
      <c r="AH52" s="139"/>
      <c r="AI52" s="137"/>
      <c r="AJ52" s="137"/>
      <c r="AK52" s="138"/>
      <c r="AL52" s="138"/>
      <c r="AM52" s="138"/>
    </row>
    <row r="53" spans="1:39" ht="12.75" customHeight="1">
      <c r="A53" s="323">
        <v>13</v>
      </c>
      <c r="B53" s="334">
        <v>45357</v>
      </c>
      <c r="C53" s="322"/>
      <c r="D53" s="322" t="s">
        <v>971</v>
      </c>
      <c r="E53" s="323" t="s">
        <v>589</v>
      </c>
      <c r="F53" s="323">
        <v>410.5</v>
      </c>
      <c r="G53" s="323">
        <v>403</v>
      </c>
      <c r="H53" s="323">
        <v>410.5</v>
      </c>
      <c r="I53" s="324" t="s">
        <v>972</v>
      </c>
      <c r="J53" s="335" t="s">
        <v>978</v>
      </c>
      <c r="K53" s="336">
        <f t="shared" ref="K53:K59" si="48">H53-F53</f>
        <v>0</v>
      </c>
      <c r="L53" s="337">
        <f t="shared" ref="L53:L54" si="49">(H53*N53)*0.03%</f>
        <v>197.04</v>
      </c>
      <c r="M53" s="338">
        <f t="shared" ref="M53:M54" si="50">(K53*N53)-L53</f>
        <v>-197.04</v>
      </c>
      <c r="N53" s="336">
        <v>1600</v>
      </c>
      <c r="O53" s="339" t="s">
        <v>597</v>
      </c>
      <c r="P53" s="340">
        <v>45358</v>
      </c>
      <c r="Q53" s="258"/>
      <c r="R53" s="137"/>
      <c r="S53" s="54" t="s">
        <v>579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8"/>
      <c r="AH53" s="139"/>
      <c r="AI53" s="137"/>
      <c r="AJ53" s="137"/>
      <c r="AK53" s="138"/>
      <c r="AL53" s="138"/>
      <c r="AM53" s="138"/>
    </row>
    <row r="54" spans="1:39" ht="12.75" customHeight="1">
      <c r="A54" s="282">
        <v>14</v>
      </c>
      <c r="B54" s="283">
        <v>45357</v>
      </c>
      <c r="C54" s="284"/>
      <c r="D54" s="284" t="s">
        <v>908</v>
      </c>
      <c r="E54" s="282" t="s">
        <v>589</v>
      </c>
      <c r="F54" s="282">
        <v>22590</v>
      </c>
      <c r="G54" s="282">
        <v>22480</v>
      </c>
      <c r="H54" s="282">
        <v>22545</v>
      </c>
      <c r="I54" s="285" t="s">
        <v>973</v>
      </c>
      <c r="J54" s="311" t="s">
        <v>986</v>
      </c>
      <c r="K54" s="288">
        <f t="shared" si="48"/>
        <v>-45</v>
      </c>
      <c r="L54" s="293">
        <f t="shared" si="49"/>
        <v>338.17499999999995</v>
      </c>
      <c r="M54" s="287">
        <f t="shared" si="50"/>
        <v>-2588.1750000000002</v>
      </c>
      <c r="N54" s="288">
        <v>50</v>
      </c>
      <c r="O54" s="289" t="s">
        <v>590</v>
      </c>
      <c r="P54" s="290">
        <v>45358</v>
      </c>
      <c r="Q54" s="258"/>
      <c r="R54" s="137"/>
      <c r="S54" s="54" t="s">
        <v>579</v>
      </c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8"/>
      <c r="AH54" s="139"/>
      <c r="AI54" s="137"/>
      <c r="AJ54" s="137"/>
      <c r="AK54" s="138"/>
      <c r="AL54" s="138"/>
      <c r="AM54" s="138"/>
    </row>
    <row r="55" spans="1:39" ht="12.75" customHeight="1">
      <c r="A55" s="308">
        <v>15</v>
      </c>
      <c r="B55" s="309">
        <v>45358</v>
      </c>
      <c r="C55" s="237"/>
      <c r="D55" s="237" t="s">
        <v>979</v>
      </c>
      <c r="E55" s="308" t="s">
        <v>589</v>
      </c>
      <c r="F55" s="308">
        <v>4865</v>
      </c>
      <c r="G55" s="308">
        <v>4815</v>
      </c>
      <c r="H55" s="308">
        <v>4918</v>
      </c>
      <c r="I55" s="205" t="s">
        <v>980</v>
      </c>
      <c r="J55" s="310" t="s">
        <v>985</v>
      </c>
      <c r="K55" s="220">
        <f t="shared" si="48"/>
        <v>53</v>
      </c>
      <c r="L55" s="292">
        <f t="shared" ref="L55" si="51">(H55*N55)*0.03%</f>
        <v>295.08</v>
      </c>
      <c r="M55" s="221">
        <f t="shared" ref="M55" si="52">(K55*N55)-L55</f>
        <v>10304.92</v>
      </c>
      <c r="N55" s="220">
        <v>200</v>
      </c>
      <c r="O55" s="99" t="s">
        <v>580</v>
      </c>
      <c r="P55" s="222">
        <v>45358</v>
      </c>
      <c r="Q55" s="258"/>
      <c r="R55" s="137"/>
      <c r="S55" s="54" t="s">
        <v>579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8"/>
      <c r="AH55" s="139"/>
      <c r="AI55" s="137"/>
      <c r="AJ55" s="137"/>
      <c r="AK55" s="138"/>
      <c r="AL55" s="138"/>
      <c r="AM55" s="138"/>
    </row>
    <row r="56" spans="1:39" ht="12.75" customHeight="1">
      <c r="A56" s="308">
        <v>16</v>
      </c>
      <c r="B56" s="309">
        <v>45358</v>
      </c>
      <c r="C56" s="237"/>
      <c r="D56" s="237" t="s">
        <v>981</v>
      </c>
      <c r="E56" s="308" t="s">
        <v>589</v>
      </c>
      <c r="F56" s="308">
        <v>4732</v>
      </c>
      <c r="G56" s="308">
        <v>4655</v>
      </c>
      <c r="H56" s="308">
        <v>4805</v>
      </c>
      <c r="I56" s="205" t="s">
        <v>982</v>
      </c>
      <c r="J56" s="310" t="s">
        <v>1000</v>
      </c>
      <c r="K56" s="220">
        <f t="shared" si="48"/>
        <v>73</v>
      </c>
      <c r="L56" s="292">
        <f t="shared" ref="L56:L58" si="53">(H56*N56)*0.03%</f>
        <v>216.22499999999999</v>
      </c>
      <c r="M56" s="221">
        <f t="shared" ref="M56:M58" si="54">(K56*N56)-L56</f>
        <v>10733.775</v>
      </c>
      <c r="N56" s="220">
        <v>150</v>
      </c>
      <c r="O56" s="99" t="s">
        <v>580</v>
      </c>
      <c r="P56" s="222">
        <v>45362</v>
      </c>
      <c r="Q56" s="258"/>
      <c r="R56" s="137"/>
      <c r="S56" s="54" t="s">
        <v>771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8"/>
      <c r="AH56" s="139"/>
      <c r="AI56" s="137"/>
      <c r="AJ56" s="137"/>
      <c r="AK56" s="138"/>
      <c r="AL56" s="138"/>
      <c r="AM56" s="138"/>
    </row>
    <row r="57" spans="1:39" ht="12.75" customHeight="1">
      <c r="A57" s="323">
        <v>17</v>
      </c>
      <c r="B57" s="334">
        <v>45362</v>
      </c>
      <c r="C57" s="322"/>
      <c r="D57" s="322" t="s">
        <v>908</v>
      </c>
      <c r="E57" s="323" t="s">
        <v>589</v>
      </c>
      <c r="F57" s="323">
        <v>22490</v>
      </c>
      <c r="G57" s="323">
        <v>22315</v>
      </c>
      <c r="H57" s="323">
        <v>22495</v>
      </c>
      <c r="I57" s="324" t="s">
        <v>999</v>
      </c>
      <c r="J57" s="335" t="s">
        <v>947</v>
      </c>
      <c r="K57" s="336">
        <f t="shared" si="48"/>
        <v>5</v>
      </c>
      <c r="L57" s="337">
        <f t="shared" si="53"/>
        <v>337.42499999999995</v>
      </c>
      <c r="M57" s="338">
        <f t="shared" si="54"/>
        <v>-87.424999999999955</v>
      </c>
      <c r="N57" s="336">
        <v>50</v>
      </c>
      <c r="O57" s="339" t="s">
        <v>597</v>
      </c>
      <c r="P57" s="340">
        <v>45362</v>
      </c>
      <c r="Q57" s="258"/>
      <c r="R57" s="137"/>
      <c r="S57" s="5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8"/>
      <c r="AH57" s="139"/>
      <c r="AI57" s="137"/>
      <c r="AJ57" s="137"/>
      <c r="AK57" s="138"/>
      <c r="AL57" s="138"/>
      <c r="AM57" s="138"/>
    </row>
    <row r="58" spans="1:39" ht="12.75" customHeight="1">
      <c r="A58" s="282">
        <v>18</v>
      </c>
      <c r="B58" s="283">
        <v>45363</v>
      </c>
      <c r="C58" s="284"/>
      <c r="D58" s="284" t="s">
        <v>910</v>
      </c>
      <c r="E58" s="282" t="s">
        <v>589</v>
      </c>
      <c r="F58" s="282">
        <v>152.65</v>
      </c>
      <c r="G58" s="282">
        <v>150.5</v>
      </c>
      <c r="H58" s="282">
        <v>150.5</v>
      </c>
      <c r="I58" s="285" t="s">
        <v>1016</v>
      </c>
      <c r="J58" s="311" t="s">
        <v>1038</v>
      </c>
      <c r="K58" s="288">
        <f t="shared" si="48"/>
        <v>-2.1500000000000057</v>
      </c>
      <c r="L58" s="293">
        <f t="shared" si="53"/>
        <v>225.74999999999997</v>
      </c>
      <c r="M58" s="287">
        <f t="shared" si="54"/>
        <v>-10975.750000000029</v>
      </c>
      <c r="N58" s="288">
        <v>5000</v>
      </c>
      <c r="O58" s="289" t="s">
        <v>590</v>
      </c>
      <c r="P58" s="290">
        <v>45364</v>
      </c>
      <c r="Q58" s="258"/>
      <c r="R58" s="137"/>
      <c r="S58" s="5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8"/>
      <c r="AH58" s="139"/>
      <c r="AI58" s="137"/>
      <c r="AJ58" s="137"/>
      <c r="AK58" s="138"/>
      <c r="AL58" s="138"/>
      <c r="AM58" s="138"/>
    </row>
    <row r="59" spans="1:39" ht="12.75" customHeight="1">
      <c r="A59" s="282">
        <v>19</v>
      </c>
      <c r="B59" s="283">
        <v>45363</v>
      </c>
      <c r="C59" s="284"/>
      <c r="D59" s="284" t="s">
        <v>1020</v>
      </c>
      <c r="E59" s="282" t="s">
        <v>589</v>
      </c>
      <c r="F59" s="282">
        <v>1227</v>
      </c>
      <c r="G59" s="282">
        <v>1205</v>
      </c>
      <c r="H59" s="282">
        <v>1198.5</v>
      </c>
      <c r="I59" s="285" t="s">
        <v>1021</v>
      </c>
      <c r="J59" s="311" t="s">
        <v>1042</v>
      </c>
      <c r="K59" s="288">
        <f t="shared" si="48"/>
        <v>-28.5</v>
      </c>
      <c r="L59" s="293">
        <f t="shared" ref="L59" si="55">(H59*N59)*0.03%</f>
        <v>179.77499999999998</v>
      </c>
      <c r="M59" s="287">
        <f t="shared" ref="M59" si="56">(K59*N59)-L59</f>
        <v>-14429.775</v>
      </c>
      <c r="N59" s="288">
        <v>500</v>
      </c>
      <c r="O59" s="289" t="s">
        <v>590</v>
      </c>
      <c r="P59" s="290">
        <v>45364</v>
      </c>
      <c r="Q59" s="258"/>
      <c r="R59" s="137"/>
      <c r="S59" s="5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8"/>
      <c r="AH59" s="139"/>
      <c r="AI59" s="137"/>
      <c r="AJ59" s="137"/>
      <c r="AK59" s="138"/>
      <c r="AL59" s="138"/>
      <c r="AM59" s="138"/>
    </row>
    <row r="60" spans="1:39" ht="12.75" customHeight="1">
      <c r="A60" s="207">
        <v>20</v>
      </c>
      <c r="B60" s="264">
        <v>45365</v>
      </c>
      <c r="C60" s="259"/>
      <c r="D60" s="259" t="s">
        <v>1069</v>
      </c>
      <c r="E60" s="207" t="s">
        <v>589</v>
      </c>
      <c r="F60" s="207" t="s">
        <v>1070</v>
      </c>
      <c r="G60" s="207">
        <v>11200</v>
      </c>
      <c r="H60" s="207"/>
      <c r="I60" s="207" t="s">
        <v>1071</v>
      </c>
      <c r="J60" s="206" t="s">
        <v>578</v>
      </c>
      <c r="K60" s="96"/>
      <c r="L60" s="98"/>
      <c r="M60" s="261"/>
      <c r="N60" s="96"/>
      <c r="O60" s="97"/>
      <c r="P60" s="265"/>
      <c r="Q60" s="258"/>
      <c r="R60" s="137"/>
      <c r="S60" s="5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8"/>
      <c r="AH60" s="139"/>
      <c r="AI60" s="137"/>
      <c r="AJ60" s="137"/>
      <c r="AK60" s="138"/>
      <c r="AL60" s="138"/>
      <c r="AM60" s="138"/>
    </row>
    <row r="61" spans="1:39" ht="12.75" customHeight="1">
      <c r="A61" s="308">
        <v>21</v>
      </c>
      <c r="B61" s="309">
        <v>45365</v>
      </c>
      <c r="C61" s="237"/>
      <c r="D61" s="237" t="s">
        <v>967</v>
      </c>
      <c r="E61" s="308" t="s">
        <v>589</v>
      </c>
      <c r="F61" s="308">
        <v>4180</v>
      </c>
      <c r="G61" s="308">
        <v>4120</v>
      </c>
      <c r="H61" s="308">
        <v>4227.5</v>
      </c>
      <c r="I61" s="205" t="s">
        <v>1072</v>
      </c>
      <c r="J61" s="310" t="s">
        <v>599</v>
      </c>
      <c r="K61" s="220">
        <f t="shared" ref="K61" si="57">H61-F61</f>
        <v>47.5</v>
      </c>
      <c r="L61" s="292">
        <f t="shared" ref="L61" si="58">(H61*N61)*0.03%</f>
        <v>221.94374999999999</v>
      </c>
      <c r="M61" s="221">
        <f t="shared" ref="M61" si="59">(K61*N61)-L61</f>
        <v>8090.5562499999996</v>
      </c>
      <c r="N61" s="220">
        <v>175</v>
      </c>
      <c r="O61" s="99" t="s">
        <v>580</v>
      </c>
      <c r="P61" s="222">
        <v>45365</v>
      </c>
      <c r="Q61" s="258"/>
      <c r="R61" s="137"/>
      <c r="S61" s="5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8"/>
      <c r="AH61" s="139"/>
      <c r="AI61" s="137"/>
      <c r="AJ61" s="137"/>
      <c r="AK61" s="138"/>
      <c r="AL61" s="138"/>
      <c r="AM61" s="138"/>
    </row>
    <row r="62" spans="1:39" ht="12.75" customHeight="1">
      <c r="A62" s="207">
        <v>22</v>
      </c>
      <c r="B62" s="264">
        <v>45365</v>
      </c>
      <c r="C62" s="259"/>
      <c r="D62" s="259" t="s">
        <v>922</v>
      </c>
      <c r="E62" s="207" t="s">
        <v>589</v>
      </c>
      <c r="F62" s="207" t="s">
        <v>1073</v>
      </c>
      <c r="G62" s="207">
        <v>3570</v>
      </c>
      <c r="H62" s="207"/>
      <c r="I62" s="209" t="s">
        <v>1074</v>
      </c>
      <c r="J62" s="206" t="s">
        <v>578</v>
      </c>
      <c r="K62" s="96"/>
      <c r="L62" s="98"/>
      <c r="M62" s="261"/>
      <c r="N62" s="96"/>
      <c r="O62" s="97"/>
      <c r="P62" s="265"/>
      <c r="Q62" s="258"/>
      <c r="R62" s="137"/>
      <c r="S62" s="5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38"/>
      <c r="AH62" s="139"/>
      <c r="AI62" s="137"/>
      <c r="AJ62" s="137"/>
      <c r="AK62" s="138"/>
      <c r="AL62" s="138"/>
      <c r="AM62" s="138"/>
    </row>
    <row r="63" spans="1:39" ht="12.75" customHeight="1">
      <c r="A63" s="207"/>
      <c r="B63" s="264"/>
      <c r="C63" s="259"/>
      <c r="D63" s="259"/>
      <c r="E63" s="207"/>
      <c r="F63" s="207"/>
      <c r="G63" s="207"/>
      <c r="H63" s="207"/>
      <c r="I63" s="209"/>
      <c r="J63" s="206"/>
      <c r="K63" s="96"/>
      <c r="L63" s="98"/>
      <c r="M63" s="261"/>
      <c r="N63" s="96"/>
      <c r="O63" s="97"/>
      <c r="P63" s="265"/>
      <c r="Q63" s="258"/>
      <c r="R63" s="137"/>
      <c r="S63" s="5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8"/>
      <c r="AH63" s="139"/>
      <c r="AI63" s="137"/>
      <c r="AJ63" s="137"/>
      <c r="AK63" s="138"/>
      <c r="AL63" s="138"/>
      <c r="AM63" s="138"/>
    </row>
    <row r="64" spans="1:39" ht="12.75" customHeight="1">
      <c r="A64" s="207"/>
      <c r="B64" s="264"/>
      <c r="C64" s="259"/>
      <c r="D64" s="259"/>
      <c r="E64" s="207"/>
      <c r="F64" s="207"/>
      <c r="G64" s="207"/>
      <c r="H64" s="207"/>
      <c r="I64" s="209"/>
      <c r="J64" s="206"/>
      <c r="K64" s="96"/>
      <c r="L64" s="98"/>
      <c r="M64" s="261"/>
      <c r="N64" s="96"/>
      <c r="O64" s="97"/>
      <c r="P64" s="265"/>
      <c r="Q64" s="258"/>
      <c r="R64" s="137"/>
      <c r="S64" s="5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38"/>
      <c r="AH64" s="139"/>
      <c r="AI64" s="137"/>
      <c r="AJ64" s="137"/>
      <c r="AK64" s="138"/>
      <c r="AL64" s="138"/>
      <c r="AM64" s="138"/>
    </row>
    <row r="66" spans="1:39" ht="12.75" customHeight="1">
      <c r="A66" s="138"/>
      <c r="B66" s="140"/>
      <c r="C66" s="137"/>
      <c r="D66" s="137"/>
      <c r="E66" s="138"/>
      <c r="F66" s="138"/>
      <c r="G66" s="138"/>
      <c r="H66" s="141"/>
      <c r="I66" s="141"/>
      <c r="J66" s="141"/>
      <c r="K66" s="137"/>
      <c r="L66" s="138"/>
      <c r="M66" s="138"/>
      <c r="N66" s="138"/>
      <c r="O66" s="141"/>
      <c r="P66" s="141"/>
      <c r="Q66" s="141"/>
      <c r="R66" s="137"/>
      <c r="S66" s="5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38"/>
      <c r="AH66" s="139"/>
      <c r="AI66" s="137"/>
      <c r="AJ66" s="137"/>
      <c r="AK66" s="138"/>
      <c r="AL66" s="138"/>
      <c r="AM66" s="138"/>
    </row>
    <row r="67" spans="1:39">
      <c r="A67" s="142" t="s">
        <v>595</v>
      </c>
      <c r="B67" s="142"/>
      <c r="C67" s="142"/>
      <c r="D67" s="142"/>
      <c r="E67" s="143"/>
      <c r="F67" s="105"/>
      <c r="G67" s="105"/>
      <c r="H67" s="105"/>
      <c r="I67" s="105"/>
      <c r="J67" s="1"/>
      <c r="K67" s="6"/>
      <c r="L67" s="6"/>
      <c r="M67" s="6"/>
      <c r="N67" s="1"/>
      <c r="O67" s="1"/>
      <c r="P67" s="37"/>
      <c r="Q67" s="37"/>
      <c r="R67" s="37"/>
      <c r="S67" s="6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37"/>
      <c r="AH67" s="37"/>
      <c r="AI67" s="37"/>
      <c r="AJ67" s="37"/>
      <c r="AK67" s="37"/>
      <c r="AL67" s="37"/>
      <c r="AM67" s="37"/>
    </row>
    <row r="68" spans="1:39" ht="38.25">
      <c r="A68" s="93" t="s">
        <v>16</v>
      </c>
      <c r="B68" s="93" t="s">
        <v>553</v>
      </c>
      <c r="C68" s="93"/>
      <c r="D68" s="94" t="s">
        <v>564</v>
      </c>
      <c r="E68" s="93" t="s">
        <v>565</v>
      </c>
      <c r="F68" s="93" t="s">
        <v>566</v>
      </c>
      <c r="G68" s="93" t="s">
        <v>587</v>
      </c>
      <c r="H68" s="93" t="s">
        <v>568</v>
      </c>
      <c r="I68" s="93" t="s">
        <v>569</v>
      </c>
      <c r="J68" s="92" t="s">
        <v>570</v>
      </c>
      <c r="K68" s="92" t="s">
        <v>596</v>
      </c>
      <c r="L68" s="95" t="s">
        <v>572</v>
      </c>
      <c r="M68" s="136" t="s">
        <v>593</v>
      </c>
      <c r="N68" s="93" t="s">
        <v>594</v>
      </c>
      <c r="O68" s="93" t="s">
        <v>574</v>
      </c>
      <c r="P68" s="94" t="s">
        <v>575</v>
      </c>
      <c r="Q68" s="262"/>
      <c r="R68" s="37"/>
      <c r="S68" s="6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37"/>
      <c r="AH68" s="37"/>
      <c r="AI68" s="37"/>
      <c r="AJ68" s="37"/>
      <c r="AK68" s="37"/>
      <c r="AL68" s="37"/>
      <c r="AM68" s="37"/>
    </row>
    <row r="69" spans="1:39" s="305" customFormat="1" ht="12.75" customHeight="1">
      <c r="A69" s="282">
        <v>1</v>
      </c>
      <c r="B69" s="283">
        <v>45352</v>
      </c>
      <c r="C69" s="284"/>
      <c r="D69" s="284" t="s">
        <v>913</v>
      </c>
      <c r="E69" s="282" t="s">
        <v>589</v>
      </c>
      <c r="F69" s="282">
        <v>97</v>
      </c>
      <c r="G69" s="282">
        <v>60</v>
      </c>
      <c r="H69" s="282">
        <v>64</v>
      </c>
      <c r="I69" s="285" t="s">
        <v>882</v>
      </c>
      <c r="J69" s="286" t="s">
        <v>917</v>
      </c>
      <c r="K69" s="291">
        <f>H69-F69</f>
        <v>-33</v>
      </c>
      <c r="L69" s="312">
        <v>50</v>
      </c>
      <c r="M69" s="313">
        <f t="shared" ref="M69" si="60">(K69*N69)-L69</f>
        <v>-1700</v>
      </c>
      <c r="N69" s="291">
        <v>50</v>
      </c>
      <c r="O69" s="286" t="s">
        <v>590</v>
      </c>
      <c r="P69" s="283">
        <v>45352</v>
      </c>
      <c r="Q69" s="299"/>
      <c r="R69" s="300"/>
      <c r="S69" s="301" t="s">
        <v>579</v>
      </c>
      <c r="T69" s="302"/>
      <c r="U69" s="302"/>
      <c r="V69" s="302"/>
      <c r="W69" s="302"/>
      <c r="X69" s="302"/>
      <c r="Y69" s="302"/>
      <c r="Z69" s="302"/>
      <c r="AA69" s="302"/>
      <c r="AB69" s="302"/>
      <c r="AC69" s="302"/>
      <c r="AD69" s="302"/>
      <c r="AE69" s="302"/>
      <c r="AF69" s="302"/>
      <c r="AG69" s="303"/>
      <c r="AH69" s="304"/>
      <c r="AI69" s="300"/>
      <c r="AJ69" s="300"/>
      <c r="AK69" s="303"/>
      <c r="AL69" s="303"/>
      <c r="AM69" s="303"/>
    </row>
    <row r="70" spans="1:39" s="305" customFormat="1" ht="12.75" customHeight="1">
      <c r="A70" s="368">
        <v>2</v>
      </c>
      <c r="B70" s="366">
        <v>45355</v>
      </c>
      <c r="C70" s="322"/>
      <c r="D70" s="322" t="s">
        <v>940</v>
      </c>
      <c r="E70" s="323" t="s">
        <v>860</v>
      </c>
      <c r="F70" s="323">
        <v>30</v>
      </c>
      <c r="G70" s="323"/>
      <c r="H70" s="323">
        <v>10</v>
      </c>
      <c r="I70" s="324"/>
      <c r="J70" s="364" t="s">
        <v>947</v>
      </c>
      <c r="K70" s="325">
        <f>F70-H70</f>
        <v>20</v>
      </c>
      <c r="L70" s="326">
        <v>50</v>
      </c>
      <c r="M70" s="370">
        <v>100</v>
      </c>
      <c r="N70" s="325">
        <v>40</v>
      </c>
      <c r="O70" s="364" t="s">
        <v>597</v>
      </c>
      <c r="P70" s="366">
        <v>45356</v>
      </c>
      <c r="Q70" s="299"/>
      <c r="R70" s="300"/>
      <c r="S70" s="301" t="s">
        <v>878</v>
      </c>
      <c r="T70" s="302"/>
      <c r="U70" s="302"/>
      <c r="V70" s="302"/>
      <c r="W70" s="302"/>
      <c r="X70" s="302"/>
      <c r="Y70" s="302"/>
      <c r="Z70" s="302"/>
      <c r="AA70" s="302"/>
      <c r="AB70" s="302"/>
      <c r="AC70" s="302"/>
      <c r="AD70" s="302"/>
      <c r="AE70" s="302"/>
      <c r="AF70" s="302"/>
      <c r="AG70" s="303"/>
      <c r="AH70" s="304"/>
      <c r="AI70" s="300"/>
      <c r="AJ70" s="300"/>
      <c r="AK70" s="303"/>
      <c r="AL70" s="303"/>
      <c r="AM70" s="303"/>
    </row>
    <row r="71" spans="1:39" s="305" customFormat="1" ht="12.75" customHeight="1">
      <c r="A71" s="369"/>
      <c r="B71" s="367"/>
      <c r="C71" s="322"/>
      <c r="D71" s="322" t="s">
        <v>941</v>
      </c>
      <c r="E71" s="323" t="s">
        <v>860</v>
      </c>
      <c r="F71" s="323">
        <v>37</v>
      </c>
      <c r="G71" s="323"/>
      <c r="H71" s="323">
        <v>52</v>
      </c>
      <c r="I71" s="324"/>
      <c r="J71" s="365"/>
      <c r="K71" s="325">
        <f>F71-H71</f>
        <v>-15</v>
      </c>
      <c r="L71" s="326">
        <v>50</v>
      </c>
      <c r="M71" s="371"/>
      <c r="N71" s="325">
        <v>40</v>
      </c>
      <c r="O71" s="365"/>
      <c r="P71" s="367"/>
      <c r="Q71" s="299"/>
      <c r="R71" s="300"/>
      <c r="S71" s="301"/>
      <c r="T71" s="302"/>
      <c r="U71" s="302"/>
      <c r="V71" s="302"/>
      <c r="W71" s="302"/>
      <c r="X71" s="302"/>
      <c r="Y71" s="302"/>
      <c r="Z71" s="302"/>
      <c r="AA71" s="302"/>
      <c r="AB71" s="302"/>
      <c r="AC71" s="302"/>
      <c r="AD71" s="302"/>
      <c r="AE71" s="302"/>
      <c r="AF71" s="302"/>
      <c r="AG71" s="303"/>
      <c r="AH71" s="304"/>
      <c r="AI71" s="300"/>
      <c r="AJ71" s="300"/>
      <c r="AK71" s="303"/>
      <c r="AL71" s="303"/>
      <c r="AM71" s="303"/>
    </row>
    <row r="72" spans="1:39" s="305" customFormat="1" ht="12.75" customHeight="1">
      <c r="A72" s="308">
        <v>3</v>
      </c>
      <c r="B72" s="309">
        <v>45356</v>
      </c>
      <c r="C72" s="237"/>
      <c r="D72" s="237" t="s">
        <v>950</v>
      </c>
      <c r="E72" s="308" t="s">
        <v>589</v>
      </c>
      <c r="F72" s="308">
        <v>240</v>
      </c>
      <c r="G72" s="308">
        <v>90</v>
      </c>
      <c r="H72" s="308">
        <v>300</v>
      </c>
      <c r="I72" s="308" t="s">
        <v>951</v>
      </c>
      <c r="J72" s="331" t="s">
        <v>794</v>
      </c>
      <c r="K72" s="278">
        <f>H72-F72</f>
        <v>60</v>
      </c>
      <c r="L72" s="332">
        <v>50</v>
      </c>
      <c r="M72" s="333">
        <f t="shared" ref="M72" si="61">(K72*N72)-L72</f>
        <v>850</v>
      </c>
      <c r="N72" s="278">
        <v>15</v>
      </c>
      <c r="O72" s="331" t="s">
        <v>580</v>
      </c>
      <c r="P72" s="309">
        <v>45356</v>
      </c>
      <c r="Q72" s="299"/>
      <c r="R72" s="300"/>
      <c r="S72" s="301" t="s">
        <v>579</v>
      </c>
      <c r="T72" s="302"/>
      <c r="U72" s="302"/>
      <c r="V72" s="302"/>
      <c r="W72" s="302"/>
      <c r="X72" s="302"/>
      <c r="Y72" s="302"/>
      <c r="Z72" s="302"/>
      <c r="AA72" s="302"/>
      <c r="AB72" s="302"/>
      <c r="AC72" s="302"/>
      <c r="AD72" s="302"/>
      <c r="AE72" s="302"/>
      <c r="AF72" s="302"/>
      <c r="AG72" s="303"/>
      <c r="AH72" s="304"/>
      <c r="AI72" s="300"/>
      <c r="AJ72" s="300"/>
      <c r="AK72" s="303"/>
      <c r="AL72" s="303"/>
      <c r="AM72" s="303"/>
    </row>
    <row r="73" spans="1:39" s="305" customFormat="1" ht="12.75" customHeight="1">
      <c r="A73" s="308">
        <v>4</v>
      </c>
      <c r="B73" s="309">
        <v>45356</v>
      </c>
      <c r="C73" s="237"/>
      <c r="D73" s="237" t="s">
        <v>952</v>
      </c>
      <c r="E73" s="308" t="s">
        <v>589</v>
      </c>
      <c r="F73" s="308">
        <v>30</v>
      </c>
      <c r="G73" s="308">
        <v>5</v>
      </c>
      <c r="H73" s="308">
        <v>45</v>
      </c>
      <c r="I73" s="308" t="s">
        <v>953</v>
      </c>
      <c r="J73" s="331" t="s">
        <v>957</v>
      </c>
      <c r="K73" s="278">
        <f>H73-F73</f>
        <v>15</v>
      </c>
      <c r="L73" s="332">
        <v>50</v>
      </c>
      <c r="M73" s="333">
        <f t="shared" ref="M73" si="62">(K73*N73)-L73</f>
        <v>550</v>
      </c>
      <c r="N73" s="278">
        <v>40</v>
      </c>
      <c r="O73" s="331" t="s">
        <v>580</v>
      </c>
      <c r="P73" s="309">
        <v>45356</v>
      </c>
      <c r="Q73" s="299"/>
      <c r="R73" s="300"/>
      <c r="S73" s="301" t="s">
        <v>878</v>
      </c>
      <c r="T73" s="302"/>
      <c r="U73" s="302"/>
      <c r="V73" s="302"/>
      <c r="W73" s="302"/>
      <c r="X73" s="302"/>
      <c r="Y73" s="302"/>
      <c r="Z73" s="302"/>
      <c r="AA73" s="302"/>
      <c r="AB73" s="302"/>
      <c r="AC73" s="302"/>
      <c r="AD73" s="302"/>
      <c r="AE73" s="302"/>
      <c r="AF73" s="302"/>
      <c r="AG73" s="303"/>
      <c r="AH73" s="304"/>
      <c r="AI73" s="300"/>
      <c r="AJ73" s="300"/>
      <c r="AK73" s="303"/>
      <c r="AL73" s="303"/>
      <c r="AM73" s="303"/>
    </row>
    <row r="74" spans="1:39" s="305" customFormat="1" ht="12.75" customHeight="1">
      <c r="A74" s="282">
        <v>5</v>
      </c>
      <c r="B74" s="283">
        <v>45356</v>
      </c>
      <c r="C74" s="284"/>
      <c r="D74" s="284" t="s">
        <v>954</v>
      </c>
      <c r="E74" s="282" t="s">
        <v>860</v>
      </c>
      <c r="F74" s="282">
        <v>250</v>
      </c>
      <c r="G74" s="282">
        <v>305</v>
      </c>
      <c r="H74" s="282">
        <v>297.5</v>
      </c>
      <c r="I74" s="282" t="s">
        <v>955</v>
      </c>
      <c r="J74" s="286" t="s">
        <v>956</v>
      </c>
      <c r="K74" s="291">
        <f>F74-H74</f>
        <v>-47.5</v>
      </c>
      <c r="L74" s="312">
        <v>50</v>
      </c>
      <c r="M74" s="313">
        <f t="shared" ref="M74" si="63">(K74*N74)-L74</f>
        <v>-2425</v>
      </c>
      <c r="N74" s="291">
        <v>50</v>
      </c>
      <c r="O74" s="286" t="s">
        <v>590</v>
      </c>
      <c r="P74" s="283">
        <v>45356</v>
      </c>
      <c r="Q74" s="299"/>
      <c r="R74" s="300"/>
      <c r="S74" s="301" t="s">
        <v>579</v>
      </c>
      <c r="T74" s="302"/>
      <c r="U74" s="302"/>
      <c r="V74" s="302"/>
      <c r="W74" s="302"/>
      <c r="X74" s="302"/>
      <c r="Y74" s="302"/>
      <c r="Z74" s="302"/>
      <c r="AA74" s="302"/>
      <c r="AB74" s="302"/>
      <c r="AC74" s="302"/>
      <c r="AD74" s="302"/>
      <c r="AE74" s="302"/>
      <c r="AF74" s="302"/>
      <c r="AG74" s="303"/>
      <c r="AH74" s="304"/>
      <c r="AI74" s="300"/>
      <c r="AJ74" s="300"/>
      <c r="AK74" s="303"/>
      <c r="AL74" s="303"/>
      <c r="AM74" s="303"/>
    </row>
    <row r="75" spans="1:39" s="305" customFormat="1" ht="12.75" customHeight="1">
      <c r="A75" s="378">
        <v>6</v>
      </c>
      <c r="B75" s="376">
        <v>45358</v>
      </c>
      <c r="C75" s="237"/>
      <c r="D75" s="237" t="s">
        <v>976</v>
      </c>
      <c r="E75" s="308" t="s">
        <v>589</v>
      </c>
      <c r="F75" s="308">
        <v>37.5</v>
      </c>
      <c r="G75" s="308"/>
      <c r="H75" s="308">
        <v>42.5</v>
      </c>
      <c r="I75" s="205"/>
      <c r="J75" s="374" t="s">
        <v>1024</v>
      </c>
      <c r="K75" s="278">
        <f>H75-F75</f>
        <v>5</v>
      </c>
      <c r="L75" s="332">
        <v>50</v>
      </c>
      <c r="M75" s="372">
        <v>1500</v>
      </c>
      <c r="N75" s="278">
        <v>400</v>
      </c>
      <c r="O75" s="374" t="s">
        <v>580</v>
      </c>
      <c r="P75" s="376">
        <v>45363</v>
      </c>
      <c r="Q75" s="299"/>
      <c r="R75" s="300"/>
      <c r="S75" s="301" t="s">
        <v>579</v>
      </c>
      <c r="T75" s="302"/>
      <c r="U75" s="302"/>
      <c r="V75" s="302"/>
      <c r="W75" s="302"/>
      <c r="X75" s="302"/>
      <c r="Y75" s="302"/>
      <c r="Z75" s="302"/>
      <c r="AA75" s="302"/>
      <c r="AB75" s="302"/>
      <c r="AC75" s="302"/>
      <c r="AD75" s="302"/>
      <c r="AE75" s="302"/>
      <c r="AF75" s="302"/>
      <c r="AG75" s="303"/>
      <c r="AH75" s="304"/>
      <c r="AI75" s="300"/>
      <c r="AJ75" s="300"/>
      <c r="AK75" s="303"/>
      <c r="AL75" s="303"/>
      <c r="AM75" s="303"/>
    </row>
    <row r="76" spans="1:39" s="305" customFormat="1" ht="12.75" customHeight="1">
      <c r="A76" s="379"/>
      <c r="B76" s="377"/>
      <c r="C76" s="237"/>
      <c r="D76" s="237" t="s">
        <v>977</v>
      </c>
      <c r="E76" s="308" t="s">
        <v>860</v>
      </c>
      <c r="F76" s="308">
        <v>21.5</v>
      </c>
      <c r="G76" s="308"/>
      <c r="H76" s="308">
        <v>22.5</v>
      </c>
      <c r="I76" s="205"/>
      <c r="J76" s="375"/>
      <c r="K76" s="278">
        <f>F76-H76</f>
        <v>-1</v>
      </c>
      <c r="L76" s="332">
        <v>50</v>
      </c>
      <c r="M76" s="373"/>
      <c r="N76" s="278">
        <v>400</v>
      </c>
      <c r="O76" s="375"/>
      <c r="P76" s="377"/>
      <c r="Q76" s="299"/>
      <c r="R76" s="300"/>
      <c r="S76" s="301"/>
      <c r="T76" s="302"/>
      <c r="U76" s="302"/>
      <c r="V76" s="302"/>
      <c r="W76" s="302"/>
      <c r="X76" s="302"/>
      <c r="Y76" s="302"/>
      <c r="Z76" s="302"/>
      <c r="AA76" s="302"/>
      <c r="AB76" s="302"/>
      <c r="AC76" s="302"/>
      <c r="AD76" s="302"/>
      <c r="AE76" s="302"/>
      <c r="AF76" s="302"/>
      <c r="AG76" s="303"/>
      <c r="AH76" s="304"/>
      <c r="AI76" s="300"/>
      <c r="AJ76" s="300"/>
      <c r="AK76" s="303"/>
      <c r="AL76" s="303"/>
      <c r="AM76" s="303"/>
    </row>
    <row r="77" spans="1:39" s="305" customFormat="1" ht="12.75" customHeight="1">
      <c r="A77" s="308">
        <v>7</v>
      </c>
      <c r="B77" s="309">
        <v>45358</v>
      </c>
      <c r="C77" s="237"/>
      <c r="D77" s="237" t="s">
        <v>983</v>
      </c>
      <c r="E77" s="308" t="s">
        <v>589</v>
      </c>
      <c r="F77" s="308">
        <v>16</v>
      </c>
      <c r="G77" s="308">
        <v>0</v>
      </c>
      <c r="H77" s="308">
        <v>41</v>
      </c>
      <c r="I77" s="205" t="s">
        <v>984</v>
      </c>
      <c r="J77" s="331" t="s">
        <v>747</v>
      </c>
      <c r="K77" s="278">
        <f>H77-F77</f>
        <v>25</v>
      </c>
      <c r="L77" s="332">
        <v>50</v>
      </c>
      <c r="M77" s="333">
        <f t="shared" ref="M77:M78" si="64">(K77*N77)-L77</f>
        <v>1200</v>
      </c>
      <c r="N77" s="278">
        <v>50</v>
      </c>
      <c r="O77" s="331" t="s">
        <v>580</v>
      </c>
      <c r="P77" s="309">
        <v>45358</v>
      </c>
      <c r="Q77" s="299"/>
      <c r="R77" s="300"/>
      <c r="S77" s="301" t="s">
        <v>579</v>
      </c>
      <c r="T77" s="302"/>
      <c r="U77" s="302"/>
      <c r="V77" s="302"/>
      <c r="W77" s="302"/>
      <c r="X77" s="302"/>
      <c r="Y77" s="302"/>
      <c r="Z77" s="302"/>
      <c r="AA77" s="302"/>
      <c r="AB77" s="302"/>
      <c r="AC77" s="302"/>
      <c r="AD77" s="302"/>
      <c r="AE77" s="302"/>
      <c r="AF77" s="302"/>
      <c r="AG77" s="303"/>
      <c r="AH77" s="304"/>
      <c r="AI77" s="300"/>
      <c r="AJ77" s="300"/>
      <c r="AK77" s="303"/>
      <c r="AL77" s="303"/>
      <c r="AM77" s="303"/>
    </row>
    <row r="78" spans="1:39" ht="12.75" customHeight="1">
      <c r="A78" s="282">
        <v>8</v>
      </c>
      <c r="B78" s="283">
        <v>45362</v>
      </c>
      <c r="C78" s="284"/>
      <c r="D78" s="284" t="s">
        <v>996</v>
      </c>
      <c r="E78" s="282" t="s">
        <v>589</v>
      </c>
      <c r="F78" s="282">
        <v>295</v>
      </c>
      <c r="G78" s="282">
        <v>190</v>
      </c>
      <c r="H78" s="282">
        <v>190</v>
      </c>
      <c r="I78" s="285" t="s">
        <v>997</v>
      </c>
      <c r="J78" s="286" t="s">
        <v>998</v>
      </c>
      <c r="K78" s="291">
        <f>H78-F78</f>
        <v>-105</v>
      </c>
      <c r="L78" s="312">
        <v>50</v>
      </c>
      <c r="M78" s="313">
        <f t="shared" si="64"/>
        <v>-1625</v>
      </c>
      <c r="N78" s="291">
        <v>15</v>
      </c>
      <c r="O78" s="286" t="s">
        <v>590</v>
      </c>
      <c r="P78" s="283">
        <v>45362</v>
      </c>
      <c r="Q78" s="258"/>
      <c r="R78" s="137"/>
      <c r="S78" s="54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38"/>
      <c r="AH78" s="139"/>
      <c r="AI78" s="137"/>
      <c r="AJ78" s="137"/>
      <c r="AK78" s="138"/>
      <c r="AL78" s="138"/>
      <c r="AM78" s="138"/>
    </row>
    <row r="79" spans="1:39" ht="12.75" customHeight="1">
      <c r="A79" s="378">
        <v>9</v>
      </c>
      <c r="B79" s="376">
        <v>45362</v>
      </c>
      <c r="C79" s="237"/>
      <c r="D79" s="237" t="s">
        <v>1003</v>
      </c>
      <c r="E79" s="308" t="s">
        <v>860</v>
      </c>
      <c r="F79" s="308">
        <v>35</v>
      </c>
      <c r="G79" s="308"/>
      <c r="H79" s="308">
        <v>33.5</v>
      </c>
      <c r="I79" s="205"/>
      <c r="J79" s="374" t="s">
        <v>1012</v>
      </c>
      <c r="K79" s="278">
        <f>F79-H79</f>
        <v>1.5</v>
      </c>
      <c r="L79" s="332">
        <v>50</v>
      </c>
      <c r="M79" s="372">
        <v>400</v>
      </c>
      <c r="N79" s="278">
        <v>40</v>
      </c>
      <c r="O79" s="374" t="s">
        <v>580</v>
      </c>
      <c r="P79" s="376">
        <v>45363</v>
      </c>
      <c r="Q79" s="258"/>
      <c r="R79" s="137"/>
      <c r="S79" s="5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38"/>
      <c r="AH79" s="139"/>
      <c r="AI79" s="137"/>
      <c r="AJ79" s="137"/>
      <c r="AK79" s="138"/>
      <c r="AL79" s="138"/>
      <c r="AM79" s="138"/>
    </row>
    <row r="80" spans="1:39" ht="12.75" customHeight="1">
      <c r="A80" s="379"/>
      <c r="B80" s="377"/>
      <c r="C80" s="237"/>
      <c r="D80" s="237" t="s">
        <v>1004</v>
      </c>
      <c r="E80" s="308" t="s">
        <v>860</v>
      </c>
      <c r="F80" s="308">
        <v>21</v>
      </c>
      <c r="G80" s="308"/>
      <c r="H80" s="308">
        <v>10</v>
      </c>
      <c r="I80" s="205"/>
      <c r="J80" s="375"/>
      <c r="K80" s="278">
        <f>F80-H80</f>
        <v>11</v>
      </c>
      <c r="L80" s="332">
        <v>50</v>
      </c>
      <c r="M80" s="373"/>
      <c r="N80" s="278">
        <v>40</v>
      </c>
      <c r="O80" s="375"/>
      <c r="P80" s="377"/>
      <c r="Q80" s="258"/>
      <c r="R80" s="137"/>
      <c r="S80" s="54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38"/>
      <c r="AH80" s="139"/>
      <c r="AI80" s="137"/>
      <c r="AJ80" s="137"/>
      <c r="AK80" s="138"/>
      <c r="AL80" s="138"/>
      <c r="AM80" s="138"/>
    </row>
    <row r="81" spans="1:39" ht="12.75" customHeight="1">
      <c r="A81" s="308">
        <v>10</v>
      </c>
      <c r="B81" s="309">
        <v>45363</v>
      </c>
      <c r="C81" s="237"/>
      <c r="D81" s="237" t="s">
        <v>1013</v>
      </c>
      <c r="E81" s="308" t="s">
        <v>589</v>
      </c>
      <c r="F81" s="308">
        <v>19</v>
      </c>
      <c r="G81" s="308">
        <v>0</v>
      </c>
      <c r="H81" s="308">
        <v>45</v>
      </c>
      <c r="I81" s="205" t="s">
        <v>1014</v>
      </c>
      <c r="J81" s="331" t="s">
        <v>934</v>
      </c>
      <c r="K81" s="278">
        <f>H81-F81</f>
        <v>26</v>
      </c>
      <c r="L81" s="332">
        <v>50</v>
      </c>
      <c r="M81" s="333">
        <f t="shared" ref="M81:M83" si="65">(K81*N81)-L81</f>
        <v>990</v>
      </c>
      <c r="N81" s="278">
        <v>40</v>
      </c>
      <c r="O81" s="331" t="s">
        <v>580</v>
      </c>
      <c r="P81" s="309">
        <v>45363</v>
      </c>
      <c r="Q81" s="258"/>
      <c r="R81" s="137"/>
      <c r="S81" s="5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38"/>
      <c r="AH81" s="139"/>
      <c r="AI81" s="137"/>
      <c r="AJ81" s="137"/>
      <c r="AK81" s="138"/>
      <c r="AL81" s="138"/>
      <c r="AM81" s="138"/>
    </row>
    <row r="82" spans="1:39" ht="12.75" customHeight="1">
      <c r="A82" s="308">
        <v>11</v>
      </c>
      <c r="B82" s="309">
        <v>45363</v>
      </c>
      <c r="C82" s="237"/>
      <c r="D82" s="237" t="s">
        <v>1017</v>
      </c>
      <c r="E82" s="308" t="s">
        <v>860</v>
      </c>
      <c r="F82" s="308">
        <v>72</v>
      </c>
      <c r="G82" s="308">
        <v>110</v>
      </c>
      <c r="H82" s="308">
        <v>52</v>
      </c>
      <c r="I82" s="342" t="s">
        <v>1018</v>
      </c>
      <c r="J82" s="331" t="s">
        <v>1022</v>
      </c>
      <c r="K82" s="278">
        <f>F82-H82</f>
        <v>20</v>
      </c>
      <c r="L82" s="332">
        <v>50</v>
      </c>
      <c r="M82" s="333">
        <f t="shared" si="65"/>
        <v>950</v>
      </c>
      <c r="N82" s="278">
        <v>50</v>
      </c>
      <c r="O82" s="331" t="s">
        <v>580</v>
      </c>
      <c r="P82" s="309">
        <v>45363</v>
      </c>
      <c r="Q82" s="258"/>
      <c r="R82" s="137"/>
      <c r="S82" s="54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38"/>
      <c r="AH82" s="139"/>
      <c r="AI82" s="137"/>
      <c r="AJ82" s="137"/>
      <c r="AK82" s="138"/>
      <c r="AL82" s="138"/>
      <c r="AM82" s="138"/>
    </row>
    <row r="83" spans="1:39" ht="12.75" customHeight="1">
      <c r="A83" s="282">
        <v>12</v>
      </c>
      <c r="B83" s="283">
        <v>45363</v>
      </c>
      <c r="C83" s="284"/>
      <c r="D83" s="284" t="s">
        <v>1019</v>
      </c>
      <c r="E83" s="282" t="s">
        <v>860</v>
      </c>
      <c r="F83" s="282">
        <v>80</v>
      </c>
      <c r="G83" s="282">
        <v>140</v>
      </c>
      <c r="H83" s="282">
        <v>115</v>
      </c>
      <c r="I83" s="285">
        <v>1</v>
      </c>
      <c r="J83" s="286" t="s">
        <v>1023</v>
      </c>
      <c r="K83" s="291">
        <f>F83-H83</f>
        <v>-35</v>
      </c>
      <c r="L83" s="312">
        <v>50</v>
      </c>
      <c r="M83" s="313">
        <f t="shared" si="65"/>
        <v>-575</v>
      </c>
      <c r="N83" s="291">
        <v>15</v>
      </c>
      <c r="O83" s="286" t="s">
        <v>590</v>
      </c>
      <c r="P83" s="283">
        <v>45363</v>
      </c>
      <c r="Q83" s="258"/>
      <c r="R83" s="137"/>
      <c r="S83" s="54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38"/>
      <c r="AH83" s="139"/>
      <c r="AI83" s="137"/>
      <c r="AJ83" s="137"/>
      <c r="AK83" s="138"/>
      <c r="AL83" s="138"/>
      <c r="AM83" s="138"/>
    </row>
    <row r="84" spans="1:39" ht="12.75" customHeight="1">
      <c r="A84" s="282">
        <v>13</v>
      </c>
      <c r="B84" s="283">
        <v>45364</v>
      </c>
      <c r="C84" s="284"/>
      <c r="D84" s="284" t="s">
        <v>1031</v>
      </c>
      <c r="E84" s="282" t="s">
        <v>589</v>
      </c>
      <c r="F84" s="282">
        <v>129</v>
      </c>
      <c r="G84" s="282">
        <v>99</v>
      </c>
      <c r="H84" s="282">
        <v>99</v>
      </c>
      <c r="I84" s="285" t="s">
        <v>1032</v>
      </c>
      <c r="J84" s="286" t="s">
        <v>1033</v>
      </c>
      <c r="K84" s="291">
        <f>H84-F84</f>
        <v>-30</v>
      </c>
      <c r="L84" s="312">
        <v>50</v>
      </c>
      <c r="M84" s="313">
        <f t="shared" ref="M84" si="66">(K84*N84)-L84</f>
        <v>-1250</v>
      </c>
      <c r="N84" s="291">
        <v>40</v>
      </c>
      <c r="O84" s="286" t="s">
        <v>590</v>
      </c>
      <c r="P84" s="283">
        <v>45364</v>
      </c>
      <c r="Q84" s="258"/>
      <c r="R84" s="137"/>
      <c r="S84" s="54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38"/>
      <c r="AH84" s="139"/>
      <c r="AI84" s="137"/>
      <c r="AJ84" s="137"/>
      <c r="AK84" s="138"/>
      <c r="AL84" s="138"/>
      <c r="AM84" s="138"/>
    </row>
    <row r="85" spans="1:39" ht="12.75" customHeight="1">
      <c r="A85" s="378">
        <v>14</v>
      </c>
      <c r="B85" s="376">
        <v>45364</v>
      </c>
      <c r="C85" s="237"/>
      <c r="D85" s="237" t="s">
        <v>1041</v>
      </c>
      <c r="E85" s="308" t="s">
        <v>589</v>
      </c>
      <c r="F85" s="308">
        <v>52</v>
      </c>
      <c r="G85" s="308"/>
      <c r="H85" s="308">
        <v>0</v>
      </c>
      <c r="I85" s="205"/>
      <c r="J85" s="374" t="s">
        <v>809</v>
      </c>
      <c r="K85" s="278">
        <f>H85-F85</f>
        <v>-52</v>
      </c>
      <c r="L85" s="332">
        <v>25</v>
      </c>
      <c r="M85" s="372">
        <v>660</v>
      </c>
      <c r="N85" s="278">
        <v>15</v>
      </c>
      <c r="O85" s="374" t="s">
        <v>580</v>
      </c>
      <c r="P85" s="376">
        <v>45364</v>
      </c>
      <c r="Q85" s="258"/>
      <c r="R85" s="137"/>
      <c r="S85" s="5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38"/>
      <c r="AH85" s="139"/>
      <c r="AI85" s="137"/>
      <c r="AJ85" s="137"/>
      <c r="AK85" s="138"/>
      <c r="AL85" s="138"/>
      <c r="AM85" s="138"/>
    </row>
    <row r="86" spans="1:39" ht="12.75" customHeight="1">
      <c r="A86" s="379"/>
      <c r="B86" s="377"/>
      <c r="C86" s="237"/>
      <c r="D86" s="237" t="s">
        <v>1019</v>
      </c>
      <c r="E86" s="308" t="s">
        <v>589</v>
      </c>
      <c r="F86" s="308">
        <v>49</v>
      </c>
      <c r="G86" s="308"/>
      <c r="H86" s="308">
        <v>150</v>
      </c>
      <c r="I86" s="205"/>
      <c r="J86" s="375"/>
      <c r="K86" s="278">
        <f>H86-F86</f>
        <v>101</v>
      </c>
      <c r="L86" s="332">
        <v>50</v>
      </c>
      <c r="M86" s="373"/>
      <c r="N86" s="278">
        <v>15</v>
      </c>
      <c r="O86" s="375"/>
      <c r="P86" s="377"/>
      <c r="Q86" s="258"/>
      <c r="R86" s="137"/>
      <c r="S86" s="54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38"/>
      <c r="AH86" s="139"/>
      <c r="AI86" s="137"/>
      <c r="AJ86" s="137"/>
      <c r="AK86" s="138"/>
      <c r="AL86" s="138"/>
      <c r="AM86" s="138"/>
    </row>
    <row r="87" spans="1:39" ht="12.75" customHeight="1">
      <c r="A87" s="282">
        <v>15</v>
      </c>
      <c r="B87" s="283">
        <v>45365</v>
      </c>
      <c r="C87" s="284"/>
      <c r="D87" s="284" t="s">
        <v>1063</v>
      </c>
      <c r="E87" s="282" t="s">
        <v>589</v>
      </c>
      <c r="F87" s="282">
        <v>35.5</v>
      </c>
      <c r="G87" s="282">
        <v>10</v>
      </c>
      <c r="H87" s="282">
        <v>6</v>
      </c>
      <c r="I87" s="282" t="s">
        <v>1064</v>
      </c>
      <c r="J87" s="286" t="s">
        <v>1067</v>
      </c>
      <c r="K87" s="291">
        <f>H87-F87</f>
        <v>-29.5</v>
      </c>
      <c r="L87" s="312">
        <v>50</v>
      </c>
      <c r="M87" s="313">
        <f t="shared" ref="M87" si="67">(K87*N87)-L87</f>
        <v>-1525</v>
      </c>
      <c r="N87" s="291">
        <v>50</v>
      </c>
      <c r="O87" s="286" t="s">
        <v>590</v>
      </c>
      <c r="P87" s="283">
        <v>45365</v>
      </c>
      <c r="Q87" s="258"/>
      <c r="R87" s="137"/>
      <c r="S87" s="5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38"/>
      <c r="AH87" s="139"/>
      <c r="AI87" s="137"/>
      <c r="AJ87" s="137"/>
      <c r="AK87" s="138"/>
      <c r="AL87" s="138"/>
      <c r="AM87" s="138"/>
    </row>
    <row r="88" spans="1:39" ht="12.75" customHeight="1">
      <c r="A88" s="308">
        <v>16</v>
      </c>
      <c r="B88" s="309">
        <v>45365</v>
      </c>
      <c r="C88" s="237"/>
      <c r="D88" s="237" t="s">
        <v>1065</v>
      </c>
      <c r="E88" s="308" t="s">
        <v>589</v>
      </c>
      <c r="F88" s="308">
        <v>109</v>
      </c>
      <c r="G88" s="308">
        <v>70</v>
      </c>
      <c r="H88" s="308">
        <v>152.5</v>
      </c>
      <c r="I88" s="308" t="s">
        <v>1066</v>
      </c>
      <c r="J88" s="331" t="s">
        <v>1068</v>
      </c>
      <c r="K88" s="278">
        <f>H88-F88</f>
        <v>43.5</v>
      </c>
      <c r="L88" s="332">
        <v>50</v>
      </c>
      <c r="M88" s="333">
        <f t="shared" ref="M88" si="68">(K88*N88)-L88</f>
        <v>1690</v>
      </c>
      <c r="N88" s="278">
        <v>40</v>
      </c>
      <c r="O88" s="331" t="s">
        <v>580</v>
      </c>
      <c r="P88" s="309">
        <v>45365</v>
      </c>
      <c r="Q88" s="258"/>
      <c r="R88" s="137"/>
      <c r="S88" s="54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38"/>
      <c r="AH88" s="139"/>
      <c r="AI88" s="137"/>
      <c r="AJ88" s="137"/>
      <c r="AK88" s="138"/>
      <c r="AL88" s="138"/>
      <c r="AM88" s="138"/>
    </row>
    <row r="89" spans="1:39" ht="12.75" customHeight="1">
      <c r="A89" s="207"/>
      <c r="B89" s="264"/>
      <c r="C89" s="259"/>
      <c r="D89" s="259"/>
      <c r="E89" s="207"/>
      <c r="F89" s="207"/>
      <c r="G89" s="207"/>
      <c r="H89" s="207"/>
      <c r="I89" s="209"/>
      <c r="J89" s="209"/>
      <c r="K89" s="207"/>
      <c r="L89" s="210"/>
      <c r="M89" s="341"/>
      <c r="N89" s="207"/>
      <c r="O89" s="209"/>
      <c r="P89" s="264"/>
      <c r="Q89" s="258"/>
      <c r="R89" s="137"/>
      <c r="S89" s="54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38"/>
      <c r="AH89" s="139"/>
      <c r="AI89" s="137"/>
      <c r="AJ89" s="137"/>
      <c r="AK89" s="138"/>
      <c r="AL89" s="138"/>
      <c r="AM89" s="138"/>
    </row>
    <row r="90" spans="1:39" s="305" customFormat="1" ht="12.75" customHeight="1">
      <c r="A90" s="295"/>
      <c r="B90" s="296"/>
      <c r="C90" s="297"/>
      <c r="D90" s="297"/>
      <c r="E90" s="295"/>
      <c r="F90" s="295"/>
      <c r="G90" s="295"/>
      <c r="H90" s="295"/>
      <c r="I90" s="298"/>
      <c r="J90" s="298"/>
      <c r="K90" s="295"/>
      <c r="L90" s="307"/>
      <c r="M90" s="306"/>
      <c r="N90" s="295"/>
      <c r="O90" s="298"/>
      <c r="P90" s="296"/>
      <c r="Q90" s="299"/>
      <c r="R90" s="300"/>
      <c r="S90" s="301"/>
      <c r="T90" s="302"/>
      <c r="U90" s="302"/>
      <c r="V90" s="302"/>
      <c r="W90" s="302"/>
      <c r="X90" s="302"/>
      <c r="Y90" s="302"/>
      <c r="Z90" s="302"/>
      <c r="AA90" s="302"/>
      <c r="AB90" s="302"/>
      <c r="AC90" s="302"/>
      <c r="AD90" s="302"/>
      <c r="AE90" s="302"/>
      <c r="AF90" s="302"/>
      <c r="AG90" s="303"/>
      <c r="AH90" s="304"/>
      <c r="AI90" s="300"/>
      <c r="AJ90" s="300"/>
      <c r="AK90" s="303"/>
      <c r="AL90" s="303"/>
      <c r="AM90" s="303"/>
    </row>
    <row r="91" spans="1:39" ht="38.25" customHeight="1">
      <c r="A91" s="91" t="s">
        <v>601</v>
      </c>
      <c r="B91" s="144"/>
      <c r="C91" s="144"/>
      <c r="D91" s="145"/>
      <c r="E91" s="126"/>
      <c r="F91" s="6"/>
      <c r="G91" s="6"/>
      <c r="H91" s="127"/>
      <c r="I91" s="146"/>
      <c r="J91" s="1"/>
      <c r="K91" s="6"/>
      <c r="L91" s="6"/>
      <c r="M91" s="6"/>
      <c r="N91" s="1"/>
      <c r="O91" s="1"/>
      <c r="R91" s="1"/>
      <c r="S91" s="6"/>
      <c r="T91" s="1"/>
      <c r="U91" s="1"/>
      <c r="V91" s="1"/>
      <c r="W91" s="1"/>
      <c r="X91" s="1"/>
      <c r="Y91" s="6"/>
      <c r="Z91" s="1"/>
      <c r="AA91" s="1"/>
      <c r="AB91" s="1"/>
      <c r="AC91" s="1"/>
      <c r="AD91" s="1"/>
      <c r="AE91" s="6"/>
      <c r="AF91" s="1"/>
      <c r="AG91" s="1"/>
      <c r="AH91" s="1"/>
      <c r="AI91" s="1"/>
      <c r="AJ91" s="1"/>
      <c r="AK91" s="6"/>
      <c r="AL91" s="1"/>
    </row>
    <row r="92" spans="1:39" ht="38.25">
      <c r="A92" s="92" t="s">
        <v>16</v>
      </c>
      <c r="B92" s="93" t="s">
        <v>553</v>
      </c>
      <c r="C92" s="93"/>
      <c r="D92" s="94" t="s">
        <v>564</v>
      </c>
      <c r="E92" s="93" t="s">
        <v>565</v>
      </c>
      <c r="F92" s="93" t="s">
        <v>566</v>
      </c>
      <c r="G92" s="93" t="s">
        <v>567</v>
      </c>
      <c r="H92" s="93" t="s">
        <v>568</v>
      </c>
      <c r="I92" s="93" t="s">
        <v>569</v>
      </c>
      <c r="J92" s="92" t="s">
        <v>570</v>
      </c>
      <c r="K92" s="130" t="s">
        <v>588</v>
      </c>
      <c r="L92" s="131" t="s">
        <v>572</v>
      </c>
      <c r="M92" s="95" t="s">
        <v>573</v>
      </c>
      <c r="N92" s="93" t="s">
        <v>574</v>
      </c>
      <c r="O92" s="94" t="s">
        <v>575</v>
      </c>
      <c r="P92" s="217" t="s">
        <v>576</v>
      </c>
      <c r="Q92" s="219" t="s">
        <v>853</v>
      </c>
      <c r="R92" s="37"/>
      <c r="S92" s="6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</row>
    <row r="93" spans="1:39" ht="14.25" customHeight="1">
      <c r="A93" s="314">
        <v>1</v>
      </c>
      <c r="B93" s="315">
        <v>45336</v>
      </c>
      <c r="C93" s="316"/>
      <c r="D93" s="316" t="s">
        <v>881</v>
      </c>
      <c r="E93" s="314" t="s">
        <v>577</v>
      </c>
      <c r="F93" s="314" t="s">
        <v>879</v>
      </c>
      <c r="G93" s="314">
        <v>818</v>
      </c>
      <c r="H93" s="314"/>
      <c r="I93" s="314" t="s">
        <v>880</v>
      </c>
      <c r="J93" s="317" t="s">
        <v>578</v>
      </c>
      <c r="K93" s="317"/>
      <c r="L93" s="318"/>
      <c r="M93" s="319"/>
      <c r="N93" s="320"/>
      <c r="O93" s="321"/>
      <c r="P93" s="208"/>
      <c r="Q93" s="208"/>
      <c r="R93" s="37"/>
      <c r="S93" s="37" t="s">
        <v>579</v>
      </c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</row>
    <row r="94" spans="1:39" ht="12.75" customHeight="1">
      <c r="A94" s="308">
        <v>2</v>
      </c>
      <c r="B94" s="274">
        <v>45345</v>
      </c>
      <c r="C94" s="237"/>
      <c r="D94" s="237" t="s">
        <v>151</v>
      </c>
      <c r="E94" s="308" t="s">
        <v>577</v>
      </c>
      <c r="F94" s="308">
        <v>240</v>
      </c>
      <c r="G94" s="308">
        <v>205</v>
      </c>
      <c r="H94" s="308">
        <v>266</v>
      </c>
      <c r="I94" s="308" t="s">
        <v>904</v>
      </c>
      <c r="J94" s="278" t="s">
        <v>934</v>
      </c>
      <c r="K94" s="278">
        <f t="shared" ref="K94" si="69">H94-F94</f>
        <v>26</v>
      </c>
      <c r="L94" s="279">
        <f t="shared" ref="L94" si="70">(F94*-0.3)/100</f>
        <v>-0.72</v>
      </c>
      <c r="M94" s="280">
        <f t="shared" ref="M94" si="71">(K94+L94)/F94</f>
        <v>0.10533333333333333</v>
      </c>
      <c r="N94" s="278" t="s">
        <v>580</v>
      </c>
      <c r="O94" s="281">
        <v>45355</v>
      </c>
      <c r="P94" s="274"/>
      <c r="Q94" s="208"/>
      <c r="S94" s="6" t="s">
        <v>579</v>
      </c>
      <c r="T94" s="1"/>
      <c r="U94" s="1"/>
      <c r="V94" s="1"/>
      <c r="W94" s="1"/>
      <c r="X94" s="1"/>
      <c r="Y94" s="1"/>
      <c r="Z94" s="1"/>
    </row>
    <row r="95" spans="1:39" ht="12.75" customHeight="1">
      <c r="A95" s="207">
        <v>3</v>
      </c>
      <c r="B95" s="208">
        <v>45356</v>
      </c>
      <c r="C95" s="259"/>
      <c r="D95" s="259" t="s">
        <v>300</v>
      </c>
      <c r="E95" s="207" t="s">
        <v>577</v>
      </c>
      <c r="F95" s="207" t="s">
        <v>961</v>
      </c>
      <c r="G95" s="207">
        <v>35</v>
      </c>
      <c r="H95" s="207"/>
      <c r="I95" s="207" t="s">
        <v>948</v>
      </c>
      <c r="J95" s="207" t="s">
        <v>578</v>
      </c>
      <c r="K95" s="207"/>
      <c r="L95" s="329"/>
      <c r="M95" s="330"/>
      <c r="N95" s="207"/>
      <c r="O95" s="264"/>
      <c r="P95" s="208"/>
      <c r="Q95" s="327"/>
      <c r="S95" s="328"/>
      <c r="T95" s="239"/>
      <c r="U95" s="239"/>
      <c r="V95" s="239"/>
      <c r="W95" s="239"/>
      <c r="X95" s="239"/>
      <c r="Y95" s="239"/>
      <c r="Z95" s="239"/>
    </row>
    <row r="96" spans="1:39" ht="12.75" customHeight="1">
      <c r="A96" s="207"/>
      <c r="B96" s="208"/>
      <c r="C96" s="259"/>
      <c r="D96" s="259"/>
      <c r="E96" s="207"/>
      <c r="F96" s="207"/>
      <c r="G96" s="207"/>
      <c r="H96" s="207"/>
      <c r="I96" s="207"/>
      <c r="J96" s="207"/>
      <c r="K96" s="207"/>
      <c r="L96" s="329"/>
      <c r="M96" s="330"/>
      <c r="N96" s="207"/>
      <c r="O96" s="264"/>
      <c r="P96" s="208"/>
      <c r="Q96" s="327"/>
      <c r="S96" s="328"/>
      <c r="T96" s="239"/>
      <c r="U96" s="239"/>
      <c r="V96" s="239"/>
      <c r="W96" s="239"/>
      <c r="X96" s="239"/>
      <c r="Y96" s="239"/>
      <c r="Z96" s="239"/>
    </row>
    <row r="97" spans="1:27" ht="12.75" customHeight="1">
      <c r="A97" s="112" t="s">
        <v>581</v>
      </c>
      <c r="B97" s="112"/>
      <c r="C97" s="112"/>
      <c r="D97" s="112"/>
      <c r="E97" s="37"/>
      <c r="F97" s="119" t="s">
        <v>583</v>
      </c>
      <c r="G97" s="54"/>
      <c r="H97" s="54"/>
      <c r="I97" s="54"/>
      <c r="J97" s="6"/>
      <c r="K97" s="132"/>
      <c r="L97" s="133"/>
      <c r="M97" s="6"/>
      <c r="N97" s="102"/>
      <c r="O97" s="147"/>
      <c r="P97" s="1"/>
      <c r="Q97" s="228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18" t="s">
        <v>582</v>
      </c>
      <c r="B98" s="112"/>
      <c r="C98" s="112"/>
      <c r="D98" s="112"/>
      <c r="E98" s="6"/>
      <c r="F98" s="119" t="s">
        <v>586</v>
      </c>
      <c r="G98" s="6"/>
      <c r="H98" s="6" t="s">
        <v>603</v>
      </c>
      <c r="I98" s="6"/>
      <c r="J98" s="1"/>
      <c r="K98" s="6"/>
      <c r="L98" s="6"/>
      <c r="M98" s="6"/>
      <c r="N98" s="1"/>
      <c r="O98" s="1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18"/>
      <c r="B99" s="112"/>
      <c r="C99" s="112"/>
      <c r="D99" s="112"/>
      <c r="E99" s="6"/>
      <c r="F99" s="119"/>
      <c r="G99" s="6"/>
      <c r="H99" s="6"/>
      <c r="I99" s="6"/>
      <c r="J99" s="1"/>
      <c r="K99" s="6"/>
      <c r="L99" s="6"/>
      <c r="M99" s="6"/>
      <c r="N99" s="1"/>
      <c r="O99" s="1"/>
      <c r="R99" s="1"/>
      <c r="S99" s="54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18"/>
      <c r="B100" s="112"/>
      <c r="C100" s="112"/>
      <c r="D100" s="112"/>
      <c r="E100" s="6"/>
      <c r="F100" s="119"/>
      <c r="G100" s="54"/>
      <c r="H100" s="37"/>
      <c r="I100" s="54"/>
      <c r="J100" s="6"/>
      <c r="K100" s="132"/>
      <c r="L100" s="133"/>
      <c r="M100" s="6"/>
      <c r="N100" s="102"/>
      <c r="O100" s="134"/>
      <c r="P100" s="1"/>
      <c r="Q100" s="228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18"/>
      <c r="B101" s="112"/>
      <c r="C101" s="112"/>
      <c r="D101" s="112"/>
      <c r="E101" s="6"/>
      <c r="F101" s="119"/>
      <c r="G101" s="54"/>
      <c r="H101" s="37"/>
      <c r="I101" s="54"/>
      <c r="J101" s="6"/>
      <c r="K101" s="132"/>
      <c r="L101" s="133"/>
      <c r="M101" s="6"/>
      <c r="N101" s="102"/>
      <c r="O101" s="134"/>
      <c r="P101" s="1"/>
      <c r="Q101" s="228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18"/>
      <c r="B102" s="112"/>
      <c r="C102" s="112"/>
      <c r="D102" s="112"/>
      <c r="E102" s="6"/>
      <c r="F102" s="119"/>
      <c r="G102" s="54"/>
      <c r="H102" s="37"/>
      <c r="I102" s="54"/>
      <c r="J102" s="6"/>
      <c r="K102" s="132"/>
      <c r="L102" s="133"/>
      <c r="M102" s="6"/>
      <c r="N102" s="102"/>
      <c r="O102" s="134"/>
      <c r="P102" s="1"/>
      <c r="Q102" s="228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18"/>
      <c r="B103" s="112"/>
      <c r="C103" s="112"/>
      <c r="D103" s="112"/>
      <c r="E103" s="6"/>
      <c r="F103" s="119"/>
      <c r="G103" s="54"/>
      <c r="H103" s="37"/>
      <c r="I103" s="54"/>
      <c r="J103" s="6"/>
      <c r="K103" s="132"/>
      <c r="L103" s="133"/>
      <c r="M103" s="6"/>
      <c r="N103" s="102"/>
      <c r="O103" s="134"/>
      <c r="P103" s="1"/>
      <c r="Q103" s="228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18"/>
      <c r="B104" s="112"/>
      <c r="C104" s="112"/>
      <c r="D104" s="112"/>
      <c r="E104" s="6"/>
      <c r="F104" s="119"/>
      <c r="G104" s="54"/>
      <c r="H104" s="37"/>
      <c r="I104" s="54"/>
      <c r="J104" s="6"/>
      <c r="K104" s="132"/>
      <c r="L104" s="133"/>
      <c r="M104" s="6"/>
      <c r="N104" s="102"/>
      <c r="O104" s="134"/>
      <c r="P104" s="1"/>
      <c r="Q104" s="228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18"/>
      <c r="B105" s="112"/>
      <c r="C105" s="112"/>
      <c r="D105" s="112"/>
      <c r="E105" s="6"/>
      <c r="F105" s="119"/>
      <c r="G105" s="54"/>
      <c r="H105" s="37"/>
      <c r="I105" s="54"/>
      <c r="J105" s="6"/>
      <c r="K105" s="132"/>
      <c r="L105" s="133"/>
      <c r="M105" s="6"/>
      <c r="N105" s="102"/>
      <c r="O105" s="134"/>
      <c r="P105" s="1"/>
      <c r="Q105" s="228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54"/>
      <c r="B106" s="101"/>
      <c r="C106" s="101"/>
      <c r="D106" s="37"/>
      <c r="E106" s="54"/>
      <c r="F106" s="54"/>
      <c r="G106" s="54"/>
      <c r="H106" s="37"/>
      <c r="I106" s="54"/>
      <c r="J106" s="6"/>
      <c r="K106" s="132"/>
      <c r="L106" s="133"/>
      <c r="M106" s="6"/>
      <c r="N106" s="102"/>
      <c r="O106" s="134"/>
      <c r="P106" s="1"/>
      <c r="Q106" s="228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38.25" customHeight="1">
      <c r="A107" s="37"/>
      <c r="B107" s="148" t="s">
        <v>604</v>
      </c>
      <c r="C107" s="148"/>
      <c r="D107" s="148"/>
      <c r="E107" s="148"/>
      <c r="F107" s="6"/>
      <c r="G107" s="6"/>
      <c r="H107" s="128"/>
      <c r="I107" s="6"/>
      <c r="J107" s="128"/>
      <c r="K107" s="129"/>
      <c r="L107" s="6"/>
      <c r="M107" s="6"/>
      <c r="N107" s="1"/>
      <c r="O107" s="1"/>
      <c r="P107" s="1"/>
      <c r="Q107" s="228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92" t="s">
        <v>16</v>
      </c>
      <c r="B108" s="93" t="s">
        <v>553</v>
      </c>
      <c r="C108" s="93"/>
      <c r="D108" s="94" t="s">
        <v>564</v>
      </c>
      <c r="E108" s="93" t="s">
        <v>565</v>
      </c>
      <c r="F108" s="93" t="s">
        <v>566</v>
      </c>
      <c r="G108" s="93" t="s">
        <v>605</v>
      </c>
      <c r="H108" s="93" t="s">
        <v>606</v>
      </c>
      <c r="I108" s="93" t="s">
        <v>569</v>
      </c>
      <c r="J108" s="149" t="s">
        <v>570</v>
      </c>
      <c r="K108" s="93" t="s">
        <v>571</v>
      </c>
      <c r="L108" s="93" t="s">
        <v>607</v>
      </c>
      <c r="M108" s="93" t="s">
        <v>574</v>
      </c>
      <c r="N108" s="94" t="s">
        <v>575</v>
      </c>
      <c r="O108" s="1"/>
      <c r="P108" s="1"/>
      <c r="Q108" s="228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0">
        <v>1</v>
      </c>
      <c r="B109" s="151">
        <v>41579</v>
      </c>
      <c r="C109" s="151"/>
      <c r="D109" s="152" t="s">
        <v>608</v>
      </c>
      <c r="E109" s="153" t="s">
        <v>577</v>
      </c>
      <c r="F109" s="154">
        <v>82</v>
      </c>
      <c r="G109" s="153" t="s">
        <v>609</v>
      </c>
      <c r="H109" s="153">
        <v>100</v>
      </c>
      <c r="I109" s="155">
        <v>100</v>
      </c>
      <c r="J109" s="156" t="s">
        <v>610</v>
      </c>
      <c r="K109" s="157">
        <f t="shared" ref="K109:K161" si="72">H109-F109</f>
        <v>18</v>
      </c>
      <c r="L109" s="158">
        <f t="shared" ref="L109:L161" si="73">K109/F109</f>
        <v>0.21951219512195122</v>
      </c>
      <c r="M109" s="153" t="s">
        <v>580</v>
      </c>
      <c r="N109" s="159">
        <v>42657</v>
      </c>
      <c r="O109" s="1"/>
      <c r="P109" s="1"/>
      <c r="Q109" s="228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0">
        <v>2</v>
      </c>
      <c r="B110" s="151">
        <v>41794</v>
      </c>
      <c r="C110" s="151"/>
      <c r="D110" s="152" t="s">
        <v>611</v>
      </c>
      <c r="E110" s="153" t="s">
        <v>589</v>
      </c>
      <c r="F110" s="154">
        <v>257</v>
      </c>
      <c r="G110" s="153" t="s">
        <v>609</v>
      </c>
      <c r="H110" s="153">
        <v>300</v>
      </c>
      <c r="I110" s="155">
        <v>300</v>
      </c>
      <c r="J110" s="156" t="s">
        <v>610</v>
      </c>
      <c r="K110" s="157">
        <f t="shared" si="72"/>
        <v>43</v>
      </c>
      <c r="L110" s="158">
        <f t="shared" si="73"/>
        <v>0.16731517509727625</v>
      </c>
      <c r="M110" s="153" t="s">
        <v>580</v>
      </c>
      <c r="N110" s="159">
        <v>41822</v>
      </c>
      <c r="O110" s="1"/>
      <c r="P110" s="1"/>
      <c r="Q110" s="228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0">
        <v>3</v>
      </c>
      <c r="B111" s="151">
        <v>41828</v>
      </c>
      <c r="C111" s="151"/>
      <c r="D111" s="152" t="s">
        <v>612</v>
      </c>
      <c r="E111" s="153" t="s">
        <v>589</v>
      </c>
      <c r="F111" s="154">
        <v>393</v>
      </c>
      <c r="G111" s="153" t="s">
        <v>609</v>
      </c>
      <c r="H111" s="153">
        <v>468</v>
      </c>
      <c r="I111" s="155">
        <v>468</v>
      </c>
      <c r="J111" s="156" t="s">
        <v>610</v>
      </c>
      <c r="K111" s="157">
        <f t="shared" si="72"/>
        <v>75</v>
      </c>
      <c r="L111" s="158">
        <f t="shared" si="73"/>
        <v>0.19083969465648856</v>
      </c>
      <c r="M111" s="153" t="s">
        <v>580</v>
      </c>
      <c r="N111" s="159">
        <v>41863</v>
      </c>
      <c r="O111" s="1"/>
      <c r="P111" s="1"/>
      <c r="Q111" s="228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50">
        <v>4</v>
      </c>
      <c r="B112" s="151">
        <v>41857</v>
      </c>
      <c r="C112" s="151"/>
      <c r="D112" s="152" t="s">
        <v>613</v>
      </c>
      <c r="E112" s="153" t="s">
        <v>589</v>
      </c>
      <c r="F112" s="154">
        <v>205</v>
      </c>
      <c r="G112" s="153" t="s">
        <v>609</v>
      </c>
      <c r="H112" s="153">
        <v>275</v>
      </c>
      <c r="I112" s="155">
        <v>250</v>
      </c>
      <c r="J112" s="156" t="s">
        <v>610</v>
      </c>
      <c r="K112" s="157">
        <f t="shared" si="72"/>
        <v>70</v>
      </c>
      <c r="L112" s="158">
        <f t="shared" si="73"/>
        <v>0.34146341463414637</v>
      </c>
      <c r="M112" s="153" t="s">
        <v>580</v>
      </c>
      <c r="N112" s="159">
        <v>41962</v>
      </c>
      <c r="O112" s="1"/>
      <c r="P112" s="1"/>
      <c r="Q112" s="228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0">
        <v>5</v>
      </c>
      <c r="B113" s="151">
        <v>41886</v>
      </c>
      <c r="C113" s="151"/>
      <c r="D113" s="152" t="s">
        <v>614</v>
      </c>
      <c r="E113" s="153" t="s">
        <v>589</v>
      </c>
      <c r="F113" s="154">
        <v>162</v>
      </c>
      <c r="G113" s="153" t="s">
        <v>609</v>
      </c>
      <c r="H113" s="153">
        <v>190</v>
      </c>
      <c r="I113" s="155">
        <v>190</v>
      </c>
      <c r="J113" s="156" t="s">
        <v>610</v>
      </c>
      <c r="K113" s="157">
        <f t="shared" si="72"/>
        <v>28</v>
      </c>
      <c r="L113" s="158">
        <f t="shared" si="73"/>
        <v>0.1728395061728395</v>
      </c>
      <c r="M113" s="153" t="s">
        <v>580</v>
      </c>
      <c r="N113" s="159">
        <v>42006</v>
      </c>
      <c r="O113" s="1"/>
      <c r="P113" s="1"/>
      <c r="Q113" s="228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50">
        <v>6</v>
      </c>
      <c r="B114" s="151">
        <v>41886</v>
      </c>
      <c r="C114" s="151"/>
      <c r="D114" s="152" t="s">
        <v>615</v>
      </c>
      <c r="E114" s="153" t="s">
        <v>589</v>
      </c>
      <c r="F114" s="154">
        <v>75</v>
      </c>
      <c r="G114" s="153" t="s">
        <v>609</v>
      </c>
      <c r="H114" s="153">
        <v>91.5</v>
      </c>
      <c r="I114" s="155" t="s">
        <v>602</v>
      </c>
      <c r="J114" s="156" t="s">
        <v>616</v>
      </c>
      <c r="K114" s="157">
        <f t="shared" si="72"/>
        <v>16.5</v>
      </c>
      <c r="L114" s="158">
        <f t="shared" si="73"/>
        <v>0.22</v>
      </c>
      <c r="M114" s="153" t="s">
        <v>580</v>
      </c>
      <c r="N114" s="159">
        <v>41954</v>
      </c>
      <c r="O114" s="1"/>
      <c r="P114" s="1"/>
      <c r="Q114" s="228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0">
        <v>7</v>
      </c>
      <c r="B115" s="151">
        <v>41913</v>
      </c>
      <c r="C115" s="151"/>
      <c r="D115" s="152" t="s">
        <v>617</v>
      </c>
      <c r="E115" s="153" t="s">
        <v>589</v>
      </c>
      <c r="F115" s="154">
        <v>850</v>
      </c>
      <c r="G115" s="153" t="s">
        <v>609</v>
      </c>
      <c r="H115" s="153">
        <v>982.5</v>
      </c>
      <c r="I115" s="155">
        <v>1050</v>
      </c>
      <c r="J115" s="156" t="s">
        <v>618</v>
      </c>
      <c r="K115" s="157">
        <f t="shared" si="72"/>
        <v>132.5</v>
      </c>
      <c r="L115" s="158">
        <f t="shared" si="73"/>
        <v>0.15588235294117647</v>
      </c>
      <c r="M115" s="153" t="s">
        <v>580</v>
      </c>
      <c r="N115" s="159">
        <v>42039</v>
      </c>
      <c r="O115" s="1"/>
      <c r="P115" s="1"/>
      <c r="Q115" s="228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0">
        <v>8</v>
      </c>
      <c r="B116" s="151">
        <v>41913</v>
      </c>
      <c r="C116" s="151"/>
      <c r="D116" s="152" t="s">
        <v>619</v>
      </c>
      <c r="E116" s="153" t="s">
        <v>589</v>
      </c>
      <c r="F116" s="154">
        <v>475</v>
      </c>
      <c r="G116" s="153" t="s">
        <v>609</v>
      </c>
      <c r="H116" s="153">
        <v>515</v>
      </c>
      <c r="I116" s="155">
        <v>600</v>
      </c>
      <c r="J116" s="156" t="s">
        <v>620</v>
      </c>
      <c r="K116" s="157">
        <f t="shared" si="72"/>
        <v>40</v>
      </c>
      <c r="L116" s="158">
        <f t="shared" si="73"/>
        <v>8.4210526315789472E-2</v>
      </c>
      <c r="M116" s="153" t="s">
        <v>580</v>
      </c>
      <c r="N116" s="159">
        <v>41939</v>
      </c>
      <c r="O116" s="1"/>
      <c r="P116" s="1"/>
      <c r="Q116" s="228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0">
        <v>9</v>
      </c>
      <c r="B117" s="151">
        <v>41913</v>
      </c>
      <c r="C117" s="151"/>
      <c r="D117" s="152" t="s">
        <v>621</v>
      </c>
      <c r="E117" s="153" t="s">
        <v>589</v>
      </c>
      <c r="F117" s="154">
        <v>86</v>
      </c>
      <c r="G117" s="153" t="s">
        <v>609</v>
      </c>
      <c r="H117" s="153">
        <v>99</v>
      </c>
      <c r="I117" s="155">
        <v>140</v>
      </c>
      <c r="J117" s="156" t="s">
        <v>622</v>
      </c>
      <c r="K117" s="157">
        <f t="shared" si="72"/>
        <v>13</v>
      </c>
      <c r="L117" s="158">
        <f t="shared" si="73"/>
        <v>0.15116279069767441</v>
      </c>
      <c r="M117" s="153" t="s">
        <v>580</v>
      </c>
      <c r="N117" s="159">
        <v>41939</v>
      </c>
      <c r="O117" s="1"/>
      <c r="P117" s="1"/>
      <c r="Q117" s="228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0">
        <v>10</v>
      </c>
      <c r="B118" s="151">
        <v>41926</v>
      </c>
      <c r="C118" s="151"/>
      <c r="D118" s="152" t="s">
        <v>623</v>
      </c>
      <c r="E118" s="153" t="s">
        <v>589</v>
      </c>
      <c r="F118" s="154">
        <v>496.6</v>
      </c>
      <c r="G118" s="153" t="s">
        <v>609</v>
      </c>
      <c r="H118" s="153">
        <v>621</v>
      </c>
      <c r="I118" s="155">
        <v>580</v>
      </c>
      <c r="J118" s="156" t="s">
        <v>610</v>
      </c>
      <c r="K118" s="157">
        <f t="shared" si="72"/>
        <v>124.39999999999998</v>
      </c>
      <c r="L118" s="158">
        <f t="shared" si="73"/>
        <v>0.25050342327829234</v>
      </c>
      <c r="M118" s="153" t="s">
        <v>580</v>
      </c>
      <c r="N118" s="159">
        <v>42605</v>
      </c>
      <c r="O118" s="1"/>
      <c r="P118" s="1"/>
      <c r="Q118" s="228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0">
        <v>11</v>
      </c>
      <c r="B119" s="151">
        <v>41926</v>
      </c>
      <c r="C119" s="151"/>
      <c r="D119" s="152" t="s">
        <v>624</v>
      </c>
      <c r="E119" s="153" t="s">
        <v>589</v>
      </c>
      <c r="F119" s="154">
        <v>2481.9</v>
      </c>
      <c r="G119" s="153" t="s">
        <v>609</v>
      </c>
      <c r="H119" s="153">
        <v>2840</v>
      </c>
      <c r="I119" s="155">
        <v>2870</v>
      </c>
      <c r="J119" s="156" t="s">
        <v>625</v>
      </c>
      <c r="K119" s="157">
        <f t="shared" si="72"/>
        <v>358.09999999999991</v>
      </c>
      <c r="L119" s="158">
        <f t="shared" si="73"/>
        <v>0.14428462065353154</v>
      </c>
      <c r="M119" s="153" t="s">
        <v>580</v>
      </c>
      <c r="N119" s="159">
        <v>42017</v>
      </c>
      <c r="O119" s="1"/>
      <c r="P119" s="1"/>
      <c r="Q119" s="228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0">
        <v>12</v>
      </c>
      <c r="B120" s="151">
        <v>41928</v>
      </c>
      <c r="C120" s="151"/>
      <c r="D120" s="152" t="s">
        <v>626</v>
      </c>
      <c r="E120" s="153" t="s">
        <v>589</v>
      </c>
      <c r="F120" s="154">
        <v>84.5</v>
      </c>
      <c r="G120" s="153" t="s">
        <v>609</v>
      </c>
      <c r="H120" s="153">
        <v>93</v>
      </c>
      <c r="I120" s="155">
        <v>110</v>
      </c>
      <c r="J120" s="156" t="s">
        <v>627</v>
      </c>
      <c r="K120" s="157">
        <f t="shared" si="72"/>
        <v>8.5</v>
      </c>
      <c r="L120" s="158">
        <f t="shared" si="73"/>
        <v>0.10059171597633136</v>
      </c>
      <c r="M120" s="153" t="s">
        <v>580</v>
      </c>
      <c r="N120" s="159">
        <v>41939</v>
      </c>
      <c r="O120" s="1"/>
      <c r="P120" s="1"/>
      <c r="Q120" s="228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0">
        <v>13</v>
      </c>
      <c r="B121" s="151">
        <v>41928</v>
      </c>
      <c r="C121" s="151"/>
      <c r="D121" s="152" t="s">
        <v>628</v>
      </c>
      <c r="E121" s="153" t="s">
        <v>589</v>
      </c>
      <c r="F121" s="154">
        <v>401</v>
      </c>
      <c r="G121" s="153" t="s">
        <v>609</v>
      </c>
      <c r="H121" s="153">
        <v>428</v>
      </c>
      <c r="I121" s="155">
        <v>450</v>
      </c>
      <c r="J121" s="156" t="s">
        <v>629</v>
      </c>
      <c r="K121" s="157">
        <f t="shared" si="72"/>
        <v>27</v>
      </c>
      <c r="L121" s="158">
        <f t="shared" si="73"/>
        <v>6.7331670822942641E-2</v>
      </c>
      <c r="M121" s="153" t="s">
        <v>580</v>
      </c>
      <c r="N121" s="159">
        <v>42020</v>
      </c>
      <c r="O121" s="1"/>
      <c r="P121" s="1"/>
      <c r="Q121" s="228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50">
        <v>14</v>
      </c>
      <c r="B122" s="151">
        <v>41928</v>
      </c>
      <c r="C122" s="151"/>
      <c r="D122" s="152" t="s">
        <v>630</v>
      </c>
      <c r="E122" s="153" t="s">
        <v>589</v>
      </c>
      <c r="F122" s="154">
        <v>101</v>
      </c>
      <c r="G122" s="153" t="s">
        <v>609</v>
      </c>
      <c r="H122" s="153">
        <v>112</v>
      </c>
      <c r="I122" s="155">
        <v>120</v>
      </c>
      <c r="J122" s="156" t="s">
        <v>631</v>
      </c>
      <c r="K122" s="157">
        <f t="shared" si="72"/>
        <v>11</v>
      </c>
      <c r="L122" s="158">
        <f t="shared" si="73"/>
        <v>0.10891089108910891</v>
      </c>
      <c r="M122" s="153" t="s">
        <v>580</v>
      </c>
      <c r="N122" s="159">
        <v>41939</v>
      </c>
      <c r="O122" s="1"/>
      <c r="P122" s="1"/>
      <c r="Q122" s="228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0">
        <v>15</v>
      </c>
      <c r="B123" s="151">
        <v>41954</v>
      </c>
      <c r="C123" s="151"/>
      <c r="D123" s="152" t="s">
        <v>632</v>
      </c>
      <c r="E123" s="153" t="s">
        <v>589</v>
      </c>
      <c r="F123" s="154">
        <v>59</v>
      </c>
      <c r="G123" s="153" t="s">
        <v>609</v>
      </c>
      <c r="H123" s="153">
        <v>76</v>
      </c>
      <c r="I123" s="155">
        <v>76</v>
      </c>
      <c r="J123" s="156" t="s">
        <v>610</v>
      </c>
      <c r="K123" s="157">
        <f t="shared" si="72"/>
        <v>17</v>
      </c>
      <c r="L123" s="158">
        <f t="shared" si="73"/>
        <v>0.28813559322033899</v>
      </c>
      <c r="M123" s="153" t="s">
        <v>580</v>
      </c>
      <c r="N123" s="159">
        <v>43032</v>
      </c>
      <c r="O123" s="1"/>
      <c r="P123" s="1"/>
      <c r="Q123" s="228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0">
        <v>16</v>
      </c>
      <c r="B124" s="151">
        <v>41954</v>
      </c>
      <c r="C124" s="151"/>
      <c r="D124" s="152" t="s">
        <v>621</v>
      </c>
      <c r="E124" s="153" t="s">
        <v>589</v>
      </c>
      <c r="F124" s="154">
        <v>99</v>
      </c>
      <c r="G124" s="153" t="s">
        <v>609</v>
      </c>
      <c r="H124" s="153">
        <v>120</v>
      </c>
      <c r="I124" s="155">
        <v>120</v>
      </c>
      <c r="J124" s="156" t="s">
        <v>598</v>
      </c>
      <c r="K124" s="157">
        <f t="shared" si="72"/>
        <v>21</v>
      </c>
      <c r="L124" s="158">
        <f t="shared" si="73"/>
        <v>0.21212121212121213</v>
      </c>
      <c r="M124" s="153" t="s">
        <v>580</v>
      </c>
      <c r="N124" s="159">
        <v>41960</v>
      </c>
      <c r="O124" s="1"/>
      <c r="P124" s="1"/>
      <c r="Q124" s="228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0">
        <v>17</v>
      </c>
      <c r="B125" s="151">
        <v>41956</v>
      </c>
      <c r="C125" s="151"/>
      <c r="D125" s="152" t="s">
        <v>633</v>
      </c>
      <c r="E125" s="153" t="s">
        <v>589</v>
      </c>
      <c r="F125" s="154">
        <v>22</v>
      </c>
      <c r="G125" s="153" t="s">
        <v>609</v>
      </c>
      <c r="H125" s="153">
        <v>33.549999999999997</v>
      </c>
      <c r="I125" s="155">
        <v>32</v>
      </c>
      <c r="J125" s="156" t="s">
        <v>634</v>
      </c>
      <c r="K125" s="157">
        <f t="shared" si="72"/>
        <v>11.549999999999997</v>
      </c>
      <c r="L125" s="158">
        <f t="shared" si="73"/>
        <v>0.52499999999999991</v>
      </c>
      <c r="M125" s="153" t="s">
        <v>580</v>
      </c>
      <c r="N125" s="159">
        <v>42188</v>
      </c>
      <c r="O125" s="1"/>
      <c r="P125" s="1"/>
      <c r="Q125" s="228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0">
        <v>18</v>
      </c>
      <c r="B126" s="151">
        <v>41976</v>
      </c>
      <c r="C126" s="151"/>
      <c r="D126" s="152" t="s">
        <v>635</v>
      </c>
      <c r="E126" s="153" t="s">
        <v>589</v>
      </c>
      <c r="F126" s="154">
        <v>440</v>
      </c>
      <c r="G126" s="153" t="s">
        <v>609</v>
      </c>
      <c r="H126" s="153">
        <v>520</v>
      </c>
      <c r="I126" s="155">
        <v>520</v>
      </c>
      <c r="J126" s="156" t="s">
        <v>636</v>
      </c>
      <c r="K126" s="157">
        <f t="shared" si="72"/>
        <v>80</v>
      </c>
      <c r="L126" s="158">
        <f t="shared" si="73"/>
        <v>0.18181818181818182</v>
      </c>
      <c r="M126" s="153" t="s">
        <v>580</v>
      </c>
      <c r="N126" s="159">
        <v>42208</v>
      </c>
      <c r="O126" s="1"/>
      <c r="P126" s="1"/>
      <c r="Q126" s="228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0">
        <v>19</v>
      </c>
      <c r="B127" s="151">
        <v>41976</v>
      </c>
      <c r="C127" s="151"/>
      <c r="D127" s="152" t="s">
        <v>637</v>
      </c>
      <c r="E127" s="153" t="s">
        <v>589</v>
      </c>
      <c r="F127" s="154">
        <v>360</v>
      </c>
      <c r="G127" s="153" t="s">
        <v>609</v>
      </c>
      <c r="H127" s="153">
        <v>427</v>
      </c>
      <c r="I127" s="155">
        <v>425</v>
      </c>
      <c r="J127" s="156" t="s">
        <v>638</v>
      </c>
      <c r="K127" s="157">
        <f t="shared" si="72"/>
        <v>67</v>
      </c>
      <c r="L127" s="158">
        <f t="shared" si="73"/>
        <v>0.18611111111111112</v>
      </c>
      <c r="M127" s="153" t="s">
        <v>580</v>
      </c>
      <c r="N127" s="159">
        <v>42058</v>
      </c>
      <c r="O127" s="1"/>
      <c r="P127" s="1"/>
      <c r="Q127" s="228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0">
        <v>20</v>
      </c>
      <c r="B128" s="151">
        <v>42012</v>
      </c>
      <c r="C128" s="151"/>
      <c r="D128" s="152" t="s">
        <v>639</v>
      </c>
      <c r="E128" s="153" t="s">
        <v>589</v>
      </c>
      <c r="F128" s="154">
        <v>360</v>
      </c>
      <c r="G128" s="153" t="s">
        <v>609</v>
      </c>
      <c r="H128" s="153">
        <v>455</v>
      </c>
      <c r="I128" s="155">
        <v>420</v>
      </c>
      <c r="J128" s="156" t="s">
        <v>640</v>
      </c>
      <c r="K128" s="157">
        <f t="shared" si="72"/>
        <v>95</v>
      </c>
      <c r="L128" s="158">
        <f t="shared" si="73"/>
        <v>0.2638888888888889</v>
      </c>
      <c r="M128" s="153" t="s">
        <v>580</v>
      </c>
      <c r="N128" s="159">
        <v>42024</v>
      </c>
      <c r="O128" s="1"/>
      <c r="P128" s="1"/>
      <c r="Q128" s="228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0">
        <v>21</v>
      </c>
      <c r="B129" s="151">
        <v>42012</v>
      </c>
      <c r="C129" s="151"/>
      <c r="D129" s="152" t="s">
        <v>641</v>
      </c>
      <c r="E129" s="153" t="s">
        <v>589</v>
      </c>
      <c r="F129" s="154">
        <v>130</v>
      </c>
      <c r="G129" s="153"/>
      <c r="H129" s="153">
        <v>175.5</v>
      </c>
      <c r="I129" s="155">
        <v>165</v>
      </c>
      <c r="J129" s="156" t="s">
        <v>642</v>
      </c>
      <c r="K129" s="157">
        <f t="shared" si="72"/>
        <v>45.5</v>
      </c>
      <c r="L129" s="158">
        <f t="shared" si="73"/>
        <v>0.35</v>
      </c>
      <c r="M129" s="153" t="s">
        <v>580</v>
      </c>
      <c r="N129" s="159">
        <v>43088</v>
      </c>
      <c r="O129" s="1"/>
      <c r="P129" s="1"/>
      <c r="Q129" s="228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0">
        <v>22</v>
      </c>
      <c r="B130" s="151">
        <v>42040</v>
      </c>
      <c r="C130" s="151"/>
      <c r="D130" s="152" t="s">
        <v>399</v>
      </c>
      <c r="E130" s="153" t="s">
        <v>577</v>
      </c>
      <c r="F130" s="154">
        <v>98</v>
      </c>
      <c r="G130" s="153"/>
      <c r="H130" s="153">
        <v>120</v>
      </c>
      <c r="I130" s="155">
        <v>120</v>
      </c>
      <c r="J130" s="156" t="s">
        <v>610</v>
      </c>
      <c r="K130" s="157">
        <f t="shared" si="72"/>
        <v>22</v>
      </c>
      <c r="L130" s="158">
        <f t="shared" si="73"/>
        <v>0.22448979591836735</v>
      </c>
      <c r="M130" s="153" t="s">
        <v>580</v>
      </c>
      <c r="N130" s="159">
        <v>42753</v>
      </c>
      <c r="O130" s="1"/>
      <c r="P130" s="1"/>
      <c r="Q130" s="228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0">
        <v>23</v>
      </c>
      <c r="B131" s="151">
        <v>42040</v>
      </c>
      <c r="C131" s="151"/>
      <c r="D131" s="152" t="s">
        <v>643</v>
      </c>
      <c r="E131" s="153" t="s">
        <v>577</v>
      </c>
      <c r="F131" s="154">
        <v>196</v>
      </c>
      <c r="G131" s="153"/>
      <c r="H131" s="153">
        <v>262</v>
      </c>
      <c r="I131" s="155">
        <v>255</v>
      </c>
      <c r="J131" s="156" t="s">
        <v>610</v>
      </c>
      <c r="K131" s="157">
        <f t="shared" si="72"/>
        <v>66</v>
      </c>
      <c r="L131" s="158">
        <f t="shared" si="73"/>
        <v>0.33673469387755101</v>
      </c>
      <c r="M131" s="153" t="s">
        <v>580</v>
      </c>
      <c r="N131" s="159">
        <v>42599</v>
      </c>
      <c r="O131" s="1"/>
      <c r="P131" s="1"/>
      <c r="Q131" s="228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60">
        <v>24</v>
      </c>
      <c r="B132" s="161">
        <v>42067</v>
      </c>
      <c r="C132" s="161"/>
      <c r="D132" s="162" t="s">
        <v>398</v>
      </c>
      <c r="E132" s="163" t="s">
        <v>577</v>
      </c>
      <c r="F132" s="164">
        <v>235</v>
      </c>
      <c r="G132" s="164"/>
      <c r="H132" s="165">
        <v>77</v>
      </c>
      <c r="I132" s="165" t="s">
        <v>644</v>
      </c>
      <c r="J132" s="166" t="s">
        <v>645</v>
      </c>
      <c r="K132" s="167">
        <f t="shared" si="72"/>
        <v>-158</v>
      </c>
      <c r="L132" s="168">
        <f t="shared" si="73"/>
        <v>-0.67234042553191486</v>
      </c>
      <c r="M132" s="164" t="s">
        <v>590</v>
      </c>
      <c r="N132" s="161">
        <v>43522</v>
      </c>
      <c r="O132" s="1"/>
      <c r="P132" s="1"/>
      <c r="Q132" s="228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0">
        <v>25</v>
      </c>
      <c r="B133" s="151">
        <v>42067</v>
      </c>
      <c r="C133" s="151"/>
      <c r="D133" s="152" t="s">
        <v>646</v>
      </c>
      <c r="E133" s="153" t="s">
        <v>577</v>
      </c>
      <c r="F133" s="154">
        <v>185</v>
      </c>
      <c r="G133" s="153"/>
      <c r="H133" s="153">
        <v>224</v>
      </c>
      <c r="I133" s="155" t="s">
        <v>647</v>
      </c>
      <c r="J133" s="156" t="s">
        <v>610</v>
      </c>
      <c r="K133" s="157">
        <f t="shared" si="72"/>
        <v>39</v>
      </c>
      <c r="L133" s="158">
        <f t="shared" si="73"/>
        <v>0.21081081081081082</v>
      </c>
      <c r="M133" s="153" t="s">
        <v>580</v>
      </c>
      <c r="N133" s="159">
        <v>42647</v>
      </c>
      <c r="O133" s="1"/>
      <c r="P133" s="1"/>
      <c r="Q133" s="228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60">
        <v>26</v>
      </c>
      <c r="B134" s="161">
        <v>42090</v>
      </c>
      <c r="C134" s="161"/>
      <c r="D134" s="169" t="s">
        <v>648</v>
      </c>
      <c r="E134" s="164" t="s">
        <v>577</v>
      </c>
      <c r="F134" s="164">
        <v>49.5</v>
      </c>
      <c r="G134" s="165"/>
      <c r="H134" s="165">
        <v>15.85</v>
      </c>
      <c r="I134" s="165">
        <v>67</v>
      </c>
      <c r="J134" s="166" t="s">
        <v>649</v>
      </c>
      <c r="K134" s="165">
        <f t="shared" si="72"/>
        <v>-33.65</v>
      </c>
      <c r="L134" s="170">
        <f t="shared" si="73"/>
        <v>-0.67979797979797973</v>
      </c>
      <c r="M134" s="164" t="s">
        <v>590</v>
      </c>
      <c r="N134" s="171">
        <v>43627</v>
      </c>
      <c r="O134" s="1"/>
      <c r="P134" s="1"/>
      <c r="Q134" s="228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0">
        <v>27</v>
      </c>
      <c r="B135" s="151">
        <v>42093</v>
      </c>
      <c r="C135" s="151"/>
      <c r="D135" s="152" t="s">
        <v>650</v>
      </c>
      <c r="E135" s="153" t="s">
        <v>577</v>
      </c>
      <c r="F135" s="154">
        <v>183.5</v>
      </c>
      <c r="G135" s="153"/>
      <c r="H135" s="153">
        <v>219</v>
      </c>
      <c r="I135" s="155">
        <v>218</v>
      </c>
      <c r="J135" s="156" t="s">
        <v>651</v>
      </c>
      <c r="K135" s="157">
        <f t="shared" si="72"/>
        <v>35.5</v>
      </c>
      <c r="L135" s="158">
        <f t="shared" si="73"/>
        <v>0.19346049046321526</v>
      </c>
      <c r="M135" s="153" t="s">
        <v>580</v>
      </c>
      <c r="N135" s="159">
        <v>42103</v>
      </c>
      <c r="O135" s="1"/>
      <c r="P135" s="1"/>
      <c r="Q135" s="228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0">
        <v>28</v>
      </c>
      <c r="B136" s="151">
        <v>42114</v>
      </c>
      <c r="C136" s="151"/>
      <c r="D136" s="152" t="s">
        <v>652</v>
      </c>
      <c r="E136" s="153" t="s">
        <v>577</v>
      </c>
      <c r="F136" s="154">
        <f>(227+237)/2</f>
        <v>232</v>
      </c>
      <c r="G136" s="153"/>
      <c r="H136" s="153">
        <v>298</v>
      </c>
      <c r="I136" s="155">
        <v>298</v>
      </c>
      <c r="J136" s="156" t="s">
        <v>610</v>
      </c>
      <c r="K136" s="157">
        <f t="shared" si="72"/>
        <v>66</v>
      </c>
      <c r="L136" s="158">
        <f t="shared" si="73"/>
        <v>0.28448275862068967</v>
      </c>
      <c r="M136" s="153" t="s">
        <v>580</v>
      </c>
      <c r="N136" s="159">
        <v>42823</v>
      </c>
      <c r="O136" s="1"/>
      <c r="P136" s="1"/>
      <c r="Q136" s="228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0">
        <v>29</v>
      </c>
      <c r="B137" s="151">
        <v>42128</v>
      </c>
      <c r="C137" s="151"/>
      <c r="D137" s="152" t="s">
        <v>653</v>
      </c>
      <c r="E137" s="153" t="s">
        <v>589</v>
      </c>
      <c r="F137" s="154">
        <v>385</v>
      </c>
      <c r="G137" s="153"/>
      <c r="H137" s="153">
        <f>212.5+331</f>
        <v>543.5</v>
      </c>
      <c r="I137" s="155">
        <v>510</v>
      </c>
      <c r="J137" s="156" t="s">
        <v>654</v>
      </c>
      <c r="K137" s="157">
        <f t="shared" si="72"/>
        <v>158.5</v>
      </c>
      <c r="L137" s="158">
        <f t="shared" si="73"/>
        <v>0.41168831168831171</v>
      </c>
      <c r="M137" s="153" t="s">
        <v>580</v>
      </c>
      <c r="N137" s="159">
        <v>42235</v>
      </c>
      <c r="O137" s="1"/>
      <c r="P137" s="1"/>
      <c r="Q137" s="228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0">
        <v>30</v>
      </c>
      <c r="B138" s="151">
        <v>42128</v>
      </c>
      <c r="C138" s="151"/>
      <c r="D138" s="152" t="s">
        <v>655</v>
      </c>
      <c r="E138" s="153" t="s">
        <v>589</v>
      </c>
      <c r="F138" s="154">
        <v>115.5</v>
      </c>
      <c r="G138" s="153"/>
      <c r="H138" s="153">
        <v>146</v>
      </c>
      <c r="I138" s="155">
        <v>142</v>
      </c>
      <c r="J138" s="156" t="s">
        <v>656</v>
      </c>
      <c r="K138" s="157">
        <f t="shared" si="72"/>
        <v>30.5</v>
      </c>
      <c r="L138" s="158">
        <f t="shared" si="73"/>
        <v>0.26406926406926406</v>
      </c>
      <c r="M138" s="153" t="s">
        <v>580</v>
      </c>
      <c r="N138" s="159">
        <v>42202</v>
      </c>
      <c r="O138" s="1"/>
      <c r="P138" s="1"/>
      <c r="Q138" s="228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50">
        <v>31</v>
      </c>
      <c r="B139" s="151">
        <v>42151</v>
      </c>
      <c r="C139" s="151"/>
      <c r="D139" s="152" t="s">
        <v>530</v>
      </c>
      <c r="E139" s="153" t="s">
        <v>589</v>
      </c>
      <c r="F139" s="154">
        <v>237.5</v>
      </c>
      <c r="G139" s="153"/>
      <c r="H139" s="153">
        <v>279.5</v>
      </c>
      <c r="I139" s="155">
        <v>278</v>
      </c>
      <c r="J139" s="156" t="s">
        <v>610</v>
      </c>
      <c r="K139" s="157">
        <f t="shared" si="72"/>
        <v>42</v>
      </c>
      <c r="L139" s="158">
        <f t="shared" si="73"/>
        <v>0.17684210526315788</v>
      </c>
      <c r="M139" s="153" t="s">
        <v>580</v>
      </c>
      <c r="N139" s="159">
        <v>42222</v>
      </c>
      <c r="O139" s="1"/>
      <c r="P139" s="1"/>
      <c r="Q139" s="228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0">
        <v>32</v>
      </c>
      <c r="B140" s="151">
        <v>42174</v>
      </c>
      <c r="C140" s="151"/>
      <c r="D140" s="152" t="s">
        <v>628</v>
      </c>
      <c r="E140" s="153" t="s">
        <v>577</v>
      </c>
      <c r="F140" s="154">
        <v>340</v>
      </c>
      <c r="G140" s="153"/>
      <c r="H140" s="153">
        <v>448</v>
      </c>
      <c r="I140" s="155">
        <v>448</v>
      </c>
      <c r="J140" s="156" t="s">
        <v>610</v>
      </c>
      <c r="K140" s="157">
        <f t="shared" si="72"/>
        <v>108</v>
      </c>
      <c r="L140" s="158">
        <f t="shared" si="73"/>
        <v>0.31764705882352939</v>
      </c>
      <c r="M140" s="153" t="s">
        <v>580</v>
      </c>
      <c r="N140" s="159">
        <v>43018</v>
      </c>
      <c r="O140" s="1"/>
      <c r="P140" s="1"/>
      <c r="Q140" s="228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0">
        <v>33</v>
      </c>
      <c r="B141" s="151">
        <v>42191</v>
      </c>
      <c r="C141" s="151"/>
      <c r="D141" s="152" t="s">
        <v>657</v>
      </c>
      <c r="E141" s="153" t="s">
        <v>577</v>
      </c>
      <c r="F141" s="154">
        <v>390</v>
      </c>
      <c r="G141" s="153"/>
      <c r="H141" s="153">
        <v>460</v>
      </c>
      <c r="I141" s="155">
        <v>460</v>
      </c>
      <c r="J141" s="156" t="s">
        <v>610</v>
      </c>
      <c r="K141" s="157">
        <f t="shared" si="72"/>
        <v>70</v>
      </c>
      <c r="L141" s="158">
        <f t="shared" si="73"/>
        <v>0.17948717948717949</v>
      </c>
      <c r="M141" s="153" t="s">
        <v>580</v>
      </c>
      <c r="N141" s="159">
        <v>42478</v>
      </c>
      <c r="O141" s="1"/>
      <c r="P141" s="1"/>
      <c r="Q141" s="228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60">
        <v>34</v>
      </c>
      <c r="B142" s="161">
        <v>42195</v>
      </c>
      <c r="C142" s="161"/>
      <c r="D142" s="162" t="s">
        <v>658</v>
      </c>
      <c r="E142" s="163" t="s">
        <v>577</v>
      </c>
      <c r="F142" s="164">
        <v>122.5</v>
      </c>
      <c r="G142" s="164"/>
      <c r="H142" s="165">
        <v>61</v>
      </c>
      <c r="I142" s="165">
        <v>172</v>
      </c>
      <c r="J142" s="166" t="s">
        <v>659</v>
      </c>
      <c r="K142" s="167">
        <f t="shared" si="72"/>
        <v>-61.5</v>
      </c>
      <c r="L142" s="168">
        <f t="shared" si="73"/>
        <v>-0.50204081632653064</v>
      </c>
      <c r="M142" s="164" t="s">
        <v>590</v>
      </c>
      <c r="N142" s="161">
        <v>43333</v>
      </c>
      <c r="O142" s="1"/>
      <c r="P142" s="1"/>
      <c r="Q142" s="228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0">
        <v>35</v>
      </c>
      <c r="B143" s="151">
        <v>42219</v>
      </c>
      <c r="C143" s="151"/>
      <c r="D143" s="152" t="s">
        <v>660</v>
      </c>
      <c r="E143" s="153" t="s">
        <v>577</v>
      </c>
      <c r="F143" s="154">
        <v>297.5</v>
      </c>
      <c r="G143" s="153"/>
      <c r="H143" s="153">
        <v>350</v>
      </c>
      <c r="I143" s="155">
        <v>360</v>
      </c>
      <c r="J143" s="156" t="s">
        <v>661</v>
      </c>
      <c r="K143" s="157">
        <f t="shared" si="72"/>
        <v>52.5</v>
      </c>
      <c r="L143" s="158">
        <f t="shared" si="73"/>
        <v>0.17647058823529413</v>
      </c>
      <c r="M143" s="153" t="s">
        <v>580</v>
      </c>
      <c r="N143" s="159">
        <v>42232</v>
      </c>
      <c r="O143" s="1"/>
      <c r="P143" s="1"/>
      <c r="Q143" s="228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0">
        <v>36</v>
      </c>
      <c r="B144" s="151">
        <v>42219</v>
      </c>
      <c r="C144" s="151"/>
      <c r="D144" s="152" t="s">
        <v>662</v>
      </c>
      <c r="E144" s="153" t="s">
        <v>577</v>
      </c>
      <c r="F144" s="154">
        <v>115.5</v>
      </c>
      <c r="G144" s="153"/>
      <c r="H144" s="153">
        <v>149</v>
      </c>
      <c r="I144" s="155">
        <v>140</v>
      </c>
      <c r="J144" s="156" t="s">
        <v>663</v>
      </c>
      <c r="K144" s="157">
        <f t="shared" si="72"/>
        <v>33.5</v>
      </c>
      <c r="L144" s="158">
        <f t="shared" si="73"/>
        <v>0.29004329004329005</v>
      </c>
      <c r="M144" s="153" t="s">
        <v>580</v>
      </c>
      <c r="N144" s="159">
        <v>42740</v>
      </c>
      <c r="O144" s="1"/>
      <c r="P144" s="1"/>
      <c r="Q144" s="228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0">
        <v>37</v>
      </c>
      <c r="B145" s="151">
        <v>42251</v>
      </c>
      <c r="C145" s="151"/>
      <c r="D145" s="152" t="s">
        <v>530</v>
      </c>
      <c r="E145" s="153" t="s">
        <v>577</v>
      </c>
      <c r="F145" s="154">
        <v>226</v>
      </c>
      <c r="G145" s="153"/>
      <c r="H145" s="153">
        <v>292</v>
      </c>
      <c r="I145" s="155">
        <v>292</v>
      </c>
      <c r="J145" s="156" t="s">
        <v>664</v>
      </c>
      <c r="K145" s="157">
        <f t="shared" si="72"/>
        <v>66</v>
      </c>
      <c r="L145" s="158">
        <f t="shared" si="73"/>
        <v>0.29203539823008851</v>
      </c>
      <c r="M145" s="153" t="s">
        <v>580</v>
      </c>
      <c r="N145" s="159">
        <v>42286</v>
      </c>
      <c r="O145" s="1"/>
      <c r="P145" s="1"/>
      <c r="Q145" s="228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50">
        <v>38</v>
      </c>
      <c r="B146" s="151">
        <v>42254</v>
      </c>
      <c r="C146" s="151"/>
      <c r="D146" s="152" t="s">
        <v>652</v>
      </c>
      <c r="E146" s="153" t="s">
        <v>577</v>
      </c>
      <c r="F146" s="154">
        <v>232.5</v>
      </c>
      <c r="G146" s="153"/>
      <c r="H146" s="153">
        <v>312.5</v>
      </c>
      <c r="I146" s="155">
        <v>310</v>
      </c>
      <c r="J146" s="156" t="s">
        <v>610</v>
      </c>
      <c r="K146" s="157">
        <f t="shared" si="72"/>
        <v>80</v>
      </c>
      <c r="L146" s="158">
        <f t="shared" si="73"/>
        <v>0.34408602150537637</v>
      </c>
      <c r="M146" s="153" t="s">
        <v>580</v>
      </c>
      <c r="N146" s="159">
        <v>42823</v>
      </c>
      <c r="O146" s="1"/>
      <c r="P146" s="1"/>
      <c r="Q146" s="228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0">
        <v>39</v>
      </c>
      <c r="B147" s="151">
        <v>42268</v>
      </c>
      <c r="C147" s="151"/>
      <c r="D147" s="152" t="s">
        <v>665</v>
      </c>
      <c r="E147" s="153" t="s">
        <v>577</v>
      </c>
      <c r="F147" s="154">
        <v>196.5</v>
      </c>
      <c r="G147" s="153"/>
      <c r="H147" s="153">
        <v>238</v>
      </c>
      <c r="I147" s="155">
        <v>238</v>
      </c>
      <c r="J147" s="156" t="s">
        <v>664</v>
      </c>
      <c r="K147" s="157">
        <f t="shared" si="72"/>
        <v>41.5</v>
      </c>
      <c r="L147" s="158">
        <f t="shared" si="73"/>
        <v>0.21119592875318066</v>
      </c>
      <c r="M147" s="153" t="s">
        <v>580</v>
      </c>
      <c r="N147" s="159">
        <v>42291</v>
      </c>
      <c r="O147" s="1"/>
      <c r="P147" s="1"/>
      <c r="Q147" s="228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0">
        <v>40</v>
      </c>
      <c r="B148" s="151">
        <v>42271</v>
      </c>
      <c r="C148" s="151"/>
      <c r="D148" s="152" t="s">
        <v>608</v>
      </c>
      <c r="E148" s="153" t="s">
        <v>577</v>
      </c>
      <c r="F148" s="154">
        <v>65</v>
      </c>
      <c r="G148" s="153"/>
      <c r="H148" s="153">
        <v>82</v>
      </c>
      <c r="I148" s="155">
        <v>82</v>
      </c>
      <c r="J148" s="156" t="s">
        <v>664</v>
      </c>
      <c r="K148" s="157">
        <f t="shared" si="72"/>
        <v>17</v>
      </c>
      <c r="L148" s="158">
        <f t="shared" si="73"/>
        <v>0.26153846153846155</v>
      </c>
      <c r="M148" s="153" t="s">
        <v>580</v>
      </c>
      <c r="N148" s="159">
        <v>42578</v>
      </c>
      <c r="O148" s="1"/>
      <c r="P148" s="1"/>
      <c r="Q148" s="228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0">
        <v>41</v>
      </c>
      <c r="B149" s="151">
        <v>42291</v>
      </c>
      <c r="C149" s="151"/>
      <c r="D149" s="152" t="s">
        <v>666</v>
      </c>
      <c r="E149" s="153" t="s">
        <v>577</v>
      </c>
      <c r="F149" s="154">
        <v>144</v>
      </c>
      <c r="G149" s="153"/>
      <c r="H149" s="153">
        <v>182.5</v>
      </c>
      <c r="I149" s="155">
        <v>181</v>
      </c>
      <c r="J149" s="156" t="s">
        <v>664</v>
      </c>
      <c r="K149" s="157">
        <f t="shared" si="72"/>
        <v>38.5</v>
      </c>
      <c r="L149" s="158">
        <f t="shared" si="73"/>
        <v>0.2673611111111111</v>
      </c>
      <c r="M149" s="153" t="s">
        <v>580</v>
      </c>
      <c r="N149" s="159">
        <v>42817</v>
      </c>
      <c r="O149" s="1"/>
      <c r="P149" s="1"/>
      <c r="Q149" s="228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0">
        <v>42</v>
      </c>
      <c r="B150" s="151">
        <v>42291</v>
      </c>
      <c r="C150" s="151"/>
      <c r="D150" s="152" t="s">
        <v>667</v>
      </c>
      <c r="E150" s="153" t="s">
        <v>577</v>
      </c>
      <c r="F150" s="154">
        <v>264</v>
      </c>
      <c r="G150" s="153"/>
      <c r="H150" s="153">
        <v>311</v>
      </c>
      <c r="I150" s="155">
        <v>311</v>
      </c>
      <c r="J150" s="156" t="s">
        <v>664</v>
      </c>
      <c r="K150" s="157">
        <f t="shared" si="72"/>
        <v>47</v>
      </c>
      <c r="L150" s="158">
        <f t="shared" si="73"/>
        <v>0.17803030303030304</v>
      </c>
      <c r="M150" s="153" t="s">
        <v>580</v>
      </c>
      <c r="N150" s="159">
        <v>42604</v>
      </c>
      <c r="O150" s="1"/>
      <c r="P150" s="1"/>
      <c r="Q150" s="228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50">
        <v>43</v>
      </c>
      <c r="B151" s="151">
        <v>42318</v>
      </c>
      <c r="C151" s="151"/>
      <c r="D151" s="152" t="s">
        <v>668</v>
      </c>
      <c r="E151" s="153" t="s">
        <v>589</v>
      </c>
      <c r="F151" s="154">
        <v>549.5</v>
      </c>
      <c r="G151" s="153"/>
      <c r="H151" s="153">
        <v>630</v>
      </c>
      <c r="I151" s="155">
        <v>630</v>
      </c>
      <c r="J151" s="156" t="s">
        <v>664</v>
      </c>
      <c r="K151" s="157">
        <f t="shared" si="72"/>
        <v>80.5</v>
      </c>
      <c r="L151" s="158">
        <f t="shared" si="73"/>
        <v>0.1464968152866242</v>
      </c>
      <c r="M151" s="153" t="s">
        <v>580</v>
      </c>
      <c r="N151" s="159">
        <v>42419</v>
      </c>
      <c r="O151" s="1"/>
      <c r="P151" s="1"/>
      <c r="Q151" s="228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0">
        <v>44</v>
      </c>
      <c r="B152" s="151">
        <v>42342</v>
      </c>
      <c r="C152" s="151"/>
      <c r="D152" s="152" t="s">
        <v>669</v>
      </c>
      <c r="E152" s="153" t="s">
        <v>577</v>
      </c>
      <c r="F152" s="154">
        <v>1027.5</v>
      </c>
      <c r="G152" s="153"/>
      <c r="H152" s="153">
        <v>1315</v>
      </c>
      <c r="I152" s="155">
        <v>1250</v>
      </c>
      <c r="J152" s="156" t="s">
        <v>664</v>
      </c>
      <c r="K152" s="157">
        <f t="shared" si="72"/>
        <v>287.5</v>
      </c>
      <c r="L152" s="158">
        <f t="shared" si="73"/>
        <v>0.27980535279805352</v>
      </c>
      <c r="M152" s="153" t="s">
        <v>580</v>
      </c>
      <c r="N152" s="159">
        <v>43244</v>
      </c>
      <c r="O152" s="1"/>
      <c r="P152" s="1"/>
      <c r="Q152" s="228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50">
        <v>45</v>
      </c>
      <c r="B153" s="151">
        <v>42367</v>
      </c>
      <c r="C153" s="151"/>
      <c r="D153" s="152" t="s">
        <v>670</v>
      </c>
      <c r="E153" s="153" t="s">
        <v>577</v>
      </c>
      <c r="F153" s="154">
        <v>465</v>
      </c>
      <c r="G153" s="153"/>
      <c r="H153" s="153">
        <v>540</v>
      </c>
      <c r="I153" s="155">
        <v>540</v>
      </c>
      <c r="J153" s="156" t="s">
        <v>664</v>
      </c>
      <c r="K153" s="157">
        <f t="shared" si="72"/>
        <v>75</v>
      </c>
      <c r="L153" s="158">
        <f t="shared" si="73"/>
        <v>0.16129032258064516</v>
      </c>
      <c r="M153" s="153" t="s">
        <v>580</v>
      </c>
      <c r="N153" s="159">
        <v>42530</v>
      </c>
      <c r="O153" s="1"/>
      <c r="P153" s="1"/>
      <c r="Q153" s="228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0">
        <v>46</v>
      </c>
      <c r="B154" s="151">
        <v>42380</v>
      </c>
      <c r="C154" s="151"/>
      <c r="D154" s="152" t="s">
        <v>399</v>
      </c>
      <c r="E154" s="153" t="s">
        <v>589</v>
      </c>
      <c r="F154" s="154">
        <v>81</v>
      </c>
      <c r="G154" s="153"/>
      <c r="H154" s="153">
        <v>110</v>
      </c>
      <c r="I154" s="155">
        <v>110</v>
      </c>
      <c r="J154" s="156" t="s">
        <v>664</v>
      </c>
      <c r="K154" s="157">
        <f t="shared" si="72"/>
        <v>29</v>
      </c>
      <c r="L154" s="158">
        <f t="shared" si="73"/>
        <v>0.35802469135802467</v>
      </c>
      <c r="M154" s="153" t="s">
        <v>580</v>
      </c>
      <c r="N154" s="159">
        <v>42745</v>
      </c>
      <c r="O154" s="1"/>
      <c r="P154" s="1"/>
      <c r="Q154" s="228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50">
        <v>47</v>
      </c>
      <c r="B155" s="151">
        <v>42382</v>
      </c>
      <c r="C155" s="151"/>
      <c r="D155" s="152" t="s">
        <v>671</v>
      </c>
      <c r="E155" s="153" t="s">
        <v>589</v>
      </c>
      <c r="F155" s="154">
        <v>417.5</v>
      </c>
      <c r="G155" s="153"/>
      <c r="H155" s="153">
        <v>547</v>
      </c>
      <c r="I155" s="155">
        <v>535</v>
      </c>
      <c r="J155" s="156" t="s">
        <v>664</v>
      </c>
      <c r="K155" s="157">
        <f t="shared" si="72"/>
        <v>129.5</v>
      </c>
      <c r="L155" s="158">
        <f t="shared" si="73"/>
        <v>0.31017964071856285</v>
      </c>
      <c r="M155" s="153" t="s">
        <v>580</v>
      </c>
      <c r="N155" s="159">
        <v>42578</v>
      </c>
      <c r="O155" s="1"/>
      <c r="P155" s="1"/>
      <c r="Q155" s="228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0">
        <v>48</v>
      </c>
      <c r="B156" s="151">
        <v>42408</v>
      </c>
      <c r="C156" s="151"/>
      <c r="D156" s="152" t="s">
        <v>672</v>
      </c>
      <c r="E156" s="153" t="s">
        <v>577</v>
      </c>
      <c r="F156" s="154">
        <v>650</v>
      </c>
      <c r="G156" s="153"/>
      <c r="H156" s="153">
        <v>800</v>
      </c>
      <c r="I156" s="155">
        <v>800</v>
      </c>
      <c r="J156" s="156" t="s">
        <v>664</v>
      </c>
      <c r="K156" s="157">
        <f t="shared" si="72"/>
        <v>150</v>
      </c>
      <c r="L156" s="158">
        <f t="shared" si="73"/>
        <v>0.23076923076923078</v>
      </c>
      <c r="M156" s="153" t="s">
        <v>580</v>
      </c>
      <c r="N156" s="159">
        <v>43154</v>
      </c>
      <c r="O156" s="1"/>
      <c r="P156" s="1"/>
      <c r="Q156" s="228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0">
        <v>49</v>
      </c>
      <c r="B157" s="151">
        <v>42433</v>
      </c>
      <c r="C157" s="151"/>
      <c r="D157" s="152" t="s">
        <v>237</v>
      </c>
      <c r="E157" s="153" t="s">
        <v>577</v>
      </c>
      <c r="F157" s="154">
        <v>437.5</v>
      </c>
      <c r="G157" s="153"/>
      <c r="H157" s="153">
        <v>504.5</v>
      </c>
      <c r="I157" s="155">
        <v>522</v>
      </c>
      <c r="J157" s="156" t="s">
        <v>673</v>
      </c>
      <c r="K157" s="157">
        <f t="shared" si="72"/>
        <v>67</v>
      </c>
      <c r="L157" s="158">
        <f t="shared" si="73"/>
        <v>0.15314285714285714</v>
      </c>
      <c r="M157" s="153" t="s">
        <v>580</v>
      </c>
      <c r="N157" s="159">
        <v>42480</v>
      </c>
      <c r="O157" s="1"/>
      <c r="P157" s="1"/>
      <c r="Q157" s="228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0">
        <v>50</v>
      </c>
      <c r="B158" s="151">
        <v>42438</v>
      </c>
      <c r="C158" s="151"/>
      <c r="D158" s="152" t="s">
        <v>674</v>
      </c>
      <c r="E158" s="153" t="s">
        <v>577</v>
      </c>
      <c r="F158" s="154">
        <v>189.5</v>
      </c>
      <c r="G158" s="153"/>
      <c r="H158" s="153">
        <v>218</v>
      </c>
      <c r="I158" s="155">
        <v>218</v>
      </c>
      <c r="J158" s="156" t="s">
        <v>664</v>
      </c>
      <c r="K158" s="157">
        <f t="shared" si="72"/>
        <v>28.5</v>
      </c>
      <c r="L158" s="158">
        <f t="shared" si="73"/>
        <v>0.15039577836411611</v>
      </c>
      <c r="M158" s="153" t="s">
        <v>580</v>
      </c>
      <c r="N158" s="159">
        <v>43034</v>
      </c>
      <c r="O158" s="1"/>
      <c r="P158" s="1"/>
      <c r="Q158" s="228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60">
        <v>51</v>
      </c>
      <c r="B159" s="161">
        <v>42471</v>
      </c>
      <c r="C159" s="161"/>
      <c r="D159" s="169" t="s">
        <v>675</v>
      </c>
      <c r="E159" s="164" t="s">
        <v>577</v>
      </c>
      <c r="F159" s="164">
        <v>36.5</v>
      </c>
      <c r="G159" s="165"/>
      <c r="H159" s="165">
        <v>15.85</v>
      </c>
      <c r="I159" s="165">
        <v>60</v>
      </c>
      <c r="J159" s="166" t="s">
        <v>676</v>
      </c>
      <c r="K159" s="167">
        <f t="shared" si="72"/>
        <v>-20.65</v>
      </c>
      <c r="L159" s="168">
        <f t="shared" si="73"/>
        <v>-0.5657534246575342</v>
      </c>
      <c r="M159" s="164" t="s">
        <v>590</v>
      </c>
      <c r="N159" s="172">
        <v>43627</v>
      </c>
      <c r="O159" s="1"/>
      <c r="P159" s="1"/>
      <c r="Q159" s="228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0">
        <v>52</v>
      </c>
      <c r="B160" s="151">
        <v>42472</v>
      </c>
      <c r="C160" s="151"/>
      <c r="D160" s="152" t="s">
        <v>677</v>
      </c>
      <c r="E160" s="153" t="s">
        <v>577</v>
      </c>
      <c r="F160" s="154">
        <v>93</v>
      </c>
      <c r="G160" s="153"/>
      <c r="H160" s="153">
        <v>149</v>
      </c>
      <c r="I160" s="155">
        <v>140</v>
      </c>
      <c r="J160" s="156" t="s">
        <v>678</v>
      </c>
      <c r="K160" s="157">
        <f t="shared" si="72"/>
        <v>56</v>
      </c>
      <c r="L160" s="158">
        <f t="shared" si="73"/>
        <v>0.60215053763440862</v>
      </c>
      <c r="M160" s="153" t="s">
        <v>580</v>
      </c>
      <c r="N160" s="159">
        <v>42740</v>
      </c>
      <c r="O160" s="1"/>
      <c r="P160" s="1"/>
      <c r="Q160" s="228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0">
        <v>53</v>
      </c>
      <c r="B161" s="151">
        <v>42472</v>
      </c>
      <c r="C161" s="151"/>
      <c r="D161" s="152" t="s">
        <v>679</v>
      </c>
      <c r="E161" s="153" t="s">
        <v>577</v>
      </c>
      <c r="F161" s="154">
        <v>130</v>
      </c>
      <c r="G161" s="153"/>
      <c r="H161" s="153">
        <v>150</v>
      </c>
      <c r="I161" s="155" t="s">
        <v>680</v>
      </c>
      <c r="J161" s="156" t="s">
        <v>664</v>
      </c>
      <c r="K161" s="157">
        <f t="shared" si="72"/>
        <v>20</v>
      </c>
      <c r="L161" s="158">
        <f t="shared" si="73"/>
        <v>0.15384615384615385</v>
      </c>
      <c r="M161" s="153" t="s">
        <v>580</v>
      </c>
      <c r="N161" s="159">
        <v>42564</v>
      </c>
      <c r="O161" s="1"/>
      <c r="P161" s="1"/>
      <c r="Q161" s="228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0">
        <v>54</v>
      </c>
      <c r="B162" s="151">
        <v>42473</v>
      </c>
      <c r="C162" s="151"/>
      <c r="D162" s="152" t="s">
        <v>681</v>
      </c>
      <c r="E162" s="153" t="s">
        <v>577</v>
      </c>
      <c r="F162" s="154">
        <v>196</v>
      </c>
      <c r="G162" s="153"/>
      <c r="H162" s="153">
        <v>299</v>
      </c>
      <c r="I162" s="155">
        <v>299</v>
      </c>
      <c r="J162" s="156" t="s">
        <v>664</v>
      </c>
      <c r="K162" s="157">
        <v>103</v>
      </c>
      <c r="L162" s="158">
        <v>0.52551020408163296</v>
      </c>
      <c r="M162" s="153" t="s">
        <v>580</v>
      </c>
      <c r="N162" s="159">
        <v>42620</v>
      </c>
      <c r="O162" s="1"/>
      <c r="P162" s="1"/>
      <c r="Q162" s="228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0">
        <v>55</v>
      </c>
      <c r="B163" s="151">
        <v>42473</v>
      </c>
      <c r="C163" s="151"/>
      <c r="D163" s="152" t="s">
        <v>682</v>
      </c>
      <c r="E163" s="153" t="s">
        <v>577</v>
      </c>
      <c r="F163" s="154">
        <v>88</v>
      </c>
      <c r="G163" s="153"/>
      <c r="H163" s="153">
        <v>103</v>
      </c>
      <c r="I163" s="155">
        <v>103</v>
      </c>
      <c r="J163" s="156" t="s">
        <v>664</v>
      </c>
      <c r="K163" s="157">
        <v>15</v>
      </c>
      <c r="L163" s="158">
        <v>0.170454545454545</v>
      </c>
      <c r="M163" s="153" t="s">
        <v>580</v>
      </c>
      <c r="N163" s="159">
        <v>42530</v>
      </c>
      <c r="O163" s="1"/>
      <c r="P163" s="1"/>
      <c r="Q163" s="228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0">
        <v>56</v>
      </c>
      <c r="B164" s="151">
        <v>42492</v>
      </c>
      <c r="C164" s="151"/>
      <c r="D164" s="152" t="s">
        <v>683</v>
      </c>
      <c r="E164" s="153" t="s">
        <v>577</v>
      </c>
      <c r="F164" s="154">
        <v>127.5</v>
      </c>
      <c r="G164" s="153"/>
      <c r="H164" s="153">
        <v>148</v>
      </c>
      <c r="I164" s="155" t="s">
        <v>684</v>
      </c>
      <c r="J164" s="156" t="s">
        <v>664</v>
      </c>
      <c r="K164" s="157">
        <f t="shared" ref="K164:K168" si="74">H164-F164</f>
        <v>20.5</v>
      </c>
      <c r="L164" s="158">
        <f t="shared" ref="L164:L168" si="75">K164/F164</f>
        <v>0.16078431372549021</v>
      </c>
      <c r="M164" s="153" t="s">
        <v>580</v>
      </c>
      <c r="N164" s="159">
        <v>42564</v>
      </c>
      <c r="O164" s="1"/>
      <c r="P164" s="1"/>
      <c r="Q164" s="228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50">
        <v>57</v>
      </c>
      <c r="B165" s="151">
        <v>42493</v>
      </c>
      <c r="C165" s="151"/>
      <c r="D165" s="152" t="s">
        <v>685</v>
      </c>
      <c r="E165" s="153" t="s">
        <v>577</v>
      </c>
      <c r="F165" s="154">
        <v>675</v>
      </c>
      <c r="G165" s="153"/>
      <c r="H165" s="153">
        <v>815</v>
      </c>
      <c r="I165" s="155" t="s">
        <v>686</v>
      </c>
      <c r="J165" s="156" t="s">
        <v>664</v>
      </c>
      <c r="K165" s="157">
        <f t="shared" si="74"/>
        <v>140</v>
      </c>
      <c r="L165" s="158">
        <f t="shared" si="75"/>
        <v>0.2074074074074074</v>
      </c>
      <c r="M165" s="153" t="s">
        <v>580</v>
      </c>
      <c r="N165" s="159">
        <v>43154</v>
      </c>
      <c r="O165" s="1"/>
      <c r="P165" s="1"/>
      <c r="Q165" s="228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60">
        <v>58</v>
      </c>
      <c r="B166" s="161">
        <v>42522</v>
      </c>
      <c r="C166" s="161"/>
      <c r="D166" s="162" t="s">
        <v>687</v>
      </c>
      <c r="E166" s="163" t="s">
        <v>577</v>
      </c>
      <c r="F166" s="164">
        <v>500</v>
      </c>
      <c r="G166" s="164"/>
      <c r="H166" s="165">
        <v>232.5</v>
      </c>
      <c r="I166" s="165" t="s">
        <v>688</v>
      </c>
      <c r="J166" s="166" t="s">
        <v>689</v>
      </c>
      <c r="K166" s="167">
        <f t="shared" si="74"/>
        <v>-267.5</v>
      </c>
      <c r="L166" s="168">
        <f t="shared" si="75"/>
        <v>-0.53500000000000003</v>
      </c>
      <c r="M166" s="164" t="s">
        <v>590</v>
      </c>
      <c r="N166" s="161">
        <v>43735</v>
      </c>
      <c r="O166" s="1"/>
      <c r="P166" s="1"/>
      <c r="Q166" s="228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0">
        <v>59</v>
      </c>
      <c r="B167" s="151">
        <v>42527</v>
      </c>
      <c r="C167" s="151"/>
      <c r="D167" s="152" t="s">
        <v>532</v>
      </c>
      <c r="E167" s="153" t="s">
        <v>577</v>
      </c>
      <c r="F167" s="154">
        <v>110</v>
      </c>
      <c r="G167" s="153"/>
      <c r="H167" s="153">
        <v>126.5</v>
      </c>
      <c r="I167" s="155">
        <v>125</v>
      </c>
      <c r="J167" s="156" t="s">
        <v>616</v>
      </c>
      <c r="K167" s="157">
        <f t="shared" si="74"/>
        <v>16.5</v>
      </c>
      <c r="L167" s="158">
        <f t="shared" si="75"/>
        <v>0.15</v>
      </c>
      <c r="M167" s="153" t="s">
        <v>580</v>
      </c>
      <c r="N167" s="159">
        <v>42552</v>
      </c>
      <c r="O167" s="1"/>
      <c r="P167" s="1"/>
      <c r="Q167" s="228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0">
        <v>60</v>
      </c>
      <c r="B168" s="151">
        <v>42538</v>
      </c>
      <c r="C168" s="151"/>
      <c r="D168" s="152" t="s">
        <v>690</v>
      </c>
      <c r="E168" s="153" t="s">
        <v>577</v>
      </c>
      <c r="F168" s="154">
        <v>44</v>
      </c>
      <c r="G168" s="153"/>
      <c r="H168" s="153">
        <v>69.5</v>
      </c>
      <c r="I168" s="155">
        <v>69.5</v>
      </c>
      <c r="J168" s="156" t="s">
        <v>691</v>
      </c>
      <c r="K168" s="157">
        <f t="shared" si="74"/>
        <v>25.5</v>
      </c>
      <c r="L168" s="158">
        <f t="shared" si="75"/>
        <v>0.57954545454545459</v>
      </c>
      <c r="M168" s="153" t="s">
        <v>580</v>
      </c>
      <c r="N168" s="159">
        <v>42977</v>
      </c>
      <c r="O168" s="1"/>
      <c r="P168" s="1"/>
      <c r="Q168" s="228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0">
        <v>61</v>
      </c>
      <c r="B169" s="151">
        <v>42549</v>
      </c>
      <c r="C169" s="151"/>
      <c r="D169" s="152" t="s">
        <v>692</v>
      </c>
      <c r="E169" s="153" t="s">
        <v>577</v>
      </c>
      <c r="F169" s="154">
        <v>262.5</v>
      </c>
      <c r="G169" s="153"/>
      <c r="H169" s="153">
        <v>340</v>
      </c>
      <c r="I169" s="155">
        <v>333</v>
      </c>
      <c r="J169" s="156" t="s">
        <v>693</v>
      </c>
      <c r="K169" s="157">
        <v>77.5</v>
      </c>
      <c r="L169" s="158">
        <v>0.29523809523809502</v>
      </c>
      <c r="M169" s="153" t="s">
        <v>580</v>
      </c>
      <c r="N169" s="159">
        <v>43017</v>
      </c>
      <c r="O169" s="1"/>
      <c r="P169" s="1"/>
      <c r="Q169" s="228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0">
        <v>62</v>
      </c>
      <c r="B170" s="151">
        <v>42549</v>
      </c>
      <c r="C170" s="151"/>
      <c r="D170" s="152" t="s">
        <v>694</v>
      </c>
      <c r="E170" s="153" t="s">
        <v>577</v>
      </c>
      <c r="F170" s="154">
        <v>840</v>
      </c>
      <c r="G170" s="153"/>
      <c r="H170" s="153">
        <v>1230</v>
      </c>
      <c r="I170" s="155">
        <v>1230</v>
      </c>
      <c r="J170" s="156" t="s">
        <v>664</v>
      </c>
      <c r="K170" s="157">
        <v>390</v>
      </c>
      <c r="L170" s="158">
        <v>0.46428571428571402</v>
      </c>
      <c r="M170" s="153" t="s">
        <v>580</v>
      </c>
      <c r="N170" s="159">
        <v>42649</v>
      </c>
      <c r="O170" s="1"/>
      <c r="P170" s="1"/>
      <c r="Q170" s="228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73">
        <v>63</v>
      </c>
      <c r="B171" s="174">
        <v>42556</v>
      </c>
      <c r="C171" s="174"/>
      <c r="D171" s="175" t="s">
        <v>695</v>
      </c>
      <c r="E171" s="176" t="s">
        <v>577</v>
      </c>
      <c r="F171" s="176">
        <v>395</v>
      </c>
      <c r="G171" s="177"/>
      <c r="H171" s="177">
        <f>(468.5+342.5)/2</f>
        <v>405.5</v>
      </c>
      <c r="I171" s="177">
        <v>510</v>
      </c>
      <c r="J171" s="178" t="s">
        <v>696</v>
      </c>
      <c r="K171" s="179">
        <f t="shared" ref="K171:K177" si="76">H171-F171</f>
        <v>10.5</v>
      </c>
      <c r="L171" s="180">
        <f t="shared" ref="L171:L177" si="77">K171/F171</f>
        <v>2.6582278481012658E-2</v>
      </c>
      <c r="M171" s="176" t="s">
        <v>597</v>
      </c>
      <c r="N171" s="174">
        <v>43606</v>
      </c>
      <c r="O171" s="1"/>
      <c r="P171" s="1"/>
      <c r="Q171" s="228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60">
        <v>64</v>
      </c>
      <c r="B172" s="161">
        <v>42584</v>
      </c>
      <c r="C172" s="161"/>
      <c r="D172" s="162" t="s">
        <v>697</v>
      </c>
      <c r="E172" s="163" t="s">
        <v>589</v>
      </c>
      <c r="F172" s="164">
        <f>169.5-12.8</f>
        <v>156.69999999999999</v>
      </c>
      <c r="G172" s="164"/>
      <c r="H172" s="165">
        <v>77</v>
      </c>
      <c r="I172" s="165" t="s">
        <v>698</v>
      </c>
      <c r="J172" s="166" t="s">
        <v>699</v>
      </c>
      <c r="K172" s="167">
        <f t="shared" si="76"/>
        <v>-79.699999999999989</v>
      </c>
      <c r="L172" s="168">
        <f t="shared" si="77"/>
        <v>-0.50861518825781749</v>
      </c>
      <c r="M172" s="164" t="s">
        <v>590</v>
      </c>
      <c r="N172" s="161">
        <v>43522</v>
      </c>
      <c r="O172" s="1"/>
      <c r="P172" s="1"/>
      <c r="Q172" s="228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60">
        <v>65</v>
      </c>
      <c r="B173" s="161">
        <v>42586</v>
      </c>
      <c r="C173" s="161"/>
      <c r="D173" s="162" t="s">
        <v>700</v>
      </c>
      <c r="E173" s="163" t="s">
        <v>577</v>
      </c>
      <c r="F173" s="164">
        <v>400</v>
      </c>
      <c r="G173" s="164"/>
      <c r="H173" s="165">
        <v>305</v>
      </c>
      <c r="I173" s="165">
        <v>475</v>
      </c>
      <c r="J173" s="166" t="s">
        <v>701</v>
      </c>
      <c r="K173" s="167">
        <f t="shared" si="76"/>
        <v>-95</v>
      </c>
      <c r="L173" s="168">
        <f t="shared" si="77"/>
        <v>-0.23749999999999999</v>
      </c>
      <c r="M173" s="164" t="s">
        <v>590</v>
      </c>
      <c r="N173" s="161">
        <v>43606</v>
      </c>
      <c r="O173" s="1"/>
      <c r="P173" s="1"/>
      <c r="Q173" s="228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0">
        <v>66</v>
      </c>
      <c r="B174" s="151">
        <v>42593</v>
      </c>
      <c r="C174" s="151"/>
      <c r="D174" s="152" t="s">
        <v>702</v>
      </c>
      <c r="E174" s="153" t="s">
        <v>577</v>
      </c>
      <c r="F174" s="154">
        <v>86.5</v>
      </c>
      <c r="G174" s="153"/>
      <c r="H174" s="153">
        <v>130</v>
      </c>
      <c r="I174" s="155">
        <v>130</v>
      </c>
      <c r="J174" s="156" t="s">
        <v>703</v>
      </c>
      <c r="K174" s="157">
        <f t="shared" si="76"/>
        <v>43.5</v>
      </c>
      <c r="L174" s="158">
        <f t="shared" si="77"/>
        <v>0.50289017341040465</v>
      </c>
      <c r="M174" s="153" t="s">
        <v>580</v>
      </c>
      <c r="N174" s="159">
        <v>43091</v>
      </c>
      <c r="O174" s="1"/>
      <c r="P174" s="1"/>
      <c r="Q174" s="228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60">
        <v>67</v>
      </c>
      <c r="B175" s="161">
        <v>42600</v>
      </c>
      <c r="C175" s="161"/>
      <c r="D175" s="162" t="s">
        <v>122</v>
      </c>
      <c r="E175" s="163" t="s">
        <v>577</v>
      </c>
      <c r="F175" s="164">
        <v>133.5</v>
      </c>
      <c r="G175" s="164"/>
      <c r="H175" s="165">
        <v>126.5</v>
      </c>
      <c r="I175" s="165">
        <v>178</v>
      </c>
      <c r="J175" s="166" t="s">
        <v>704</v>
      </c>
      <c r="K175" s="167">
        <f t="shared" si="76"/>
        <v>-7</v>
      </c>
      <c r="L175" s="168">
        <f t="shared" si="77"/>
        <v>-5.2434456928838954E-2</v>
      </c>
      <c r="M175" s="164" t="s">
        <v>590</v>
      </c>
      <c r="N175" s="161">
        <v>42615</v>
      </c>
      <c r="O175" s="1"/>
      <c r="P175" s="1"/>
      <c r="Q175" s="228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0">
        <v>68</v>
      </c>
      <c r="B176" s="151">
        <v>42613</v>
      </c>
      <c r="C176" s="151"/>
      <c r="D176" s="152" t="s">
        <v>705</v>
      </c>
      <c r="E176" s="153" t="s">
        <v>577</v>
      </c>
      <c r="F176" s="154">
        <v>560</v>
      </c>
      <c r="G176" s="153"/>
      <c r="H176" s="153">
        <v>725</v>
      </c>
      <c r="I176" s="155">
        <v>725</v>
      </c>
      <c r="J176" s="156" t="s">
        <v>610</v>
      </c>
      <c r="K176" s="157">
        <f t="shared" si="76"/>
        <v>165</v>
      </c>
      <c r="L176" s="158">
        <f t="shared" si="77"/>
        <v>0.29464285714285715</v>
      </c>
      <c r="M176" s="153" t="s">
        <v>580</v>
      </c>
      <c r="N176" s="159">
        <v>42456</v>
      </c>
      <c r="O176" s="1"/>
      <c r="P176" s="1"/>
      <c r="Q176" s="228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0">
        <v>69</v>
      </c>
      <c r="B177" s="151">
        <v>42614</v>
      </c>
      <c r="C177" s="151"/>
      <c r="D177" s="152" t="s">
        <v>706</v>
      </c>
      <c r="E177" s="153" t="s">
        <v>577</v>
      </c>
      <c r="F177" s="154">
        <v>160.5</v>
      </c>
      <c r="G177" s="153"/>
      <c r="H177" s="153">
        <v>210</v>
      </c>
      <c r="I177" s="155">
        <v>210</v>
      </c>
      <c r="J177" s="156" t="s">
        <v>610</v>
      </c>
      <c r="K177" s="157">
        <f t="shared" si="76"/>
        <v>49.5</v>
      </c>
      <c r="L177" s="158">
        <f t="shared" si="77"/>
        <v>0.30841121495327101</v>
      </c>
      <c r="M177" s="153" t="s">
        <v>580</v>
      </c>
      <c r="N177" s="159">
        <v>42871</v>
      </c>
      <c r="O177" s="1"/>
      <c r="P177" s="1"/>
      <c r="Q177" s="228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0">
        <v>70</v>
      </c>
      <c r="B178" s="151">
        <v>42646</v>
      </c>
      <c r="C178" s="151"/>
      <c r="D178" s="152" t="s">
        <v>409</v>
      </c>
      <c r="E178" s="153" t="s">
        <v>577</v>
      </c>
      <c r="F178" s="154">
        <v>430</v>
      </c>
      <c r="G178" s="153"/>
      <c r="H178" s="153">
        <v>596</v>
      </c>
      <c r="I178" s="155">
        <v>575</v>
      </c>
      <c r="J178" s="156" t="s">
        <v>707</v>
      </c>
      <c r="K178" s="157">
        <v>166</v>
      </c>
      <c r="L178" s="158">
        <v>0.38604651162790699</v>
      </c>
      <c r="M178" s="153" t="s">
        <v>580</v>
      </c>
      <c r="N178" s="159">
        <v>42769</v>
      </c>
      <c r="O178" s="1"/>
      <c r="P178" s="1"/>
      <c r="Q178" s="228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0">
        <v>71</v>
      </c>
      <c r="B179" s="151">
        <v>42657</v>
      </c>
      <c r="C179" s="151"/>
      <c r="D179" s="152" t="s">
        <v>708</v>
      </c>
      <c r="E179" s="153" t="s">
        <v>577</v>
      </c>
      <c r="F179" s="154">
        <v>280</v>
      </c>
      <c r="G179" s="153"/>
      <c r="H179" s="153">
        <v>345</v>
      </c>
      <c r="I179" s="155">
        <v>345</v>
      </c>
      <c r="J179" s="156" t="s">
        <v>610</v>
      </c>
      <c r="K179" s="157">
        <f t="shared" ref="K179:K184" si="78">H179-F179</f>
        <v>65</v>
      </c>
      <c r="L179" s="158">
        <f t="shared" ref="L179:L180" si="79">K179/F179</f>
        <v>0.23214285714285715</v>
      </c>
      <c r="M179" s="153" t="s">
        <v>580</v>
      </c>
      <c r="N179" s="159">
        <v>42814</v>
      </c>
      <c r="O179" s="1"/>
      <c r="P179" s="1"/>
      <c r="Q179" s="228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0">
        <v>72</v>
      </c>
      <c r="B180" s="151">
        <v>42657</v>
      </c>
      <c r="C180" s="151"/>
      <c r="D180" s="152" t="s">
        <v>709</v>
      </c>
      <c r="E180" s="153" t="s">
        <v>577</v>
      </c>
      <c r="F180" s="154">
        <v>245</v>
      </c>
      <c r="G180" s="153"/>
      <c r="H180" s="153">
        <v>325.5</v>
      </c>
      <c r="I180" s="155">
        <v>330</v>
      </c>
      <c r="J180" s="156" t="s">
        <v>710</v>
      </c>
      <c r="K180" s="157">
        <f t="shared" si="78"/>
        <v>80.5</v>
      </c>
      <c r="L180" s="158">
        <f t="shared" si="79"/>
        <v>0.32857142857142857</v>
      </c>
      <c r="M180" s="153" t="s">
        <v>580</v>
      </c>
      <c r="N180" s="159">
        <v>42769</v>
      </c>
      <c r="O180" s="1"/>
      <c r="P180" s="1"/>
      <c r="Q180" s="228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50">
        <v>73</v>
      </c>
      <c r="B181" s="151">
        <v>42660</v>
      </c>
      <c r="C181" s="151"/>
      <c r="D181" s="152" t="s">
        <v>711</v>
      </c>
      <c r="E181" s="153" t="s">
        <v>577</v>
      </c>
      <c r="F181" s="154">
        <v>125</v>
      </c>
      <c r="G181" s="153"/>
      <c r="H181" s="153">
        <v>160</v>
      </c>
      <c r="I181" s="155">
        <v>160</v>
      </c>
      <c r="J181" s="156" t="s">
        <v>664</v>
      </c>
      <c r="K181" s="157">
        <f t="shared" si="78"/>
        <v>35</v>
      </c>
      <c r="L181" s="158">
        <v>0.28000000000000003</v>
      </c>
      <c r="M181" s="153" t="s">
        <v>580</v>
      </c>
      <c r="N181" s="159">
        <v>42803</v>
      </c>
      <c r="O181" s="1"/>
      <c r="P181" s="1"/>
      <c r="Q181" s="228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0">
        <v>74</v>
      </c>
      <c r="B182" s="151">
        <v>42660</v>
      </c>
      <c r="C182" s="151"/>
      <c r="D182" s="152" t="s">
        <v>712</v>
      </c>
      <c r="E182" s="153" t="s">
        <v>577</v>
      </c>
      <c r="F182" s="154">
        <v>114</v>
      </c>
      <c r="G182" s="153"/>
      <c r="H182" s="153">
        <v>145</v>
      </c>
      <c r="I182" s="155">
        <v>145</v>
      </c>
      <c r="J182" s="156" t="s">
        <v>664</v>
      </c>
      <c r="K182" s="157">
        <f t="shared" si="78"/>
        <v>31</v>
      </c>
      <c r="L182" s="158">
        <f t="shared" ref="L182:L184" si="80">K182/F182</f>
        <v>0.27192982456140352</v>
      </c>
      <c r="M182" s="153" t="s">
        <v>580</v>
      </c>
      <c r="N182" s="159">
        <v>42859</v>
      </c>
      <c r="O182" s="1"/>
      <c r="P182" s="1"/>
      <c r="Q182" s="228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50">
        <v>75</v>
      </c>
      <c r="B183" s="151">
        <v>42660</v>
      </c>
      <c r="C183" s="151"/>
      <c r="D183" s="152" t="s">
        <v>713</v>
      </c>
      <c r="E183" s="153" t="s">
        <v>577</v>
      </c>
      <c r="F183" s="154">
        <v>212</v>
      </c>
      <c r="G183" s="153"/>
      <c r="H183" s="153">
        <v>280</v>
      </c>
      <c r="I183" s="155">
        <v>276</v>
      </c>
      <c r="J183" s="156" t="s">
        <v>714</v>
      </c>
      <c r="K183" s="157">
        <f t="shared" si="78"/>
        <v>68</v>
      </c>
      <c r="L183" s="158">
        <f t="shared" si="80"/>
        <v>0.32075471698113206</v>
      </c>
      <c r="M183" s="153" t="s">
        <v>580</v>
      </c>
      <c r="N183" s="159">
        <v>42858</v>
      </c>
      <c r="O183" s="1"/>
      <c r="P183" s="1"/>
      <c r="Q183" s="228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0">
        <v>76</v>
      </c>
      <c r="B184" s="151">
        <v>42678</v>
      </c>
      <c r="C184" s="151"/>
      <c r="D184" s="152" t="s">
        <v>456</v>
      </c>
      <c r="E184" s="153" t="s">
        <v>577</v>
      </c>
      <c r="F184" s="154">
        <v>155</v>
      </c>
      <c r="G184" s="153"/>
      <c r="H184" s="153">
        <v>210</v>
      </c>
      <c r="I184" s="155">
        <v>210</v>
      </c>
      <c r="J184" s="156" t="s">
        <v>715</v>
      </c>
      <c r="K184" s="157">
        <f t="shared" si="78"/>
        <v>55</v>
      </c>
      <c r="L184" s="158">
        <f t="shared" si="80"/>
        <v>0.35483870967741937</v>
      </c>
      <c r="M184" s="153" t="s">
        <v>580</v>
      </c>
      <c r="N184" s="159">
        <v>42944</v>
      </c>
      <c r="O184" s="1"/>
      <c r="P184" s="1"/>
      <c r="Q184" s="228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60">
        <v>77</v>
      </c>
      <c r="B185" s="161">
        <v>42710</v>
      </c>
      <c r="C185" s="161"/>
      <c r="D185" s="162" t="s">
        <v>716</v>
      </c>
      <c r="E185" s="163" t="s">
        <v>577</v>
      </c>
      <c r="F185" s="164">
        <v>150.5</v>
      </c>
      <c r="G185" s="164"/>
      <c r="H185" s="165">
        <v>72.5</v>
      </c>
      <c r="I185" s="165">
        <v>174</v>
      </c>
      <c r="J185" s="166" t="s">
        <v>717</v>
      </c>
      <c r="K185" s="167">
        <v>-78</v>
      </c>
      <c r="L185" s="168">
        <v>-0.51827242524916906</v>
      </c>
      <c r="M185" s="164" t="s">
        <v>590</v>
      </c>
      <c r="N185" s="161">
        <v>43333</v>
      </c>
      <c r="O185" s="1"/>
      <c r="P185" s="1"/>
      <c r="Q185" s="228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0">
        <v>78</v>
      </c>
      <c r="B186" s="151">
        <v>42712</v>
      </c>
      <c r="C186" s="151"/>
      <c r="D186" s="152" t="s">
        <v>718</v>
      </c>
      <c r="E186" s="153" t="s">
        <v>577</v>
      </c>
      <c r="F186" s="154">
        <v>380</v>
      </c>
      <c r="G186" s="153"/>
      <c r="H186" s="153">
        <v>478</v>
      </c>
      <c r="I186" s="155">
        <v>468</v>
      </c>
      <c r="J186" s="156" t="s">
        <v>664</v>
      </c>
      <c r="K186" s="157">
        <f t="shared" ref="K186:K188" si="81">H186-F186</f>
        <v>98</v>
      </c>
      <c r="L186" s="158">
        <f t="shared" ref="L186:L188" si="82">K186/F186</f>
        <v>0.25789473684210529</v>
      </c>
      <c r="M186" s="153" t="s">
        <v>580</v>
      </c>
      <c r="N186" s="159">
        <v>43025</v>
      </c>
      <c r="O186" s="1"/>
      <c r="P186" s="1"/>
      <c r="Q186" s="228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50">
        <v>79</v>
      </c>
      <c r="B187" s="151">
        <v>42734</v>
      </c>
      <c r="C187" s="151"/>
      <c r="D187" s="152" t="s">
        <v>121</v>
      </c>
      <c r="E187" s="153" t="s">
        <v>577</v>
      </c>
      <c r="F187" s="154">
        <v>305</v>
      </c>
      <c r="G187" s="153"/>
      <c r="H187" s="153">
        <v>375</v>
      </c>
      <c r="I187" s="155">
        <v>375</v>
      </c>
      <c r="J187" s="156" t="s">
        <v>664</v>
      </c>
      <c r="K187" s="157">
        <f t="shared" si="81"/>
        <v>70</v>
      </c>
      <c r="L187" s="158">
        <f t="shared" si="82"/>
        <v>0.22950819672131148</v>
      </c>
      <c r="M187" s="153" t="s">
        <v>580</v>
      </c>
      <c r="N187" s="159">
        <v>42768</v>
      </c>
      <c r="O187" s="1"/>
      <c r="P187" s="1"/>
      <c r="Q187" s="228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50">
        <v>80</v>
      </c>
      <c r="B188" s="151">
        <v>42739</v>
      </c>
      <c r="C188" s="151"/>
      <c r="D188" s="152" t="s">
        <v>104</v>
      </c>
      <c r="E188" s="153" t="s">
        <v>577</v>
      </c>
      <c r="F188" s="154">
        <v>99.5</v>
      </c>
      <c r="G188" s="153"/>
      <c r="H188" s="153">
        <v>158</v>
      </c>
      <c r="I188" s="155">
        <v>158</v>
      </c>
      <c r="J188" s="156" t="s">
        <v>664</v>
      </c>
      <c r="K188" s="157">
        <f t="shared" si="81"/>
        <v>58.5</v>
      </c>
      <c r="L188" s="158">
        <f t="shared" si="82"/>
        <v>0.5879396984924623</v>
      </c>
      <c r="M188" s="153" t="s">
        <v>580</v>
      </c>
      <c r="N188" s="159">
        <v>42898</v>
      </c>
      <c r="O188" s="1"/>
      <c r="P188" s="1"/>
      <c r="Q188" s="228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50">
        <v>81</v>
      </c>
      <c r="B189" s="151">
        <v>42739</v>
      </c>
      <c r="C189" s="151"/>
      <c r="D189" s="152" t="s">
        <v>104</v>
      </c>
      <c r="E189" s="153" t="s">
        <v>577</v>
      </c>
      <c r="F189" s="154">
        <v>99.5</v>
      </c>
      <c r="G189" s="153"/>
      <c r="H189" s="153">
        <v>158</v>
      </c>
      <c r="I189" s="155">
        <v>158</v>
      </c>
      <c r="J189" s="156" t="s">
        <v>664</v>
      </c>
      <c r="K189" s="157">
        <v>58.5</v>
      </c>
      <c r="L189" s="158">
        <v>0.58793969849246197</v>
      </c>
      <c r="M189" s="153" t="s">
        <v>580</v>
      </c>
      <c r="N189" s="159">
        <v>42898</v>
      </c>
      <c r="O189" s="1"/>
      <c r="P189" s="1"/>
      <c r="Q189" s="228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50">
        <v>82</v>
      </c>
      <c r="B190" s="151">
        <v>42786</v>
      </c>
      <c r="C190" s="151"/>
      <c r="D190" s="152" t="s">
        <v>210</v>
      </c>
      <c r="E190" s="153" t="s">
        <v>577</v>
      </c>
      <c r="F190" s="154">
        <v>140.5</v>
      </c>
      <c r="G190" s="153"/>
      <c r="H190" s="153">
        <v>220</v>
      </c>
      <c r="I190" s="155">
        <v>220</v>
      </c>
      <c r="J190" s="156" t="s">
        <v>664</v>
      </c>
      <c r="K190" s="157">
        <f>H190-F190</f>
        <v>79.5</v>
      </c>
      <c r="L190" s="158">
        <f>K190/F190</f>
        <v>0.5658362989323843</v>
      </c>
      <c r="M190" s="153" t="s">
        <v>580</v>
      </c>
      <c r="N190" s="159">
        <v>42864</v>
      </c>
      <c r="O190" s="1"/>
      <c r="P190" s="1"/>
      <c r="Q190" s="228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50">
        <v>83</v>
      </c>
      <c r="B191" s="151">
        <v>42786</v>
      </c>
      <c r="C191" s="151"/>
      <c r="D191" s="152" t="s">
        <v>719</v>
      </c>
      <c r="E191" s="153" t="s">
        <v>577</v>
      </c>
      <c r="F191" s="154">
        <v>202.5</v>
      </c>
      <c r="G191" s="153"/>
      <c r="H191" s="153">
        <v>234</v>
      </c>
      <c r="I191" s="155">
        <v>234</v>
      </c>
      <c r="J191" s="156" t="s">
        <v>664</v>
      </c>
      <c r="K191" s="157">
        <v>31.5</v>
      </c>
      <c r="L191" s="158">
        <v>0.155555555555556</v>
      </c>
      <c r="M191" s="153" t="s">
        <v>580</v>
      </c>
      <c r="N191" s="159">
        <v>42836</v>
      </c>
      <c r="O191" s="1"/>
      <c r="P191" s="1"/>
      <c r="Q191" s="228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50">
        <v>84</v>
      </c>
      <c r="B192" s="151">
        <v>42818</v>
      </c>
      <c r="C192" s="151"/>
      <c r="D192" s="152" t="s">
        <v>720</v>
      </c>
      <c r="E192" s="153" t="s">
        <v>577</v>
      </c>
      <c r="F192" s="154">
        <v>300.5</v>
      </c>
      <c r="G192" s="153"/>
      <c r="H192" s="153">
        <v>417.5</v>
      </c>
      <c r="I192" s="155">
        <v>420</v>
      </c>
      <c r="J192" s="156" t="s">
        <v>721</v>
      </c>
      <c r="K192" s="157">
        <f>H192-F192</f>
        <v>117</v>
      </c>
      <c r="L192" s="158">
        <f>K192/F192</f>
        <v>0.38935108153078202</v>
      </c>
      <c r="M192" s="153" t="s">
        <v>580</v>
      </c>
      <c r="N192" s="159">
        <v>43070</v>
      </c>
      <c r="O192" s="1"/>
      <c r="P192" s="1"/>
      <c r="Q192" s="228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0">
        <v>85</v>
      </c>
      <c r="B193" s="151">
        <v>42818</v>
      </c>
      <c r="C193" s="151"/>
      <c r="D193" s="152" t="s">
        <v>694</v>
      </c>
      <c r="E193" s="153" t="s">
        <v>577</v>
      </c>
      <c r="F193" s="154">
        <v>850</v>
      </c>
      <c r="G193" s="153"/>
      <c r="H193" s="153">
        <v>1042.5</v>
      </c>
      <c r="I193" s="155">
        <v>1023</v>
      </c>
      <c r="J193" s="156" t="s">
        <v>722</v>
      </c>
      <c r="K193" s="157">
        <v>192.5</v>
      </c>
      <c r="L193" s="158">
        <v>0.22647058823529401</v>
      </c>
      <c r="M193" s="153" t="s">
        <v>580</v>
      </c>
      <c r="N193" s="159">
        <v>42830</v>
      </c>
      <c r="O193" s="1"/>
      <c r="P193" s="1"/>
      <c r="Q193" s="228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50">
        <v>86</v>
      </c>
      <c r="B194" s="151">
        <v>42830</v>
      </c>
      <c r="C194" s="151"/>
      <c r="D194" s="152" t="s">
        <v>487</v>
      </c>
      <c r="E194" s="153" t="s">
        <v>577</v>
      </c>
      <c r="F194" s="154">
        <v>785</v>
      </c>
      <c r="G194" s="153"/>
      <c r="H194" s="153">
        <v>930</v>
      </c>
      <c r="I194" s="155">
        <v>920</v>
      </c>
      <c r="J194" s="156" t="s">
        <v>723</v>
      </c>
      <c r="K194" s="157">
        <f>H194-F194</f>
        <v>145</v>
      </c>
      <c r="L194" s="158">
        <f>K194/F194</f>
        <v>0.18471337579617833</v>
      </c>
      <c r="M194" s="153" t="s">
        <v>580</v>
      </c>
      <c r="N194" s="159">
        <v>42976</v>
      </c>
      <c r="O194" s="1"/>
      <c r="P194" s="1"/>
      <c r="Q194" s="228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60">
        <v>87</v>
      </c>
      <c r="B195" s="161">
        <v>42831</v>
      </c>
      <c r="C195" s="161"/>
      <c r="D195" s="162" t="s">
        <v>724</v>
      </c>
      <c r="E195" s="163" t="s">
        <v>577</v>
      </c>
      <c r="F195" s="164">
        <v>40</v>
      </c>
      <c r="G195" s="164"/>
      <c r="H195" s="165">
        <v>13.1</v>
      </c>
      <c r="I195" s="165">
        <v>60</v>
      </c>
      <c r="J195" s="166" t="s">
        <v>725</v>
      </c>
      <c r="K195" s="167">
        <v>-26.9</v>
      </c>
      <c r="L195" s="168">
        <v>-0.67249999999999999</v>
      </c>
      <c r="M195" s="164" t="s">
        <v>590</v>
      </c>
      <c r="N195" s="161">
        <v>43138</v>
      </c>
      <c r="O195" s="1"/>
      <c r="P195" s="1"/>
      <c r="Q195" s="228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0">
        <v>88</v>
      </c>
      <c r="B196" s="151">
        <v>42837</v>
      </c>
      <c r="C196" s="151"/>
      <c r="D196" s="152" t="s">
        <v>102</v>
      </c>
      <c r="E196" s="153" t="s">
        <v>577</v>
      </c>
      <c r="F196" s="154">
        <v>289.5</v>
      </c>
      <c r="G196" s="153"/>
      <c r="H196" s="153">
        <v>354</v>
      </c>
      <c r="I196" s="155">
        <v>360</v>
      </c>
      <c r="J196" s="156" t="s">
        <v>726</v>
      </c>
      <c r="K196" s="157">
        <f t="shared" ref="K196:K204" si="83">H196-F196</f>
        <v>64.5</v>
      </c>
      <c r="L196" s="158">
        <f t="shared" ref="L196:L204" si="84">K196/F196</f>
        <v>0.22279792746113988</v>
      </c>
      <c r="M196" s="153" t="s">
        <v>580</v>
      </c>
      <c r="N196" s="159">
        <v>43040</v>
      </c>
      <c r="O196" s="1"/>
      <c r="P196" s="1"/>
      <c r="Q196" s="228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0">
        <v>89</v>
      </c>
      <c r="B197" s="151">
        <v>42845</v>
      </c>
      <c r="C197" s="151"/>
      <c r="D197" s="152" t="s">
        <v>428</v>
      </c>
      <c r="E197" s="153" t="s">
        <v>577</v>
      </c>
      <c r="F197" s="154">
        <v>700</v>
      </c>
      <c r="G197" s="153"/>
      <c r="H197" s="153">
        <v>840</v>
      </c>
      <c r="I197" s="155">
        <v>840</v>
      </c>
      <c r="J197" s="156" t="s">
        <v>727</v>
      </c>
      <c r="K197" s="157">
        <f t="shared" si="83"/>
        <v>140</v>
      </c>
      <c r="L197" s="158">
        <f t="shared" si="84"/>
        <v>0.2</v>
      </c>
      <c r="M197" s="153" t="s">
        <v>580</v>
      </c>
      <c r="N197" s="159">
        <v>42893</v>
      </c>
      <c r="O197" s="1"/>
      <c r="P197" s="1"/>
      <c r="Q197" s="228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0">
        <v>90</v>
      </c>
      <c r="B198" s="151">
        <v>42887</v>
      </c>
      <c r="C198" s="151"/>
      <c r="D198" s="152" t="s">
        <v>728</v>
      </c>
      <c r="E198" s="153" t="s">
        <v>577</v>
      </c>
      <c r="F198" s="154">
        <v>130</v>
      </c>
      <c r="G198" s="153"/>
      <c r="H198" s="153">
        <v>144.25</v>
      </c>
      <c r="I198" s="155">
        <v>170</v>
      </c>
      <c r="J198" s="156" t="s">
        <v>729</v>
      </c>
      <c r="K198" s="157">
        <f t="shared" si="83"/>
        <v>14.25</v>
      </c>
      <c r="L198" s="158">
        <f t="shared" si="84"/>
        <v>0.10961538461538461</v>
      </c>
      <c r="M198" s="153" t="s">
        <v>580</v>
      </c>
      <c r="N198" s="159">
        <v>43675</v>
      </c>
      <c r="O198" s="1"/>
      <c r="P198" s="1"/>
      <c r="Q198" s="228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50">
        <v>91</v>
      </c>
      <c r="B199" s="151">
        <v>42901</v>
      </c>
      <c r="C199" s="151"/>
      <c r="D199" s="152" t="s">
        <v>730</v>
      </c>
      <c r="E199" s="153" t="s">
        <v>577</v>
      </c>
      <c r="F199" s="154">
        <v>214.5</v>
      </c>
      <c r="G199" s="153"/>
      <c r="H199" s="153">
        <v>262</v>
      </c>
      <c r="I199" s="155">
        <v>262</v>
      </c>
      <c r="J199" s="156" t="s">
        <v>599</v>
      </c>
      <c r="K199" s="157">
        <f t="shared" si="83"/>
        <v>47.5</v>
      </c>
      <c r="L199" s="158">
        <f t="shared" si="84"/>
        <v>0.22144522144522144</v>
      </c>
      <c r="M199" s="153" t="s">
        <v>580</v>
      </c>
      <c r="N199" s="159">
        <v>42977</v>
      </c>
      <c r="O199" s="1"/>
      <c r="P199" s="1"/>
      <c r="Q199" s="228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81">
        <v>92</v>
      </c>
      <c r="B200" s="182">
        <v>42933</v>
      </c>
      <c r="C200" s="182"/>
      <c r="D200" s="183" t="s">
        <v>731</v>
      </c>
      <c r="E200" s="184" t="s">
        <v>577</v>
      </c>
      <c r="F200" s="185">
        <v>370</v>
      </c>
      <c r="G200" s="184"/>
      <c r="H200" s="184">
        <v>447.5</v>
      </c>
      <c r="I200" s="186">
        <v>450</v>
      </c>
      <c r="J200" s="187" t="s">
        <v>664</v>
      </c>
      <c r="K200" s="157">
        <f t="shared" si="83"/>
        <v>77.5</v>
      </c>
      <c r="L200" s="188">
        <f t="shared" si="84"/>
        <v>0.20945945945945946</v>
      </c>
      <c r="M200" s="184" t="s">
        <v>580</v>
      </c>
      <c r="N200" s="189">
        <v>43035</v>
      </c>
      <c r="O200" s="1"/>
      <c r="P200" s="1"/>
      <c r="Q200" s="228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1">
        <v>93</v>
      </c>
      <c r="B201" s="182">
        <v>42943</v>
      </c>
      <c r="C201" s="182"/>
      <c r="D201" s="183" t="s">
        <v>208</v>
      </c>
      <c r="E201" s="184" t="s">
        <v>577</v>
      </c>
      <c r="F201" s="185">
        <v>657.5</v>
      </c>
      <c r="G201" s="184"/>
      <c r="H201" s="184">
        <v>825</v>
      </c>
      <c r="I201" s="186">
        <v>820</v>
      </c>
      <c r="J201" s="187" t="s">
        <v>664</v>
      </c>
      <c r="K201" s="157">
        <f t="shared" si="83"/>
        <v>167.5</v>
      </c>
      <c r="L201" s="188">
        <f t="shared" si="84"/>
        <v>0.25475285171102663</v>
      </c>
      <c r="M201" s="184" t="s">
        <v>580</v>
      </c>
      <c r="N201" s="189">
        <v>43090</v>
      </c>
      <c r="O201" s="1"/>
      <c r="P201" s="1"/>
      <c r="Q201" s="228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50">
        <v>94</v>
      </c>
      <c r="B202" s="151">
        <v>42964</v>
      </c>
      <c r="C202" s="151"/>
      <c r="D202" s="152" t="s">
        <v>382</v>
      </c>
      <c r="E202" s="153" t="s">
        <v>577</v>
      </c>
      <c r="F202" s="154">
        <v>605</v>
      </c>
      <c r="G202" s="153"/>
      <c r="H202" s="153">
        <v>750</v>
      </c>
      <c r="I202" s="155">
        <v>750</v>
      </c>
      <c r="J202" s="156" t="s">
        <v>723</v>
      </c>
      <c r="K202" s="157">
        <f t="shared" si="83"/>
        <v>145</v>
      </c>
      <c r="L202" s="158">
        <f t="shared" si="84"/>
        <v>0.23966942148760331</v>
      </c>
      <c r="M202" s="153" t="s">
        <v>580</v>
      </c>
      <c r="N202" s="159">
        <v>43027</v>
      </c>
      <c r="O202" s="1"/>
      <c r="P202" s="1"/>
      <c r="Q202" s="228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60">
        <v>95</v>
      </c>
      <c r="B203" s="161">
        <v>42979</v>
      </c>
      <c r="C203" s="161"/>
      <c r="D203" s="169" t="s">
        <v>732</v>
      </c>
      <c r="E203" s="164" t="s">
        <v>577</v>
      </c>
      <c r="F203" s="164">
        <v>255</v>
      </c>
      <c r="G203" s="165"/>
      <c r="H203" s="165">
        <v>217.25</v>
      </c>
      <c r="I203" s="165">
        <v>320</v>
      </c>
      <c r="J203" s="166" t="s">
        <v>733</v>
      </c>
      <c r="K203" s="167">
        <f t="shared" si="83"/>
        <v>-37.75</v>
      </c>
      <c r="L203" s="170">
        <f t="shared" si="84"/>
        <v>-0.14803921568627451</v>
      </c>
      <c r="M203" s="164" t="s">
        <v>590</v>
      </c>
      <c r="N203" s="161">
        <v>43661</v>
      </c>
      <c r="O203" s="1"/>
      <c r="P203" s="1"/>
      <c r="Q203" s="228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0">
        <v>96</v>
      </c>
      <c r="B204" s="151">
        <v>42997</v>
      </c>
      <c r="C204" s="151"/>
      <c r="D204" s="152" t="s">
        <v>734</v>
      </c>
      <c r="E204" s="153" t="s">
        <v>577</v>
      </c>
      <c r="F204" s="154">
        <v>215</v>
      </c>
      <c r="G204" s="153"/>
      <c r="H204" s="153">
        <v>258</v>
      </c>
      <c r="I204" s="155">
        <v>258</v>
      </c>
      <c r="J204" s="156" t="s">
        <v>664</v>
      </c>
      <c r="K204" s="157">
        <f t="shared" si="83"/>
        <v>43</v>
      </c>
      <c r="L204" s="158">
        <f t="shared" si="84"/>
        <v>0.2</v>
      </c>
      <c r="M204" s="153" t="s">
        <v>580</v>
      </c>
      <c r="N204" s="159">
        <v>43040</v>
      </c>
      <c r="O204" s="1"/>
      <c r="P204" s="1"/>
      <c r="Q204" s="228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0">
        <v>97</v>
      </c>
      <c r="B205" s="151">
        <v>42997</v>
      </c>
      <c r="C205" s="151"/>
      <c r="D205" s="152" t="s">
        <v>734</v>
      </c>
      <c r="E205" s="153" t="s">
        <v>577</v>
      </c>
      <c r="F205" s="154">
        <v>215</v>
      </c>
      <c r="G205" s="153"/>
      <c r="H205" s="153">
        <v>258</v>
      </c>
      <c r="I205" s="155">
        <v>258</v>
      </c>
      <c r="J205" s="187" t="s">
        <v>664</v>
      </c>
      <c r="K205" s="157">
        <v>43</v>
      </c>
      <c r="L205" s="158">
        <v>0.2</v>
      </c>
      <c r="M205" s="153" t="s">
        <v>580</v>
      </c>
      <c r="N205" s="159">
        <v>43040</v>
      </c>
      <c r="O205" s="1"/>
      <c r="P205" s="1"/>
      <c r="Q205" s="228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1">
        <v>98</v>
      </c>
      <c r="B206" s="182">
        <v>42998</v>
      </c>
      <c r="C206" s="182"/>
      <c r="D206" s="183" t="s">
        <v>735</v>
      </c>
      <c r="E206" s="184" t="s">
        <v>577</v>
      </c>
      <c r="F206" s="154">
        <v>75</v>
      </c>
      <c r="G206" s="184"/>
      <c r="H206" s="184">
        <v>90</v>
      </c>
      <c r="I206" s="186">
        <v>90</v>
      </c>
      <c r="J206" s="156" t="s">
        <v>736</v>
      </c>
      <c r="K206" s="157">
        <f t="shared" ref="K206:K211" si="85">H206-F206</f>
        <v>15</v>
      </c>
      <c r="L206" s="158">
        <f t="shared" ref="L206:L211" si="86">K206/F206</f>
        <v>0.2</v>
      </c>
      <c r="M206" s="153" t="s">
        <v>580</v>
      </c>
      <c r="N206" s="159">
        <v>43019</v>
      </c>
      <c r="O206" s="1"/>
      <c r="P206" s="1"/>
      <c r="Q206" s="228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1">
        <v>99</v>
      </c>
      <c r="B207" s="182">
        <v>43011</v>
      </c>
      <c r="C207" s="182"/>
      <c r="D207" s="183" t="s">
        <v>737</v>
      </c>
      <c r="E207" s="184" t="s">
        <v>577</v>
      </c>
      <c r="F207" s="185">
        <v>315</v>
      </c>
      <c r="G207" s="184"/>
      <c r="H207" s="184">
        <v>392</v>
      </c>
      <c r="I207" s="186">
        <v>384</v>
      </c>
      <c r="J207" s="187" t="s">
        <v>738</v>
      </c>
      <c r="K207" s="157">
        <f t="shared" si="85"/>
        <v>77</v>
      </c>
      <c r="L207" s="188">
        <f t="shared" si="86"/>
        <v>0.24444444444444444</v>
      </c>
      <c r="M207" s="184" t="s">
        <v>580</v>
      </c>
      <c r="N207" s="189">
        <v>43017</v>
      </c>
      <c r="O207" s="1"/>
      <c r="P207" s="1"/>
      <c r="Q207" s="228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1">
        <v>100</v>
      </c>
      <c r="B208" s="182">
        <v>43013</v>
      </c>
      <c r="C208" s="182"/>
      <c r="D208" s="183" t="s">
        <v>460</v>
      </c>
      <c r="E208" s="184" t="s">
        <v>577</v>
      </c>
      <c r="F208" s="185">
        <v>145</v>
      </c>
      <c r="G208" s="184"/>
      <c r="H208" s="184">
        <v>179</v>
      </c>
      <c r="I208" s="186">
        <v>180</v>
      </c>
      <c r="J208" s="187" t="s">
        <v>739</v>
      </c>
      <c r="K208" s="157">
        <f t="shared" si="85"/>
        <v>34</v>
      </c>
      <c r="L208" s="188">
        <f t="shared" si="86"/>
        <v>0.23448275862068965</v>
      </c>
      <c r="M208" s="184" t="s">
        <v>580</v>
      </c>
      <c r="N208" s="189">
        <v>43025</v>
      </c>
      <c r="O208" s="1"/>
      <c r="P208" s="1"/>
      <c r="Q208" s="228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1">
        <v>101</v>
      </c>
      <c r="B209" s="182">
        <v>43014</v>
      </c>
      <c r="C209" s="182"/>
      <c r="D209" s="183" t="s">
        <v>357</v>
      </c>
      <c r="E209" s="184" t="s">
        <v>577</v>
      </c>
      <c r="F209" s="185">
        <v>256</v>
      </c>
      <c r="G209" s="184"/>
      <c r="H209" s="184">
        <v>323</v>
      </c>
      <c r="I209" s="186">
        <v>320</v>
      </c>
      <c r="J209" s="187" t="s">
        <v>664</v>
      </c>
      <c r="K209" s="157">
        <f t="shared" si="85"/>
        <v>67</v>
      </c>
      <c r="L209" s="188">
        <f t="shared" si="86"/>
        <v>0.26171875</v>
      </c>
      <c r="M209" s="184" t="s">
        <v>580</v>
      </c>
      <c r="N209" s="189">
        <v>43067</v>
      </c>
      <c r="O209" s="1"/>
      <c r="P209" s="1"/>
      <c r="Q209" s="228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1">
        <v>102</v>
      </c>
      <c r="B210" s="182">
        <v>43017</v>
      </c>
      <c r="C210" s="182"/>
      <c r="D210" s="183" t="s">
        <v>371</v>
      </c>
      <c r="E210" s="184" t="s">
        <v>577</v>
      </c>
      <c r="F210" s="185">
        <v>137.5</v>
      </c>
      <c r="G210" s="184"/>
      <c r="H210" s="184">
        <v>184</v>
      </c>
      <c r="I210" s="186">
        <v>183</v>
      </c>
      <c r="J210" s="187" t="s">
        <v>740</v>
      </c>
      <c r="K210" s="157">
        <f t="shared" si="85"/>
        <v>46.5</v>
      </c>
      <c r="L210" s="188">
        <f t="shared" si="86"/>
        <v>0.33818181818181819</v>
      </c>
      <c r="M210" s="184" t="s">
        <v>580</v>
      </c>
      <c r="N210" s="189">
        <v>43108</v>
      </c>
      <c r="O210" s="1"/>
      <c r="P210" s="1"/>
      <c r="Q210" s="228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1">
        <v>103</v>
      </c>
      <c r="B211" s="182">
        <v>43018</v>
      </c>
      <c r="C211" s="182"/>
      <c r="D211" s="183" t="s">
        <v>741</v>
      </c>
      <c r="E211" s="184" t="s">
        <v>577</v>
      </c>
      <c r="F211" s="185">
        <v>125.5</v>
      </c>
      <c r="G211" s="184"/>
      <c r="H211" s="184">
        <v>158</v>
      </c>
      <c r="I211" s="186">
        <v>155</v>
      </c>
      <c r="J211" s="187" t="s">
        <v>742</v>
      </c>
      <c r="K211" s="157">
        <f t="shared" si="85"/>
        <v>32.5</v>
      </c>
      <c r="L211" s="188">
        <f t="shared" si="86"/>
        <v>0.25896414342629481</v>
      </c>
      <c r="M211" s="184" t="s">
        <v>580</v>
      </c>
      <c r="N211" s="189">
        <v>43067</v>
      </c>
      <c r="O211" s="1"/>
      <c r="P211" s="1"/>
      <c r="Q211" s="228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1">
        <v>104</v>
      </c>
      <c r="B212" s="182">
        <v>43018</v>
      </c>
      <c r="C212" s="182"/>
      <c r="D212" s="183" t="s">
        <v>743</v>
      </c>
      <c r="E212" s="184" t="s">
        <v>577</v>
      </c>
      <c r="F212" s="185">
        <v>895</v>
      </c>
      <c r="G212" s="184"/>
      <c r="H212" s="184">
        <v>1122.5</v>
      </c>
      <c r="I212" s="186">
        <v>1078</v>
      </c>
      <c r="J212" s="187" t="s">
        <v>744</v>
      </c>
      <c r="K212" s="157">
        <v>227.5</v>
      </c>
      <c r="L212" s="188">
        <v>0.25418994413407803</v>
      </c>
      <c r="M212" s="184" t="s">
        <v>580</v>
      </c>
      <c r="N212" s="189">
        <v>43117</v>
      </c>
      <c r="O212" s="1"/>
      <c r="P212" s="1"/>
      <c r="Q212" s="228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1">
        <v>105</v>
      </c>
      <c r="B213" s="182">
        <v>43020</v>
      </c>
      <c r="C213" s="182"/>
      <c r="D213" s="183" t="s">
        <v>366</v>
      </c>
      <c r="E213" s="184" t="s">
        <v>577</v>
      </c>
      <c r="F213" s="185">
        <v>525</v>
      </c>
      <c r="G213" s="184"/>
      <c r="H213" s="184">
        <v>629</v>
      </c>
      <c r="I213" s="186">
        <v>629</v>
      </c>
      <c r="J213" s="187" t="s">
        <v>664</v>
      </c>
      <c r="K213" s="157">
        <v>104</v>
      </c>
      <c r="L213" s="188">
        <v>0.19809523809523799</v>
      </c>
      <c r="M213" s="184" t="s">
        <v>580</v>
      </c>
      <c r="N213" s="189">
        <v>43119</v>
      </c>
      <c r="O213" s="1"/>
      <c r="P213" s="1"/>
      <c r="Q213" s="228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1">
        <v>106</v>
      </c>
      <c r="B214" s="182">
        <v>43046</v>
      </c>
      <c r="C214" s="182"/>
      <c r="D214" s="183" t="s">
        <v>404</v>
      </c>
      <c r="E214" s="184" t="s">
        <v>577</v>
      </c>
      <c r="F214" s="185">
        <v>740</v>
      </c>
      <c r="G214" s="184"/>
      <c r="H214" s="184">
        <v>892.5</v>
      </c>
      <c r="I214" s="186">
        <v>900</v>
      </c>
      <c r="J214" s="187" t="s">
        <v>745</v>
      </c>
      <c r="K214" s="157">
        <f t="shared" ref="K214:K216" si="87">H214-F214</f>
        <v>152.5</v>
      </c>
      <c r="L214" s="188">
        <f t="shared" ref="L214:L216" si="88">K214/F214</f>
        <v>0.20608108108108109</v>
      </c>
      <c r="M214" s="184" t="s">
        <v>580</v>
      </c>
      <c r="N214" s="189">
        <v>43052</v>
      </c>
      <c r="O214" s="1"/>
      <c r="P214" s="1"/>
      <c r="Q214" s="228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50">
        <v>107</v>
      </c>
      <c r="B215" s="151">
        <v>43073</v>
      </c>
      <c r="C215" s="151"/>
      <c r="D215" s="152" t="s">
        <v>746</v>
      </c>
      <c r="E215" s="153" t="s">
        <v>577</v>
      </c>
      <c r="F215" s="154">
        <v>118.5</v>
      </c>
      <c r="G215" s="153"/>
      <c r="H215" s="153">
        <v>143.5</v>
      </c>
      <c r="I215" s="155">
        <v>145</v>
      </c>
      <c r="J215" s="156" t="s">
        <v>747</v>
      </c>
      <c r="K215" s="157">
        <f t="shared" si="87"/>
        <v>25</v>
      </c>
      <c r="L215" s="158">
        <f t="shared" si="88"/>
        <v>0.2109704641350211</v>
      </c>
      <c r="M215" s="153" t="s">
        <v>580</v>
      </c>
      <c r="N215" s="159">
        <v>43097</v>
      </c>
      <c r="O215" s="1"/>
      <c r="P215" s="1"/>
      <c r="Q215" s="228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60">
        <v>108</v>
      </c>
      <c r="B216" s="161">
        <v>43090</v>
      </c>
      <c r="C216" s="161"/>
      <c r="D216" s="162" t="s">
        <v>433</v>
      </c>
      <c r="E216" s="163" t="s">
        <v>577</v>
      </c>
      <c r="F216" s="164">
        <v>715</v>
      </c>
      <c r="G216" s="164"/>
      <c r="H216" s="165">
        <v>500</v>
      </c>
      <c r="I216" s="165">
        <v>872</v>
      </c>
      <c r="J216" s="166" t="s">
        <v>748</v>
      </c>
      <c r="K216" s="167">
        <f t="shared" si="87"/>
        <v>-215</v>
      </c>
      <c r="L216" s="168">
        <f t="shared" si="88"/>
        <v>-0.30069930069930068</v>
      </c>
      <c r="M216" s="164" t="s">
        <v>590</v>
      </c>
      <c r="N216" s="161">
        <v>43670</v>
      </c>
      <c r="O216" s="1"/>
      <c r="P216" s="1"/>
      <c r="Q216" s="228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0">
        <v>109</v>
      </c>
      <c r="B217" s="151">
        <v>43098</v>
      </c>
      <c r="C217" s="151"/>
      <c r="D217" s="152" t="s">
        <v>737</v>
      </c>
      <c r="E217" s="153" t="s">
        <v>577</v>
      </c>
      <c r="F217" s="154">
        <v>435</v>
      </c>
      <c r="G217" s="153"/>
      <c r="H217" s="153">
        <v>542.5</v>
      </c>
      <c r="I217" s="155">
        <v>539</v>
      </c>
      <c r="J217" s="156" t="s">
        <v>664</v>
      </c>
      <c r="K217" s="157">
        <v>107.5</v>
      </c>
      <c r="L217" s="158">
        <v>0.247126436781609</v>
      </c>
      <c r="M217" s="153" t="s">
        <v>580</v>
      </c>
      <c r="N217" s="159">
        <v>43206</v>
      </c>
      <c r="O217" s="1"/>
      <c r="P217" s="1"/>
      <c r="Q217" s="228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50">
        <v>110</v>
      </c>
      <c r="B218" s="151">
        <v>43098</v>
      </c>
      <c r="C218" s="151"/>
      <c r="D218" s="152" t="s">
        <v>548</v>
      </c>
      <c r="E218" s="153" t="s">
        <v>577</v>
      </c>
      <c r="F218" s="154">
        <v>885</v>
      </c>
      <c r="G218" s="153"/>
      <c r="H218" s="153">
        <v>1090</v>
      </c>
      <c r="I218" s="155">
        <v>1084</v>
      </c>
      <c r="J218" s="156" t="s">
        <v>664</v>
      </c>
      <c r="K218" s="157">
        <v>205</v>
      </c>
      <c r="L218" s="158">
        <v>0.23163841807909599</v>
      </c>
      <c r="M218" s="153" t="s">
        <v>580</v>
      </c>
      <c r="N218" s="159">
        <v>43213</v>
      </c>
      <c r="O218" s="1"/>
      <c r="P218" s="1"/>
      <c r="Q218" s="228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90">
        <v>111</v>
      </c>
      <c r="B219" s="191">
        <v>43192</v>
      </c>
      <c r="C219" s="191"/>
      <c r="D219" s="169" t="s">
        <v>749</v>
      </c>
      <c r="E219" s="164" t="s">
        <v>577</v>
      </c>
      <c r="F219" s="192">
        <v>478.5</v>
      </c>
      <c r="G219" s="164"/>
      <c r="H219" s="164">
        <v>442</v>
      </c>
      <c r="I219" s="165">
        <v>613</v>
      </c>
      <c r="J219" s="166" t="s">
        <v>750</v>
      </c>
      <c r="K219" s="167">
        <f t="shared" ref="K219:K222" si="89">H219-F219</f>
        <v>-36.5</v>
      </c>
      <c r="L219" s="168">
        <f t="shared" ref="L219:L222" si="90">K219/F219</f>
        <v>-7.6280041797283177E-2</v>
      </c>
      <c r="M219" s="164" t="s">
        <v>590</v>
      </c>
      <c r="N219" s="161">
        <v>43762</v>
      </c>
      <c r="O219" s="1"/>
      <c r="P219" s="1"/>
      <c r="Q219" s="228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60">
        <v>112</v>
      </c>
      <c r="B220" s="161">
        <v>43194</v>
      </c>
      <c r="C220" s="161"/>
      <c r="D220" s="162" t="s">
        <v>751</v>
      </c>
      <c r="E220" s="163" t="s">
        <v>577</v>
      </c>
      <c r="F220" s="164">
        <f>141.5-7.3</f>
        <v>134.19999999999999</v>
      </c>
      <c r="G220" s="164"/>
      <c r="H220" s="165">
        <v>77</v>
      </c>
      <c r="I220" s="165">
        <v>180</v>
      </c>
      <c r="J220" s="166" t="s">
        <v>752</v>
      </c>
      <c r="K220" s="167">
        <f t="shared" si="89"/>
        <v>-57.199999999999989</v>
      </c>
      <c r="L220" s="168">
        <f t="shared" si="90"/>
        <v>-0.42622950819672129</v>
      </c>
      <c r="M220" s="164" t="s">
        <v>590</v>
      </c>
      <c r="N220" s="161">
        <v>43522</v>
      </c>
      <c r="O220" s="1"/>
      <c r="P220" s="1"/>
      <c r="Q220" s="228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60">
        <v>113</v>
      </c>
      <c r="B221" s="161">
        <v>43209</v>
      </c>
      <c r="C221" s="161"/>
      <c r="D221" s="162" t="s">
        <v>753</v>
      </c>
      <c r="E221" s="163" t="s">
        <v>577</v>
      </c>
      <c r="F221" s="164">
        <v>430</v>
      </c>
      <c r="G221" s="164"/>
      <c r="H221" s="165">
        <v>220</v>
      </c>
      <c r="I221" s="165">
        <v>537</v>
      </c>
      <c r="J221" s="166" t="s">
        <v>754</v>
      </c>
      <c r="K221" s="167">
        <f t="shared" si="89"/>
        <v>-210</v>
      </c>
      <c r="L221" s="168">
        <f t="shared" si="90"/>
        <v>-0.48837209302325579</v>
      </c>
      <c r="M221" s="164" t="s">
        <v>590</v>
      </c>
      <c r="N221" s="161">
        <v>43252</v>
      </c>
      <c r="O221" s="1"/>
      <c r="P221" s="1"/>
      <c r="Q221" s="228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1">
        <v>114</v>
      </c>
      <c r="B222" s="182">
        <v>43220</v>
      </c>
      <c r="C222" s="182"/>
      <c r="D222" s="183" t="s">
        <v>755</v>
      </c>
      <c r="E222" s="184" t="s">
        <v>577</v>
      </c>
      <c r="F222" s="184">
        <v>153.5</v>
      </c>
      <c r="G222" s="184"/>
      <c r="H222" s="184">
        <v>196</v>
      </c>
      <c r="I222" s="186">
        <v>196</v>
      </c>
      <c r="J222" s="156" t="s">
        <v>756</v>
      </c>
      <c r="K222" s="157">
        <f t="shared" si="89"/>
        <v>42.5</v>
      </c>
      <c r="L222" s="158">
        <f t="shared" si="90"/>
        <v>0.27687296416938112</v>
      </c>
      <c r="M222" s="153" t="s">
        <v>580</v>
      </c>
      <c r="N222" s="159">
        <v>43605</v>
      </c>
      <c r="O222" s="1"/>
      <c r="P222" s="1"/>
      <c r="Q222" s="228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60">
        <v>115</v>
      </c>
      <c r="B223" s="161">
        <v>43306</v>
      </c>
      <c r="C223" s="161"/>
      <c r="D223" s="162" t="s">
        <v>724</v>
      </c>
      <c r="E223" s="163" t="s">
        <v>577</v>
      </c>
      <c r="F223" s="164">
        <v>27.5</v>
      </c>
      <c r="G223" s="164"/>
      <c r="H223" s="165">
        <v>13.1</v>
      </c>
      <c r="I223" s="165">
        <v>60</v>
      </c>
      <c r="J223" s="166" t="s">
        <v>757</v>
      </c>
      <c r="K223" s="167">
        <v>-14.4</v>
      </c>
      <c r="L223" s="168">
        <v>-0.52363636363636401</v>
      </c>
      <c r="M223" s="164" t="s">
        <v>590</v>
      </c>
      <c r="N223" s="161">
        <v>43138</v>
      </c>
      <c r="O223" s="1"/>
      <c r="P223" s="1"/>
      <c r="Q223" s="228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90">
        <v>116</v>
      </c>
      <c r="B224" s="191">
        <v>43318</v>
      </c>
      <c r="C224" s="191"/>
      <c r="D224" s="169" t="s">
        <v>758</v>
      </c>
      <c r="E224" s="164" t="s">
        <v>577</v>
      </c>
      <c r="F224" s="164">
        <v>148.5</v>
      </c>
      <c r="G224" s="164"/>
      <c r="H224" s="164">
        <v>102</v>
      </c>
      <c r="I224" s="165">
        <v>182</v>
      </c>
      <c r="J224" s="166" t="s">
        <v>759</v>
      </c>
      <c r="K224" s="167">
        <f>H224-F224</f>
        <v>-46.5</v>
      </c>
      <c r="L224" s="168">
        <f>K224/F224</f>
        <v>-0.31313131313131315</v>
      </c>
      <c r="M224" s="164" t="s">
        <v>590</v>
      </c>
      <c r="N224" s="161">
        <v>43661</v>
      </c>
      <c r="O224" s="1"/>
      <c r="P224" s="1"/>
      <c r="Q224" s="228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50">
        <v>117</v>
      </c>
      <c r="B225" s="151">
        <v>43335</v>
      </c>
      <c r="C225" s="151"/>
      <c r="D225" s="152" t="s">
        <v>760</v>
      </c>
      <c r="E225" s="153" t="s">
        <v>577</v>
      </c>
      <c r="F225" s="184">
        <v>285</v>
      </c>
      <c r="G225" s="153"/>
      <c r="H225" s="153">
        <v>355</v>
      </c>
      <c r="I225" s="155">
        <v>364</v>
      </c>
      <c r="J225" s="156" t="s">
        <v>761</v>
      </c>
      <c r="K225" s="157">
        <v>70</v>
      </c>
      <c r="L225" s="158">
        <v>0.24561403508771901</v>
      </c>
      <c r="M225" s="153" t="s">
        <v>580</v>
      </c>
      <c r="N225" s="159">
        <v>43455</v>
      </c>
      <c r="O225" s="1"/>
      <c r="P225" s="1"/>
      <c r="Q225" s="228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50">
        <v>118</v>
      </c>
      <c r="B226" s="151">
        <v>43341</v>
      </c>
      <c r="C226" s="151"/>
      <c r="D226" s="152" t="s">
        <v>394</v>
      </c>
      <c r="E226" s="153" t="s">
        <v>577</v>
      </c>
      <c r="F226" s="184">
        <v>525</v>
      </c>
      <c r="G226" s="153"/>
      <c r="H226" s="153">
        <v>585</v>
      </c>
      <c r="I226" s="155">
        <v>635</v>
      </c>
      <c r="J226" s="156" t="s">
        <v>762</v>
      </c>
      <c r="K226" s="157">
        <f t="shared" ref="K226:K277" si="91">H226-F226</f>
        <v>60</v>
      </c>
      <c r="L226" s="158">
        <f t="shared" ref="L226:L277" si="92">K226/F226</f>
        <v>0.11428571428571428</v>
      </c>
      <c r="M226" s="153" t="s">
        <v>580</v>
      </c>
      <c r="N226" s="159">
        <v>43662</v>
      </c>
      <c r="O226" s="1"/>
      <c r="P226" s="1"/>
      <c r="Q226" s="228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50">
        <v>119</v>
      </c>
      <c r="B227" s="151">
        <v>43395</v>
      </c>
      <c r="C227" s="151"/>
      <c r="D227" s="152" t="s">
        <v>382</v>
      </c>
      <c r="E227" s="153" t="s">
        <v>577</v>
      </c>
      <c r="F227" s="184">
        <v>475</v>
      </c>
      <c r="G227" s="153"/>
      <c r="H227" s="153">
        <v>574</v>
      </c>
      <c r="I227" s="155">
        <v>570</v>
      </c>
      <c r="J227" s="156" t="s">
        <v>664</v>
      </c>
      <c r="K227" s="157">
        <f t="shared" si="91"/>
        <v>99</v>
      </c>
      <c r="L227" s="158">
        <f t="shared" si="92"/>
        <v>0.20842105263157895</v>
      </c>
      <c r="M227" s="153" t="s">
        <v>580</v>
      </c>
      <c r="N227" s="159">
        <v>43403</v>
      </c>
      <c r="O227" s="1"/>
      <c r="P227" s="1"/>
      <c r="Q227" s="228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1">
        <v>120</v>
      </c>
      <c r="B228" s="182">
        <v>43397</v>
      </c>
      <c r="C228" s="182"/>
      <c r="D228" s="183" t="s">
        <v>763</v>
      </c>
      <c r="E228" s="184" t="s">
        <v>577</v>
      </c>
      <c r="F228" s="184">
        <v>707.5</v>
      </c>
      <c r="G228" s="184"/>
      <c r="H228" s="184">
        <v>872</v>
      </c>
      <c r="I228" s="186">
        <v>872</v>
      </c>
      <c r="J228" s="187" t="s">
        <v>664</v>
      </c>
      <c r="K228" s="157">
        <f t="shared" si="91"/>
        <v>164.5</v>
      </c>
      <c r="L228" s="188">
        <f t="shared" si="92"/>
        <v>0.23250883392226149</v>
      </c>
      <c r="M228" s="184" t="s">
        <v>580</v>
      </c>
      <c r="N228" s="189">
        <v>43482</v>
      </c>
      <c r="O228" s="1"/>
      <c r="P228" s="1"/>
      <c r="Q228" s="228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1">
        <v>121</v>
      </c>
      <c r="B229" s="182">
        <v>43398</v>
      </c>
      <c r="C229" s="182"/>
      <c r="D229" s="183" t="s">
        <v>764</v>
      </c>
      <c r="E229" s="184" t="s">
        <v>577</v>
      </c>
      <c r="F229" s="184">
        <v>162</v>
      </c>
      <c r="G229" s="184"/>
      <c r="H229" s="184">
        <v>204</v>
      </c>
      <c r="I229" s="186">
        <v>209</v>
      </c>
      <c r="J229" s="187" t="s">
        <v>765</v>
      </c>
      <c r="K229" s="157">
        <f t="shared" si="91"/>
        <v>42</v>
      </c>
      <c r="L229" s="188">
        <f t="shared" si="92"/>
        <v>0.25925925925925924</v>
      </c>
      <c r="M229" s="184" t="s">
        <v>580</v>
      </c>
      <c r="N229" s="189">
        <v>43539</v>
      </c>
      <c r="O229" s="1"/>
      <c r="P229" s="1"/>
      <c r="Q229" s="228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1">
        <v>122</v>
      </c>
      <c r="B230" s="182">
        <v>43399</v>
      </c>
      <c r="C230" s="182"/>
      <c r="D230" s="183" t="s">
        <v>480</v>
      </c>
      <c r="E230" s="184" t="s">
        <v>577</v>
      </c>
      <c r="F230" s="184">
        <v>240</v>
      </c>
      <c r="G230" s="184"/>
      <c r="H230" s="184">
        <v>297</v>
      </c>
      <c r="I230" s="186">
        <v>297</v>
      </c>
      <c r="J230" s="187" t="s">
        <v>664</v>
      </c>
      <c r="K230" s="193">
        <f t="shared" si="91"/>
        <v>57</v>
      </c>
      <c r="L230" s="188">
        <f t="shared" si="92"/>
        <v>0.23749999999999999</v>
      </c>
      <c r="M230" s="184" t="s">
        <v>580</v>
      </c>
      <c r="N230" s="189">
        <v>43417</v>
      </c>
      <c r="O230" s="1"/>
      <c r="P230" s="1"/>
      <c r="Q230" s="228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50">
        <v>123</v>
      </c>
      <c r="B231" s="151">
        <v>43439</v>
      </c>
      <c r="C231" s="151"/>
      <c r="D231" s="152" t="s">
        <v>766</v>
      </c>
      <c r="E231" s="153" t="s">
        <v>577</v>
      </c>
      <c r="F231" s="153">
        <v>202.5</v>
      </c>
      <c r="G231" s="153"/>
      <c r="H231" s="153">
        <v>255</v>
      </c>
      <c r="I231" s="155">
        <v>252</v>
      </c>
      <c r="J231" s="156" t="s">
        <v>664</v>
      </c>
      <c r="K231" s="157">
        <f t="shared" si="91"/>
        <v>52.5</v>
      </c>
      <c r="L231" s="158">
        <f t="shared" si="92"/>
        <v>0.25925925925925924</v>
      </c>
      <c r="M231" s="153" t="s">
        <v>580</v>
      </c>
      <c r="N231" s="159">
        <v>43542</v>
      </c>
      <c r="O231" s="1"/>
      <c r="P231" s="1"/>
      <c r="Q231" s="228"/>
      <c r="R231" s="1"/>
      <c r="S231" s="6" t="s">
        <v>767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1">
        <v>124</v>
      </c>
      <c r="B232" s="182">
        <v>43465</v>
      </c>
      <c r="C232" s="151"/>
      <c r="D232" s="183" t="s">
        <v>159</v>
      </c>
      <c r="E232" s="184" t="s">
        <v>577</v>
      </c>
      <c r="F232" s="184">
        <v>710</v>
      </c>
      <c r="G232" s="184"/>
      <c r="H232" s="184">
        <v>866</v>
      </c>
      <c r="I232" s="186">
        <v>866</v>
      </c>
      <c r="J232" s="187" t="s">
        <v>664</v>
      </c>
      <c r="K232" s="157">
        <f t="shared" si="91"/>
        <v>156</v>
      </c>
      <c r="L232" s="158">
        <f t="shared" si="92"/>
        <v>0.21971830985915494</v>
      </c>
      <c r="M232" s="153" t="s">
        <v>580</v>
      </c>
      <c r="N232" s="159">
        <v>43553</v>
      </c>
      <c r="O232" s="1"/>
      <c r="P232" s="1"/>
      <c r="Q232" s="228"/>
      <c r="R232" s="1"/>
      <c r="S232" s="6" t="s">
        <v>767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1">
        <v>125</v>
      </c>
      <c r="B233" s="182">
        <v>43522</v>
      </c>
      <c r="C233" s="182"/>
      <c r="D233" s="183" t="s">
        <v>174</v>
      </c>
      <c r="E233" s="184" t="s">
        <v>577</v>
      </c>
      <c r="F233" s="184">
        <v>337.25</v>
      </c>
      <c r="G233" s="184"/>
      <c r="H233" s="184">
        <v>398.5</v>
      </c>
      <c r="I233" s="186">
        <v>411</v>
      </c>
      <c r="J233" s="156" t="s">
        <v>768</v>
      </c>
      <c r="K233" s="157">
        <f t="shared" si="91"/>
        <v>61.25</v>
      </c>
      <c r="L233" s="158">
        <f t="shared" si="92"/>
        <v>0.1816160118606375</v>
      </c>
      <c r="M233" s="153" t="s">
        <v>580</v>
      </c>
      <c r="N233" s="159">
        <v>43760</v>
      </c>
      <c r="O233" s="1"/>
      <c r="P233" s="1"/>
      <c r="Q233" s="228"/>
      <c r="R233" s="1"/>
      <c r="S233" s="6" t="s">
        <v>767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94">
        <v>126</v>
      </c>
      <c r="B234" s="195">
        <v>43559</v>
      </c>
      <c r="C234" s="195"/>
      <c r="D234" s="196" t="s">
        <v>769</v>
      </c>
      <c r="E234" s="197" t="s">
        <v>577</v>
      </c>
      <c r="F234" s="197">
        <v>130</v>
      </c>
      <c r="G234" s="197"/>
      <c r="H234" s="197">
        <v>65</v>
      </c>
      <c r="I234" s="198">
        <v>158</v>
      </c>
      <c r="J234" s="166" t="s">
        <v>770</v>
      </c>
      <c r="K234" s="167">
        <f t="shared" si="91"/>
        <v>-65</v>
      </c>
      <c r="L234" s="168">
        <f t="shared" si="92"/>
        <v>-0.5</v>
      </c>
      <c r="M234" s="164" t="s">
        <v>590</v>
      </c>
      <c r="N234" s="161">
        <v>43726</v>
      </c>
      <c r="O234" s="1"/>
      <c r="P234" s="1"/>
      <c r="Q234" s="228"/>
      <c r="R234" s="1"/>
      <c r="S234" s="6" t="s">
        <v>771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1">
        <v>127</v>
      </c>
      <c r="B235" s="182">
        <v>43017</v>
      </c>
      <c r="C235" s="182"/>
      <c r="D235" s="183" t="s">
        <v>210</v>
      </c>
      <c r="E235" s="184" t="s">
        <v>577</v>
      </c>
      <c r="F235" s="184">
        <v>141.5</v>
      </c>
      <c r="G235" s="184"/>
      <c r="H235" s="184">
        <v>183.5</v>
      </c>
      <c r="I235" s="186">
        <v>210</v>
      </c>
      <c r="J235" s="156" t="s">
        <v>765</v>
      </c>
      <c r="K235" s="157">
        <f t="shared" si="91"/>
        <v>42</v>
      </c>
      <c r="L235" s="158">
        <f t="shared" si="92"/>
        <v>0.29681978798586572</v>
      </c>
      <c r="M235" s="153" t="s">
        <v>580</v>
      </c>
      <c r="N235" s="159">
        <v>43042</v>
      </c>
      <c r="O235" s="1"/>
      <c r="P235" s="1"/>
      <c r="Q235" s="228"/>
      <c r="R235" s="1"/>
      <c r="S235" s="6" t="s">
        <v>771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94">
        <v>128</v>
      </c>
      <c r="B236" s="195">
        <v>43074</v>
      </c>
      <c r="C236" s="195"/>
      <c r="D236" s="196" t="s">
        <v>772</v>
      </c>
      <c r="E236" s="197" t="s">
        <v>577</v>
      </c>
      <c r="F236" s="192">
        <v>172</v>
      </c>
      <c r="G236" s="197"/>
      <c r="H236" s="197">
        <v>155.25</v>
      </c>
      <c r="I236" s="198">
        <v>230</v>
      </c>
      <c r="J236" s="166" t="s">
        <v>773</v>
      </c>
      <c r="K236" s="167">
        <f t="shared" si="91"/>
        <v>-16.75</v>
      </c>
      <c r="L236" s="168">
        <f t="shared" si="92"/>
        <v>-9.7383720930232565E-2</v>
      </c>
      <c r="M236" s="164" t="s">
        <v>590</v>
      </c>
      <c r="N236" s="161">
        <v>43787</v>
      </c>
      <c r="O236" s="1"/>
      <c r="P236" s="1"/>
      <c r="Q236" s="228"/>
      <c r="R236" s="1"/>
      <c r="S236" s="6" t="s">
        <v>771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1">
        <v>129</v>
      </c>
      <c r="B237" s="182">
        <v>43398</v>
      </c>
      <c r="C237" s="182"/>
      <c r="D237" s="183" t="s">
        <v>120</v>
      </c>
      <c r="E237" s="184" t="s">
        <v>577</v>
      </c>
      <c r="F237" s="184">
        <v>698.5</v>
      </c>
      <c r="G237" s="184"/>
      <c r="H237" s="184">
        <v>890</v>
      </c>
      <c r="I237" s="186">
        <v>890</v>
      </c>
      <c r="J237" s="156" t="s">
        <v>774</v>
      </c>
      <c r="K237" s="157">
        <f t="shared" si="91"/>
        <v>191.5</v>
      </c>
      <c r="L237" s="158">
        <f t="shared" si="92"/>
        <v>0.27415891195418757</v>
      </c>
      <c r="M237" s="153" t="s">
        <v>580</v>
      </c>
      <c r="N237" s="159">
        <v>44328</v>
      </c>
      <c r="O237" s="1"/>
      <c r="P237" s="1"/>
      <c r="Q237" s="228"/>
      <c r="R237" s="1"/>
      <c r="S237" s="6" t="s">
        <v>767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1">
        <v>130</v>
      </c>
      <c r="B238" s="182">
        <v>42877</v>
      </c>
      <c r="C238" s="182"/>
      <c r="D238" s="183" t="s">
        <v>775</v>
      </c>
      <c r="E238" s="184" t="s">
        <v>577</v>
      </c>
      <c r="F238" s="184">
        <v>127.6</v>
      </c>
      <c r="G238" s="184"/>
      <c r="H238" s="184">
        <v>138</v>
      </c>
      <c r="I238" s="186">
        <v>190</v>
      </c>
      <c r="J238" s="156" t="s">
        <v>776</v>
      </c>
      <c r="K238" s="157">
        <f t="shared" si="91"/>
        <v>10.400000000000006</v>
      </c>
      <c r="L238" s="158">
        <f t="shared" si="92"/>
        <v>8.1504702194357417E-2</v>
      </c>
      <c r="M238" s="153" t="s">
        <v>580</v>
      </c>
      <c r="N238" s="159">
        <v>43774</v>
      </c>
      <c r="O238" s="1"/>
      <c r="P238" s="1"/>
      <c r="Q238" s="228"/>
      <c r="R238" s="1"/>
      <c r="S238" s="6" t="s">
        <v>771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1">
        <v>131</v>
      </c>
      <c r="B239" s="182">
        <v>43158</v>
      </c>
      <c r="C239" s="182"/>
      <c r="D239" s="183" t="s">
        <v>777</v>
      </c>
      <c r="E239" s="184" t="s">
        <v>577</v>
      </c>
      <c r="F239" s="184">
        <v>317</v>
      </c>
      <c r="G239" s="184"/>
      <c r="H239" s="184">
        <v>382.5</v>
      </c>
      <c r="I239" s="186">
        <v>398</v>
      </c>
      <c r="J239" s="156" t="s">
        <v>778</v>
      </c>
      <c r="K239" s="157">
        <f t="shared" si="91"/>
        <v>65.5</v>
      </c>
      <c r="L239" s="158">
        <f t="shared" si="92"/>
        <v>0.20662460567823343</v>
      </c>
      <c r="M239" s="153" t="s">
        <v>580</v>
      </c>
      <c r="N239" s="159">
        <v>44238</v>
      </c>
      <c r="O239" s="1"/>
      <c r="P239" s="1"/>
      <c r="Q239" s="228"/>
      <c r="R239" s="1"/>
      <c r="S239" s="6" t="s">
        <v>771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94">
        <v>132</v>
      </c>
      <c r="B240" s="195">
        <v>43164</v>
      </c>
      <c r="C240" s="195"/>
      <c r="D240" s="196" t="s">
        <v>166</v>
      </c>
      <c r="E240" s="197" t="s">
        <v>577</v>
      </c>
      <c r="F240" s="192">
        <f>510-14.4</f>
        <v>495.6</v>
      </c>
      <c r="G240" s="197"/>
      <c r="H240" s="197">
        <v>350</v>
      </c>
      <c r="I240" s="198">
        <v>672</v>
      </c>
      <c r="J240" s="166" t="s">
        <v>779</v>
      </c>
      <c r="K240" s="167">
        <f t="shared" si="91"/>
        <v>-145.60000000000002</v>
      </c>
      <c r="L240" s="168">
        <f t="shared" si="92"/>
        <v>-0.29378531073446329</v>
      </c>
      <c r="M240" s="164" t="s">
        <v>590</v>
      </c>
      <c r="N240" s="161">
        <v>43887</v>
      </c>
      <c r="O240" s="1"/>
      <c r="P240" s="1"/>
      <c r="Q240" s="228"/>
      <c r="R240" s="1"/>
      <c r="S240" s="6" t="s">
        <v>767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94">
        <v>133</v>
      </c>
      <c r="B241" s="195">
        <v>43237</v>
      </c>
      <c r="C241" s="195"/>
      <c r="D241" s="196" t="s">
        <v>780</v>
      </c>
      <c r="E241" s="197" t="s">
        <v>577</v>
      </c>
      <c r="F241" s="192">
        <v>230.3</v>
      </c>
      <c r="G241" s="197"/>
      <c r="H241" s="197">
        <v>102.5</v>
      </c>
      <c r="I241" s="198">
        <v>348</v>
      </c>
      <c r="J241" s="166" t="s">
        <v>781</v>
      </c>
      <c r="K241" s="167">
        <f t="shared" si="91"/>
        <v>-127.80000000000001</v>
      </c>
      <c r="L241" s="168">
        <f t="shared" si="92"/>
        <v>-0.55492835432045162</v>
      </c>
      <c r="M241" s="164" t="s">
        <v>590</v>
      </c>
      <c r="N241" s="161">
        <v>43896</v>
      </c>
      <c r="O241" s="1"/>
      <c r="P241" s="1"/>
      <c r="Q241" s="228"/>
      <c r="R241" s="1"/>
      <c r="S241" s="6" t="s">
        <v>767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1">
        <v>134</v>
      </c>
      <c r="B242" s="182">
        <v>43258</v>
      </c>
      <c r="C242" s="182"/>
      <c r="D242" s="183" t="s">
        <v>437</v>
      </c>
      <c r="E242" s="184" t="s">
        <v>577</v>
      </c>
      <c r="F242" s="184">
        <f>342.5-5.1</f>
        <v>337.4</v>
      </c>
      <c r="G242" s="184"/>
      <c r="H242" s="184">
        <v>412.5</v>
      </c>
      <c r="I242" s="186">
        <v>439</v>
      </c>
      <c r="J242" s="156" t="s">
        <v>782</v>
      </c>
      <c r="K242" s="157">
        <f t="shared" si="91"/>
        <v>75.100000000000023</v>
      </c>
      <c r="L242" s="158">
        <f t="shared" si="92"/>
        <v>0.22258446947243635</v>
      </c>
      <c r="M242" s="153" t="s">
        <v>580</v>
      </c>
      <c r="N242" s="159">
        <v>44230</v>
      </c>
      <c r="O242" s="1"/>
      <c r="P242" s="1"/>
      <c r="Q242" s="228"/>
      <c r="R242" s="1"/>
      <c r="S242" s="6" t="s">
        <v>771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75">
        <v>135</v>
      </c>
      <c r="B243" s="174">
        <v>43285</v>
      </c>
      <c r="C243" s="174"/>
      <c r="D243" s="175" t="s">
        <v>58</v>
      </c>
      <c r="E243" s="176" t="s">
        <v>577</v>
      </c>
      <c r="F243" s="176">
        <f>127.5-5.53</f>
        <v>121.97</v>
      </c>
      <c r="G243" s="177"/>
      <c r="H243" s="177">
        <v>122.5</v>
      </c>
      <c r="I243" s="177">
        <v>170</v>
      </c>
      <c r="J243" s="178" t="s">
        <v>783</v>
      </c>
      <c r="K243" s="179">
        <f t="shared" si="91"/>
        <v>0.53000000000000114</v>
      </c>
      <c r="L243" s="180">
        <f t="shared" si="92"/>
        <v>4.3453308190538747E-3</v>
      </c>
      <c r="M243" s="176" t="s">
        <v>597</v>
      </c>
      <c r="N243" s="174">
        <v>44431</v>
      </c>
      <c r="O243" s="1"/>
      <c r="P243" s="1"/>
      <c r="Q243" s="228"/>
      <c r="R243" s="1"/>
      <c r="S243" s="6" t="s">
        <v>767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94">
        <v>136</v>
      </c>
      <c r="B244" s="195">
        <v>43294</v>
      </c>
      <c r="C244" s="195"/>
      <c r="D244" s="196" t="s">
        <v>784</v>
      </c>
      <c r="E244" s="197" t="s">
        <v>577</v>
      </c>
      <c r="F244" s="192">
        <v>46.5</v>
      </c>
      <c r="G244" s="197"/>
      <c r="H244" s="197">
        <v>17</v>
      </c>
      <c r="I244" s="198">
        <v>59</v>
      </c>
      <c r="J244" s="166" t="s">
        <v>785</v>
      </c>
      <c r="K244" s="167">
        <f t="shared" si="91"/>
        <v>-29.5</v>
      </c>
      <c r="L244" s="168">
        <f t="shared" si="92"/>
        <v>-0.63440860215053763</v>
      </c>
      <c r="M244" s="164" t="s">
        <v>590</v>
      </c>
      <c r="N244" s="161">
        <v>43887</v>
      </c>
      <c r="O244" s="1"/>
      <c r="P244" s="1"/>
      <c r="Q244" s="228"/>
      <c r="R244" s="1"/>
      <c r="S244" s="6" t="s">
        <v>767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1">
        <v>137</v>
      </c>
      <c r="B245" s="182">
        <v>43396</v>
      </c>
      <c r="C245" s="182"/>
      <c r="D245" s="183" t="s">
        <v>420</v>
      </c>
      <c r="E245" s="184" t="s">
        <v>577</v>
      </c>
      <c r="F245" s="184">
        <v>156.5</v>
      </c>
      <c r="G245" s="184"/>
      <c r="H245" s="184">
        <v>207.5</v>
      </c>
      <c r="I245" s="186">
        <v>191</v>
      </c>
      <c r="J245" s="156" t="s">
        <v>664</v>
      </c>
      <c r="K245" s="157">
        <f t="shared" si="91"/>
        <v>51</v>
      </c>
      <c r="L245" s="158">
        <f t="shared" si="92"/>
        <v>0.32587859424920129</v>
      </c>
      <c r="M245" s="153" t="s">
        <v>580</v>
      </c>
      <c r="N245" s="159">
        <v>44369</v>
      </c>
      <c r="O245" s="1"/>
      <c r="P245" s="1"/>
      <c r="Q245" s="228"/>
      <c r="R245" s="1"/>
      <c r="S245" s="6" t="s">
        <v>767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1">
        <v>138</v>
      </c>
      <c r="B246" s="182">
        <v>43439</v>
      </c>
      <c r="C246" s="182"/>
      <c r="D246" s="183" t="s">
        <v>345</v>
      </c>
      <c r="E246" s="184" t="s">
        <v>577</v>
      </c>
      <c r="F246" s="184">
        <v>259.5</v>
      </c>
      <c r="G246" s="184"/>
      <c r="H246" s="184">
        <v>320</v>
      </c>
      <c r="I246" s="186">
        <v>320</v>
      </c>
      <c r="J246" s="156" t="s">
        <v>664</v>
      </c>
      <c r="K246" s="157">
        <f t="shared" si="91"/>
        <v>60.5</v>
      </c>
      <c r="L246" s="158">
        <f t="shared" si="92"/>
        <v>0.23314065510597304</v>
      </c>
      <c r="M246" s="153" t="s">
        <v>580</v>
      </c>
      <c r="N246" s="159">
        <v>44323</v>
      </c>
      <c r="O246" s="1"/>
      <c r="P246" s="1"/>
      <c r="Q246" s="228"/>
      <c r="R246" s="1"/>
      <c r="S246" s="6" t="s">
        <v>767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94">
        <v>139</v>
      </c>
      <c r="B247" s="195">
        <v>43439</v>
      </c>
      <c r="C247" s="195"/>
      <c r="D247" s="196" t="s">
        <v>786</v>
      </c>
      <c r="E247" s="197" t="s">
        <v>577</v>
      </c>
      <c r="F247" s="197">
        <v>715</v>
      </c>
      <c r="G247" s="197"/>
      <c r="H247" s="197">
        <v>445</v>
      </c>
      <c r="I247" s="198">
        <v>840</v>
      </c>
      <c r="J247" s="166" t="s">
        <v>787</v>
      </c>
      <c r="K247" s="167">
        <f t="shared" si="91"/>
        <v>-270</v>
      </c>
      <c r="L247" s="168">
        <f t="shared" si="92"/>
        <v>-0.3776223776223776</v>
      </c>
      <c r="M247" s="164" t="s">
        <v>590</v>
      </c>
      <c r="N247" s="161">
        <v>43800</v>
      </c>
      <c r="O247" s="1"/>
      <c r="P247" s="1"/>
      <c r="Q247" s="228"/>
      <c r="R247" s="1"/>
      <c r="S247" s="6" t="s">
        <v>767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1">
        <v>140</v>
      </c>
      <c r="B248" s="182">
        <v>43469</v>
      </c>
      <c r="C248" s="182"/>
      <c r="D248" s="183" t="s">
        <v>180</v>
      </c>
      <c r="E248" s="184" t="s">
        <v>577</v>
      </c>
      <c r="F248" s="184">
        <v>875</v>
      </c>
      <c r="G248" s="184"/>
      <c r="H248" s="184">
        <v>1165</v>
      </c>
      <c r="I248" s="186">
        <v>1185</v>
      </c>
      <c r="J248" s="156" t="s">
        <v>788</v>
      </c>
      <c r="K248" s="157">
        <f t="shared" si="91"/>
        <v>290</v>
      </c>
      <c r="L248" s="158">
        <f t="shared" si="92"/>
        <v>0.33142857142857141</v>
      </c>
      <c r="M248" s="153" t="s">
        <v>580</v>
      </c>
      <c r="N248" s="159">
        <v>43847</v>
      </c>
      <c r="O248" s="1"/>
      <c r="P248" s="1"/>
      <c r="Q248" s="228"/>
      <c r="R248" s="1"/>
      <c r="S248" s="6" t="s">
        <v>767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1">
        <v>141</v>
      </c>
      <c r="B249" s="182">
        <v>43559</v>
      </c>
      <c r="C249" s="182"/>
      <c r="D249" s="183" t="s">
        <v>363</v>
      </c>
      <c r="E249" s="184" t="s">
        <v>577</v>
      </c>
      <c r="F249" s="184">
        <f>387-14.63</f>
        <v>372.37</v>
      </c>
      <c r="G249" s="184"/>
      <c r="H249" s="184">
        <v>490</v>
      </c>
      <c r="I249" s="186">
        <v>490</v>
      </c>
      <c r="J249" s="156" t="s">
        <v>664</v>
      </c>
      <c r="K249" s="157">
        <f t="shared" si="91"/>
        <v>117.63</v>
      </c>
      <c r="L249" s="158">
        <f t="shared" si="92"/>
        <v>0.31589548030185027</v>
      </c>
      <c r="M249" s="153" t="s">
        <v>580</v>
      </c>
      <c r="N249" s="159">
        <v>43850</v>
      </c>
      <c r="O249" s="1"/>
      <c r="P249" s="1"/>
      <c r="Q249" s="228"/>
      <c r="R249" s="1"/>
      <c r="S249" s="6" t="s">
        <v>767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94">
        <v>142</v>
      </c>
      <c r="B250" s="195">
        <v>43578</v>
      </c>
      <c r="C250" s="195"/>
      <c r="D250" s="196" t="s">
        <v>789</v>
      </c>
      <c r="E250" s="197" t="s">
        <v>589</v>
      </c>
      <c r="F250" s="197">
        <v>220</v>
      </c>
      <c r="G250" s="197"/>
      <c r="H250" s="197">
        <v>127.5</v>
      </c>
      <c r="I250" s="198">
        <v>284</v>
      </c>
      <c r="J250" s="166" t="s">
        <v>790</v>
      </c>
      <c r="K250" s="167">
        <f t="shared" si="91"/>
        <v>-92.5</v>
      </c>
      <c r="L250" s="168">
        <f t="shared" si="92"/>
        <v>-0.42045454545454547</v>
      </c>
      <c r="M250" s="164" t="s">
        <v>590</v>
      </c>
      <c r="N250" s="161">
        <v>43896</v>
      </c>
      <c r="O250" s="1"/>
      <c r="P250" s="1"/>
      <c r="Q250" s="228"/>
      <c r="R250" s="1"/>
      <c r="S250" s="6" t="s">
        <v>767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81">
        <v>143</v>
      </c>
      <c r="B251" s="182">
        <v>43622</v>
      </c>
      <c r="C251" s="182"/>
      <c r="D251" s="183" t="s">
        <v>481</v>
      </c>
      <c r="E251" s="184" t="s">
        <v>589</v>
      </c>
      <c r="F251" s="184">
        <v>332.8</v>
      </c>
      <c r="G251" s="184"/>
      <c r="H251" s="184">
        <v>405</v>
      </c>
      <c r="I251" s="186">
        <v>419</v>
      </c>
      <c r="J251" s="156" t="s">
        <v>791</v>
      </c>
      <c r="K251" s="157">
        <f t="shared" si="91"/>
        <v>72.199999999999989</v>
      </c>
      <c r="L251" s="158">
        <f t="shared" si="92"/>
        <v>0.21694711538461534</v>
      </c>
      <c r="M251" s="153" t="s">
        <v>580</v>
      </c>
      <c r="N251" s="159">
        <v>43860</v>
      </c>
      <c r="O251" s="1"/>
      <c r="P251" s="1"/>
      <c r="Q251" s="228"/>
      <c r="R251" s="1"/>
      <c r="S251" s="6" t="s">
        <v>771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75">
        <v>144</v>
      </c>
      <c r="B252" s="174">
        <v>43641</v>
      </c>
      <c r="C252" s="174"/>
      <c r="D252" s="175" t="s">
        <v>172</v>
      </c>
      <c r="E252" s="176" t="s">
        <v>577</v>
      </c>
      <c r="F252" s="176">
        <v>386</v>
      </c>
      <c r="G252" s="177"/>
      <c r="H252" s="177">
        <v>395</v>
      </c>
      <c r="I252" s="177">
        <v>452</v>
      </c>
      <c r="J252" s="178" t="s">
        <v>792</v>
      </c>
      <c r="K252" s="179">
        <f t="shared" si="91"/>
        <v>9</v>
      </c>
      <c r="L252" s="180">
        <f t="shared" si="92"/>
        <v>2.3316062176165803E-2</v>
      </c>
      <c r="M252" s="176" t="s">
        <v>597</v>
      </c>
      <c r="N252" s="174">
        <v>43868</v>
      </c>
      <c r="O252" s="1"/>
      <c r="P252" s="1"/>
      <c r="Q252" s="228"/>
      <c r="R252" s="1"/>
      <c r="S252" s="6" t="s">
        <v>771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75">
        <v>145</v>
      </c>
      <c r="B253" s="174">
        <v>43707</v>
      </c>
      <c r="C253" s="174"/>
      <c r="D253" s="175" t="s">
        <v>146</v>
      </c>
      <c r="E253" s="176" t="s">
        <v>577</v>
      </c>
      <c r="F253" s="176">
        <v>137.5</v>
      </c>
      <c r="G253" s="177"/>
      <c r="H253" s="177">
        <v>138.5</v>
      </c>
      <c r="I253" s="177">
        <v>190</v>
      </c>
      <c r="J253" s="178" t="s">
        <v>793</v>
      </c>
      <c r="K253" s="179">
        <f t="shared" si="91"/>
        <v>1</v>
      </c>
      <c r="L253" s="180">
        <f t="shared" si="92"/>
        <v>7.2727272727272727E-3</v>
      </c>
      <c r="M253" s="176" t="s">
        <v>597</v>
      </c>
      <c r="N253" s="174">
        <v>44432</v>
      </c>
      <c r="O253" s="1"/>
      <c r="P253" s="1"/>
      <c r="Q253" s="228"/>
      <c r="R253" s="1"/>
      <c r="S253" s="6" t="s">
        <v>767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81">
        <v>146</v>
      </c>
      <c r="B254" s="182">
        <v>43731</v>
      </c>
      <c r="C254" s="182"/>
      <c r="D254" s="183" t="s">
        <v>430</v>
      </c>
      <c r="E254" s="184" t="s">
        <v>577</v>
      </c>
      <c r="F254" s="184">
        <v>235</v>
      </c>
      <c r="G254" s="184"/>
      <c r="H254" s="184">
        <v>295</v>
      </c>
      <c r="I254" s="186">
        <v>296</v>
      </c>
      <c r="J254" s="156" t="s">
        <v>794</v>
      </c>
      <c r="K254" s="157">
        <f t="shared" si="91"/>
        <v>60</v>
      </c>
      <c r="L254" s="158">
        <f t="shared" si="92"/>
        <v>0.25531914893617019</v>
      </c>
      <c r="M254" s="153" t="s">
        <v>580</v>
      </c>
      <c r="N254" s="159">
        <v>43844</v>
      </c>
      <c r="O254" s="1"/>
      <c r="P254" s="1"/>
      <c r="Q254" s="228"/>
      <c r="R254" s="1"/>
      <c r="S254" s="6" t="s">
        <v>771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1">
        <v>147</v>
      </c>
      <c r="B255" s="182">
        <v>43752</v>
      </c>
      <c r="C255" s="182"/>
      <c r="D255" s="183" t="s">
        <v>795</v>
      </c>
      <c r="E255" s="184" t="s">
        <v>577</v>
      </c>
      <c r="F255" s="184">
        <v>277.5</v>
      </c>
      <c r="G255" s="184"/>
      <c r="H255" s="184">
        <v>333</v>
      </c>
      <c r="I255" s="186">
        <v>333</v>
      </c>
      <c r="J255" s="156" t="s">
        <v>796</v>
      </c>
      <c r="K255" s="157">
        <f t="shared" si="91"/>
        <v>55.5</v>
      </c>
      <c r="L255" s="158">
        <f t="shared" si="92"/>
        <v>0.2</v>
      </c>
      <c r="M255" s="153" t="s">
        <v>580</v>
      </c>
      <c r="N255" s="159">
        <v>43846</v>
      </c>
      <c r="O255" s="1"/>
      <c r="P255" s="1"/>
      <c r="Q255" s="228"/>
      <c r="R255" s="1"/>
      <c r="S255" s="6" t="s">
        <v>767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1">
        <v>148</v>
      </c>
      <c r="B256" s="182">
        <v>43752</v>
      </c>
      <c r="C256" s="182"/>
      <c r="D256" s="183" t="s">
        <v>797</v>
      </c>
      <c r="E256" s="184" t="s">
        <v>577</v>
      </c>
      <c r="F256" s="184">
        <v>930</v>
      </c>
      <c r="G256" s="184"/>
      <c r="H256" s="184">
        <v>1165</v>
      </c>
      <c r="I256" s="186">
        <v>1200</v>
      </c>
      <c r="J256" s="156" t="s">
        <v>798</v>
      </c>
      <c r="K256" s="157">
        <f t="shared" si="91"/>
        <v>235</v>
      </c>
      <c r="L256" s="158">
        <f t="shared" si="92"/>
        <v>0.25268817204301075</v>
      </c>
      <c r="M256" s="153" t="s">
        <v>580</v>
      </c>
      <c r="N256" s="159">
        <v>43847</v>
      </c>
      <c r="O256" s="1"/>
      <c r="P256" s="1"/>
      <c r="Q256" s="228"/>
      <c r="R256" s="1"/>
      <c r="S256" s="6" t="s">
        <v>771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1">
        <v>149</v>
      </c>
      <c r="B257" s="182">
        <v>43753</v>
      </c>
      <c r="C257" s="182"/>
      <c r="D257" s="183" t="s">
        <v>799</v>
      </c>
      <c r="E257" s="184" t="s">
        <v>577</v>
      </c>
      <c r="F257" s="154">
        <v>111</v>
      </c>
      <c r="G257" s="184"/>
      <c r="H257" s="184">
        <v>141</v>
      </c>
      <c r="I257" s="186">
        <v>141</v>
      </c>
      <c r="J257" s="156" t="s">
        <v>800</v>
      </c>
      <c r="K257" s="157">
        <f t="shared" si="91"/>
        <v>30</v>
      </c>
      <c r="L257" s="158">
        <f t="shared" si="92"/>
        <v>0.27027027027027029</v>
      </c>
      <c r="M257" s="153" t="s">
        <v>580</v>
      </c>
      <c r="N257" s="159">
        <v>44328</v>
      </c>
      <c r="O257" s="1"/>
      <c r="P257" s="1"/>
      <c r="Q257" s="228"/>
      <c r="R257" s="1"/>
      <c r="S257" s="6" t="s">
        <v>771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1">
        <v>150</v>
      </c>
      <c r="B258" s="182">
        <v>43753</v>
      </c>
      <c r="C258" s="182"/>
      <c r="D258" s="183" t="s">
        <v>801</v>
      </c>
      <c r="E258" s="184" t="s">
        <v>577</v>
      </c>
      <c r="F258" s="154">
        <v>296</v>
      </c>
      <c r="G258" s="184"/>
      <c r="H258" s="184">
        <v>370</v>
      </c>
      <c r="I258" s="186">
        <v>370</v>
      </c>
      <c r="J258" s="156" t="s">
        <v>664</v>
      </c>
      <c r="K258" s="157">
        <f t="shared" si="91"/>
        <v>74</v>
      </c>
      <c r="L258" s="158">
        <f t="shared" si="92"/>
        <v>0.25</v>
      </c>
      <c r="M258" s="153" t="s">
        <v>580</v>
      </c>
      <c r="N258" s="159">
        <v>43853</v>
      </c>
      <c r="O258" s="1"/>
      <c r="P258" s="1"/>
      <c r="Q258" s="228"/>
      <c r="R258" s="1"/>
      <c r="S258" s="6" t="s">
        <v>771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1">
        <v>151</v>
      </c>
      <c r="B259" s="182">
        <v>43754</v>
      </c>
      <c r="C259" s="182"/>
      <c r="D259" s="183" t="s">
        <v>802</v>
      </c>
      <c r="E259" s="184" t="s">
        <v>577</v>
      </c>
      <c r="F259" s="154">
        <v>300</v>
      </c>
      <c r="G259" s="184"/>
      <c r="H259" s="184">
        <v>382.5</v>
      </c>
      <c r="I259" s="186">
        <v>344</v>
      </c>
      <c r="J259" s="156" t="s">
        <v>803</v>
      </c>
      <c r="K259" s="157">
        <f t="shared" si="91"/>
        <v>82.5</v>
      </c>
      <c r="L259" s="158">
        <f t="shared" si="92"/>
        <v>0.27500000000000002</v>
      </c>
      <c r="M259" s="153" t="s">
        <v>580</v>
      </c>
      <c r="N259" s="159">
        <v>44238</v>
      </c>
      <c r="O259" s="1"/>
      <c r="P259" s="1"/>
      <c r="Q259" s="228"/>
      <c r="R259" s="1"/>
      <c r="S259" s="6" t="s">
        <v>771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1">
        <v>152</v>
      </c>
      <c r="B260" s="182">
        <v>43832</v>
      </c>
      <c r="C260" s="182"/>
      <c r="D260" s="183" t="s">
        <v>804</v>
      </c>
      <c r="E260" s="184" t="s">
        <v>577</v>
      </c>
      <c r="F260" s="154">
        <v>495</v>
      </c>
      <c r="G260" s="184"/>
      <c r="H260" s="184">
        <v>595</v>
      </c>
      <c r="I260" s="186">
        <v>590</v>
      </c>
      <c r="J260" s="156" t="s">
        <v>600</v>
      </c>
      <c r="K260" s="157">
        <f t="shared" si="91"/>
        <v>100</v>
      </c>
      <c r="L260" s="158">
        <f t="shared" si="92"/>
        <v>0.20202020202020202</v>
      </c>
      <c r="M260" s="153" t="s">
        <v>580</v>
      </c>
      <c r="N260" s="159">
        <v>44589</v>
      </c>
      <c r="O260" s="1"/>
      <c r="P260" s="1"/>
      <c r="Q260" s="228"/>
      <c r="R260" s="1"/>
      <c r="S260" s="6" t="s">
        <v>771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1">
        <v>153</v>
      </c>
      <c r="B261" s="182">
        <v>43966</v>
      </c>
      <c r="C261" s="182"/>
      <c r="D261" s="183" t="s">
        <v>76</v>
      </c>
      <c r="E261" s="184" t="s">
        <v>577</v>
      </c>
      <c r="F261" s="154">
        <v>67.5</v>
      </c>
      <c r="G261" s="184"/>
      <c r="H261" s="184">
        <v>86</v>
      </c>
      <c r="I261" s="186">
        <v>86</v>
      </c>
      <c r="J261" s="156" t="s">
        <v>805</v>
      </c>
      <c r="K261" s="157">
        <f t="shared" si="91"/>
        <v>18.5</v>
      </c>
      <c r="L261" s="158">
        <f t="shared" si="92"/>
        <v>0.27407407407407408</v>
      </c>
      <c r="M261" s="153" t="s">
        <v>580</v>
      </c>
      <c r="N261" s="159">
        <v>44008</v>
      </c>
      <c r="O261" s="1"/>
      <c r="P261" s="1"/>
      <c r="Q261" s="228"/>
      <c r="R261" s="1"/>
      <c r="S261" s="6" t="s">
        <v>771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1">
        <v>154</v>
      </c>
      <c r="B262" s="182">
        <v>44035</v>
      </c>
      <c r="C262" s="182"/>
      <c r="D262" s="183" t="s">
        <v>480</v>
      </c>
      <c r="E262" s="184" t="s">
        <v>577</v>
      </c>
      <c r="F262" s="154">
        <v>231</v>
      </c>
      <c r="G262" s="184"/>
      <c r="H262" s="184">
        <v>281</v>
      </c>
      <c r="I262" s="186">
        <v>281</v>
      </c>
      <c r="J262" s="156" t="s">
        <v>664</v>
      </c>
      <c r="K262" s="157">
        <f t="shared" si="91"/>
        <v>50</v>
      </c>
      <c r="L262" s="158">
        <f t="shared" si="92"/>
        <v>0.21645021645021645</v>
      </c>
      <c r="M262" s="153" t="s">
        <v>580</v>
      </c>
      <c r="N262" s="159">
        <v>44358</v>
      </c>
      <c r="O262" s="1"/>
      <c r="P262" s="1"/>
      <c r="Q262" s="228"/>
      <c r="R262" s="1"/>
      <c r="S262" s="6" t="s">
        <v>771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1">
        <v>155</v>
      </c>
      <c r="B263" s="182">
        <v>44092</v>
      </c>
      <c r="C263" s="182"/>
      <c r="D263" s="183" t="s">
        <v>144</v>
      </c>
      <c r="E263" s="184" t="s">
        <v>577</v>
      </c>
      <c r="F263" s="184">
        <v>206</v>
      </c>
      <c r="G263" s="184"/>
      <c r="H263" s="184">
        <v>248</v>
      </c>
      <c r="I263" s="186">
        <v>248</v>
      </c>
      <c r="J263" s="156" t="s">
        <v>664</v>
      </c>
      <c r="K263" s="157">
        <f t="shared" si="91"/>
        <v>42</v>
      </c>
      <c r="L263" s="158">
        <f t="shared" si="92"/>
        <v>0.20388349514563106</v>
      </c>
      <c r="M263" s="153" t="s">
        <v>580</v>
      </c>
      <c r="N263" s="159">
        <v>44214</v>
      </c>
      <c r="O263" s="1"/>
      <c r="P263" s="1"/>
      <c r="Q263" s="228"/>
      <c r="R263" s="1"/>
      <c r="S263" s="6" t="s">
        <v>771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1">
        <v>156</v>
      </c>
      <c r="B264" s="182">
        <v>44140</v>
      </c>
      <c r="C264" s="182"/>
      <c r="D264" s="183" t="s">
        <v>144</v>
      </c>
      <c r="E264" s="184" t="s">
        <v>577</v>
      </c>
      <c r="F264" s="184">
        <v>182.5</v>
      </c>
      <c r="G264" s="184"/>
      <c r="H264" s="184">
        <v>248</v>
      </c>
      <c r="I264" s="186">
        <v>248</v>
      </c>
      <c r="J264" s="156" t="s">
        <v>664</v>
      </c>
      <c r="K264" s="157">
        <f t="shared" si="91"/>
        <v>65.5</v>
      </c>
      <c r="L264" s="158">
        <f t="shared" si="92"/>
        <v>0.35890410958904112</v>
      </c>
      <c r="M264" s="153" t="s">
        <v>580</v>
      </c>
      <c r="N264" s="159">
        <v>44214</v>
      </c>
      <c r="O264" s="1"/>
      <c r="P264" s="1"/>
      <c r="Q264" s="228"/>
      <c r="R264" s="1"/>
      <c r="S264" s="6" t="s">
        <v>771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1">
        <v>157</v>
      </c>
      <c r="B265" s="182">
        <v>44140</v>
      </c>
      <c r="C265" s="182"/>
      <c r="D265" s="183" t="s">
        <v>345</v>
      </c>
      <c r="E265" s="184" t="s">
        <v>577</v>
      </c>
      <c r="F265" s="184">
        <v>247.5</v>
      </c>
      <c r="G265" s="184"/>
      <c r="H265" s="184">
        <v>320</v>
      </c>
      <c r="I265" s="186">
        <v>320</v>
      </c>
      <c r="J265" s="156" t="s">
        <v>664</v>
      </c>
      <c r="K265" s="157">
        <f t="shared" si="91"/>
        <v>72.5</v>
      </c>
      <c r="L265" s="158">
        <f t="shared" si="92"/>
        <v>0.29292929292929293</v>
      </c>
      <c r="M265" s="153" t="s">
        <v>580</v>
      </c>
      <c r="N265" s="159">
        <v>44323</v>
      </c>
      <c r="O265" s="1"/>
      <c r="P265" s="1"/>
      <c r="Q265" s="228"/>
      <c r="R265" s="1"/>
      <c r="S265" s="6" t="s">
        <v>771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1">
        <v>158</v>
      </c>
      <c r="B266" s="182">
        <v>44140</v>
      </c>
      <c r="C266" s="182"/>
      <c r="D266" s="183" t="s">
        <v>203</v>
      </c>
      <c r="E266" s="184" t="s">
        <v>577</v>
      </c>
      <c r="F266" s="154">
        <v>925</v>
      </c>
      <c r="G266" s="184"/>
      <c r="H266" s="184">
        <v>1095</v>
      </c>
      <c r="I266" s="186">
        <v>1093</v>
      </c>
      <c r="J266" s="156" t="s">
        <v>806</v>
      </c>
      <c r="K266" s="157">
        <f t="shared" si="91"/>
        <v>170</v>
      </c>
      <c r="L266" s="158">
        <f t="shared" si="92"/>
        <v>0.18378378378378379</v>
      </c>
      <c r="M266" s="153" t="s">
        <v>580</v>
      </c>
      <c r="N266" s="159">
        <v>44201</v>
      </c>
      <c r="O266" s="1"/>
      <c r="P266" s="1"/>
      <c r="Q266" s="228"/>
      <c r="R266" s="1"/>
      <c r="S266" s="6" t="s">
        <v>771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1">
        <v>159</v>
      </c>
      <c r="B267" s="182">
        <v>44140</v>
      </c>
      <c r="C267" s="182"/>
      <c r="D267" s="183" t="s">
        <v>363</v>
      </c>
      <c r="E267" s="184" t="s">
        <v>577</v>
      </c>
      <c r="F267" s="154">
        <v>332.5</v>
      </c>
      <c r="G267" s="184"/>
      <c r="H267" s="184">
        <v>393</v>
      </c>
      <c r="I267" s="186">
        <v>406</v>
      </c>
      <c r="J267" s="156" t="s">
        <v>807</v>
      </c>
      <c r="K267" s="157">
        <f t="shared" si="91"/>
        <v>60.5</v>
      </c>
      <c r="L267" s="158">
        <f t="shared" si="92"/>
        <v>0.18195488721804512</v>
      </c>
      <c r="M267" s="153" t="s">
        <v>580</v>
      </c>
      <c r="N267" s="159">
        <v>44256</v>
      </c>
      <c r="O267" s="1"/>
      <c r="P267" s="1"/>
      <c r="Q267" s="228"/>
      <c r="R267" s="1"/>
      <c r="S267" s="6" t="s">
        <v>771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1">
        <v>160</v>
      </c>
      <c r="B268" s="182">
        <v>44141</v>
      </c>
      <c r="C268" s="182"/>
      <c r="D268" s="183" t="s">
        <v>480</v>
      </c>
      <c r="E268" s="184" t="s">
        <v>577</v>
      </c>
      <c r="F268" s="154">
        <v>231</v>
      </c>
      <c r="G268" s="184"/>
      <c r="H268" s="184">
        <v>281</v>
      </c>
      <c r="I268" s="186">
        <v>281</v>
      </c>
      <c r="J268" s="156" t="s">
        <v>664</v>
      </c>
      <c r="K268" s="157">
        <f t="shared" si="91"/>
        <v>50</v>
      </c>
      <c r="L268" s="158">
        <f t="shared" si="92"/>
        <v>0.21645021645021645</v>
      </c>
      <c r="M268" s="153" t="s">
        <v>580</v>
      </c>
      <c r="N268" s="159">
        <v>44358</v>
      </c>
      <c r="O268" s="1"/>
      <c r="P268" s="1"/>
      <c r="Q268" s="228"/>
      <c r="R268" s="1"/>
      <c r="S268" s="6" t="s">
        <v>771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1">
        <v>161</v>
      </c>
      <c r="B269" s="182">
        <v>44187</v>
      </c>
      <c r="C269" s="182"/>
      <c r="D269" s="183" t="s">
        <v>808</v>
      </c>
      <c r="E269" s="184" t="s">
        <v>577</v>
      </c>
      <c r="F269" s="154">
        <v>190</v>
      </c>
      <c r="G269" s="184"/>
      <c r="H269" s="184">
        <v>239</v>
      </c>
      <c r="I269" s="186">
        <v>239</v>
      </c>
      <c r="J269" s="156" t="s">
        <v>809</v>
      </c>
      <c r="K269" s="157">
        <f t="shared" si="91"/>
        <v>49</v>
      </c>
      <c r="L269" s="158">
        <f t="shared" si="92"/>
        <v>0.25789473684210529</v>
      </c>
      <c r="M269" s="153" t="s">
        <v>580</v>
      </c>
      <c r="N269" s="159">
        <v>44844</v>
      </c>
      <c r="O269" s="1"/>
      <c r="P269" s="1"/>
      <c r="Q269" s="228"/>
      <c r="R269" s="1"/>
      <c r="S269" s="6" t="s">
        <v>771</v>
      </c>
    </row>
    <row r="270" spans="1:27" ht="12.75" customHeight="1">
      <c r="A270" s="181">
        <v>162</v>
      </c>
      <c r="B270" s="182">
        <v>44258</v>
      </c>
      <c r="C270" s="182"/>
      <c r="D270" s="183" t="s">
        <v>804</v>
      </c>
      <c r="E270" s="184" t="s">
        <v>577</v>
      </c>
      <c r="F270" s="154">
        <v>495</v>
      </c>
      <c r="G270" s="184"/>
      <c r="H270" s="184">
        <v>595</v>
      </c>
      <c r="I270" s="186">
        <v>590</v>
      </c>
      <c r="J270" s="156" t="s">
        <v>600</v>
      </c>
      <c r="K270" s="157">
        <f t="shared" si="91"/>
        <v>100</v>
      </c>
      <c r="L270" s="158">
        <f t="shared" si="92"/>
        <v>0.20202020202020202</v>
      </c>
      <c r="M270" s="153" t="s">
        <v>580</v>
      </c>
      <c r="N270" s="159">
        <v>44589</v>
      </c>
      <c r="O270" s="1"/>
      <c r="P270" s="1"/>
      <c r="Q270" s="228"/>
      <c r="S270" s="6" t="s">
        <v>771</v>
      </c>
    </row>
    <row r="271" spans="1:27" ht="12.75" customHeight="1">
      <c r="A271" s="181">
        <v>163</v>
      </c>
      <c r="B271" s="182">
        <v>44274</v>
      </c>
      <c r="C271" s="182"/>
      <c r="D271" s="183" t="s">
        <v>363</v>
      </c>
      <c r="E271" s="184" t="s">
        <v>577</v>
      </c>
      <c r="F271" s="154">
        <v>355</v>
      </c>
      <c r="G271" s="184"/>
      <c r="H271" s="184">
        <v>422.5</v>
      </c>
      <c r="I271" s="186">
        <v>420</v>
      </c>
      <c r="J271" s="156" t="s">
        <v>810</v>
      </c>
      <c r="K271" s="157">
        <f t="shared" si="91"/>
        <v>67.5</v>
      </c>
      <c r="L271" s="158">
        <f t="shared" si="92"/>
        <v>0.19014084507042253</v>
      </c>
      <c r="M271" s="153" t="s">
        <v>580</v>
      </c>
      <c r="N271" s="159">
        <v>44361</v>
      </c>
      <c r="O271" s="1"/>
      <c r="S271" s="199" t="s">
        <v>771</v>
      </c>
      <c r="T271" s="1"/>
      <c r="U271" s="1"/>
      <c r="V271" s="1"/>
      <c r="W271" s="1"/>
      <c r="X271" s="1"/>
      <c r="Y271" s="1"/>
      <c r="Z271" s="1"/>
      <c r="AA271" s="1"/>
    </row>
    <row r="272" spans="1:27" ht="12.75" customHeight="1">
      <c r="A272" s="181">
        <v>164</v>
      </c>
      <c r="B272" s="182">
        <v>44295</v>
      </c>
      <c r="C272" s="182"/>
      <c r="D272" s="183" t="s">
        <v>326</v>
      </c>
      <c r="E272" s="184" t="s">
        <v>577</v>
      </c>
      <c r="F272" s="154">
        <v>555</v>
      </c>
      <c r="G272" s="184"/>
      <c r="H272" s="184">
        <v>663</v>
      </c>
      <c r="I272" s="186">
        <v>663</v>
      </c>
      <c r="J272" s="156" t="s">
        <v>811</v>
      </c>
      <c r="K272" s="157">
        <f t="shared" si="91"/>
        <v>108</v>
      </c>
      <c r="L272" s="158">
        <f t="shared" si="92"/>
        <v>0.19459459459459461</v>
      </c>
      <c r="M272" s="153" t="s">
        <v>580</v>
      </c>
      <c r="N272" s="159">
        <v>44321</v>
      </c>
      <c r="O272" s="1"/>
      <c r="P272" s="1"/>
      <c r="Q272" s="228"/>
      <c r="R272" s="1"/>
      <c r="S272" s="199" t="s">
        <v>771</v>
      </c>
    </row>
    <row r="273" spans="1:19" ht="12.75" customHeight="1">
      <c r="A273" s="181">
        <v>165</v>
      </c>
      <c r="B273" s="182">
        <v>44308</v>
      </c>
      <c r="C273" s="182"/>
      <c r="D273" s="183" t="s">
        <v>775</v>
      </c>
      <c r="E273" s="184" t="s">
        <v>577</v>
      </c>
      <c r="F273" s="154">
        <v>126.5</v>
      </c>
      <c r="G273" s="184"/>
      <c r="H273" s="184">
        <v>155</v>
      </c>
      <c r="I273" s="186">
        <v>155</v>
      </c>
      <c r="J273" s="156" t="s">
        <v>664</v>
      </c>
      <c r="K273" s="157">
        <f t="shared" si="91"/>
        <v>28.5</v>
      </c>
      <c r="L273" s="158">
        <f t="shared" si="92"/>
        <v>0.22529644268774704</v>
      </c>
      <c r="M273" s="153" t="s">
        <v>580</v>
      </c>
      <c r="N273" s="159">
        <v>44362</v>
      </c>
      <c r="O273" s="1"/>
      <c r="S273" s="199" t="s">
        <v>771</v>
      </c>
    </row>
    <row r="274" spans="1:19" ht="12.75" customHeight="1">
      <c r="A274" s="160">
        <v>166</v>
      </c>
      <c r="B274" s="191">
        <v>44368</v>
      </c>
      <c r="C274" s="191"/>
      <c r="D274" s="162" t="s">
        <v>812</v>
      </c>
      <c r="E274" s="164" t="s">
        <v>577</v>
      </c>
      <c r="F274" s="192">
        <v>287.5</v>
      </c>
      <c r="G274" s="164"/>
      <c r="H274" s="164">
        <v>245</v>
      </c>
      <c r="I274" s="165">
        <v>344</v>
      </c>
      <c r="J274" s="166" t="s">
        <v>813</v>
      </c>
      <c r="K274" s="167">
        <f t="shared" si="91"/>
        <v>-42.5</v>
      </c>
      <c r="L274" s="168">
        <f t="shared" si="92"/>
        <v>-0.14782608695652175</v>
      </c>
      <c r="M274" s="164" t="s">
        <v>590</v>
      </c>
      <c r="N274" s="161">
        <v>44508</v>
      </c>
      <c r="O274" s="1"/>
      <c r="S274" s="199" t="s">
        <v>771</v>
      </c>
    </row>
    <row r="275" spans="1:19" ht="12.75" customHeight="1">
      <c r="A275" s="181">
        <v>167</v>
      </c>
      <c r="B275" s="182">
        <v>44368</v>
      </c>
      <c r="C275" s="182"/>
      <c r="D275" s="183" t="s">
        <v>480</v>
      </c>
      <c r="E275" s="184" t="s">
        <v>577</v>
      </c>
      <c r="F275" s="154">
        <v>241</v>
      </c>
      <c r="G275" s="184"/>
      <c r="H275" s="184">
        <v>298</v>
      </c>
      <c r="I275" s="186">
        <v>320</v>
      </c>
      <c r="J275" s="156" t="s">
        <v>664</v>
      </c>
      <c r="K275" s="157">
        <f t="shared" si="91"/>
        <v>57</v>
      </c>
      <c r="L275" s="158">
        <f t="shared" si="92"/>
        <v>0.23651452282157676</v>
      </c>
      <c r="M275" s="153" t="s">
        <v>580</v>
      </c>
      <c r="N275" s="159">
        <v>44802</v>
      </c>
      <c r="O275" s="37"/>
      <c r="S275" s="199" t="s">
        <v>771</v>
      </c>
    </row>
    <row r="276" spans="1:19" ht="12.75" customHeight="1">
      <c r="A276" s="181">
        <v>168</v>
      </c>
      <c r="B276" s="182">
        <v>44406</v>
      </c>
      <c r="C276" s="182"/>
      <c r="D276" s="183" t="s">
        <v>775</v>
      </c>
      <c r="E276" s="184" t="s">
        <v>577</v>
      </c>
      <c r="F276" s="154">
        <v>162.5</v>
      </c>
      <c r="G276" s="184"/>
      <c r="H276" s="184">
        <v>200</v>
      </c>
      <c r="I276" s="186">
        <v>200</v>
      </c>
      <c r="J276" s="156" t="s">
        <v>664</v>
      </c>
      <c r="K276" s="157">
        <f t="shared" si="91"/>
        <v>37.5</v>
      </c>
      <c r="L276" s="158">
        <f t="shared" si="92"/>
        <v>0.23076923076923078</v>
      </c>
      <c r="M276" s="153" t="s">
        <v>580</v>
      </c>
      <c r="N276" s="159">
        <v>44802</v>
      </c>
      <c r="O276" s="1"/>
      <c r="S276" s="199" t="s">
        <v>771</v>
      </c>
    </row>
    <row r="277" spans="1:19" ht="12.75" customHeight="1">
      <c r="A277" s="181">
        <v>169</v>
      </c>
      <c r="B277" s="182">
        <v>44462</v>
      </c>
      <c r="C277" s="182"/>
      <c r="D277" s="183" t="s">
        <v>438</v>
      </c>
      <c r="E277" s="184" t="s">
        <v>577</v>
      </c>
      <c r="F277" s="154">
        <v>1235</v>
      </c>
      <c r="G277" s="184"/>
      <c r="H277" s="184">
        <v>1505</v>
      </c>
      <c r="I277" s="186">
        <v>1500</v>
      </c>
      <c r="J277" s="156" t="s">
        <v>664</v>
      </c>
      <c r="K277" s="157">
        <f t="shared" si="91"/>
        <v>270</v>
      </c>
      <c r="L277" s="158">
        <f t="shared" si="92"/>
        <v>0.21862348178137653</v>
      </c>
      <c r="M277" s="153" t="s">
        <v>580</v>
      </c>
      <c r="N277" s="159">
        <v>44564</v>
      </c>
      <c r="O277" s="1"/>
      <c r="S277" s="199" t="s">
        <v>771</v>
      </c>
    </row>
    <row r="278" spans="1:19" ht="12.75" customHeight="1">
      <c r="A278" s="181">
        <v>170</v>
      </c>
      <c r="B278" s="182">
        <v>44480</v>
      </c>
      <c r="C278" s="182"/>
      <c r="D278" s="183" t="s">
        <v>814</v>
      </c>
      <c r="E278" s="184" t="s">
        <v>577</v>
      </c>
      <c r="F278" s="154">
        <v>58.75</v>
      </c>
      <c r="G278" s="184"/>
      <c r="H278" s="184">
        <v>64.25</v>
      </c>
      <c r="I278" s="186"/>
      <c r="J278" s="156" t="s">
        <v>664</v>
      </c>
      <c r="K278" s="157">
        <f t="shared" ref="K278" si="93">H278-F278</f>
        <v>5.5</v>
      </c>
      <c r="L278" s="158">
        <f t="shared" ref="L278" si="94">K278/F278</f>
        <v>9.3617021276595741E-2</v>
      </c>
      <c r="M278" s="153" t="s">
        <v>580</v>
      </c>
      <c r="N278" s="159">
        <v>45322</v>
      </c>
      <c r="O278" s="37"/>
      <c r="S278" s="199" t="s">
        <v>771</v>
      </c>
    </row>
    <row r="279" spans="1:19" ht="12.75" customHeight="1">
      <c r="A279" s="150">
        <v>171</v>
      </c>
      <c r="B279" s="151">
        <v>44481</v>
      </c>
      <c r="C279" s="151"/>
      <c r="D279" s="152" t="s">
        <v>278</v>
      </c>
      <c r="E279" s="153" t="s">
        <v>577</v>
      </c>
      <c r="F279" s="154">
        <v>315</v>
      </c>
      <c r="G279" s="153"/>
      <c r="H279" s="153">
        <v>335</v>
      </c>
      <c r="I279" s="155">
        <v>380</v>
      </c>
      <c r="J279" s="156" t="s">
        <v>865</v>
      </c>
      <c r="K279" s="157">
        <f t="shared" ref="K279" si="95">H279-F279</f>
        <v>20</v>
      </c>
      <c r="L279" s="158">
        <f t="shared" ref="L279" si="96">K279/F279</f>
        <v>6.3492063492063489E-2</v>
      </c>
      <c r="M279" s="153" t="s">
        <v>580</v>
      </c>
      <c r="N279" s="159">
        <v>45297</v>
      </c>
      <c r="O279" s="37"/>
      <c r="S279" s="199" t="s">
        <v>771</v>
      </c>
    </row>
    <row r="280" spans="1:19" ht="12.75" customHeight="1">
      <c r="A280" s="150">
        <v>172</v>
      </c>
      <c r="B280" s="151">
        <v>44481</v>
      </c>
      <c r="C280" s="151"/>
      <c r="D280" s="152" t="s">
        <v>815</v>
      </c>
      <c r="E280" s="153" t="s">
        <v>577</v>
      </c>
      <c r="F280" s="154">
        <v>45.5</v>
      </c>
      <c r="G280" s="153"/>
      <c r="H280" s="153">
        <v>56.5</v>
      </c>
      <c r="I280" s="155">
        <v>56</v>
      </c>
      <c r="J280" s="156" t="s">
        <v>664</v>
      </c>
      <c r="K280" s="157">
        <f t="shared" ref="K280:K281" si="97">H280-F280</f>
        <v>11</v>
      </c>
      <c r="L280" s="158">
        <f t="shared" ref="L280:L281" si="98">K280/F280</f>
        <v>0.24175824175824176</v>
      </c>
      <c r="M280" s="153" t="s">
        <v>580</v>
      </c>
      <c r="N280" s="159">
        <v>44881</v>
      </c>
      <c r="O280" s="37"/>
      <c r="S280" s="199"/>
    </row>
    <row r="281" spans="1:19" ht="12.75" customHeight="1">
      <c r="A281" s="150">
        <v>173</v>
      </c>
      <c r="B281" s="151">
        <v>44551</v>
      </c>
      <c r="C281" s="151"/>
      <c r="D281" s="152" t="s">
        <v>131</v>
      </c>
      <c r="E281" s="153" t="s">
        <v>577</v>
      </c>
      <c r="F281" s="154">
        <v>2300</v>
      </c>
      <c r="G281" s="153"/>
      <c r="H281" s="153">
        <f>(2820+2200)/2</f>
        <v>2510</v>
      </c>
      <c r="I281" s="155">
        <v>3000</v>
      </c>
      <c r="J281" s="156" t="s">
        <v>816</v>
      </c>
      <c r="K281" s="157">
        <f t="shared" si="97"/>
        <v>210</v>
      </c>
      <c r="L281" s="158">
        <f t="shared" si="98"/>
        <v>9.1304347826086957E-2</v>
      </c>
      <c r="M281" s="153" t="s">
        <v>580</v>
      </c>
      <c r="N281" s="159">
        <v>44649</v>
      </c>
      <c r="O281" s="1"/>
      <c r="S281" s="199"/>
    </row>
    <row r="282" spans="1:19" ht="12.75" customHeight="1">
      <c r="A282" s="150">
        <v>174</v>
      </c>
      <c r="B282" s="151">
        <v>44606</v>
      </c>
      <c r="C282" s="151"/>
      <c r="D282" s="152" t="s">
        <v>428</v>
      </c>
      <c r="E282" s="153" t="s">
        <v>577</v>
      </c>
      <c r="F282" s="154">
        <v>635</v>
      </c>
      <c r="G282" s="153"/>
      <c r="H282" s="153">
        <v>700</v>
      </c>
      <c r="I282" s="155">
        <v>764</v>
      </c>
      <c r="J282" s="156" t="s">
        <v>845</v>
      </c>
      <c r="K282" s="157">
        <f t="shared" ref="K282" si="99">H282-F282</f>
        <v>65</v>
      </c>
      <c r="L282" s="158">
        <f t="shared" ref="L282" si="100">K282/F282</f>
        <v>0.10236220472440945</v>
      </c>
      <c r="M282" s="153" t="s">
        <v>580</v>
      </c>
      <c r="N282" s="159">
        <v>45159</v>
      </c>
      <c r="O282" s="37"/>
      <c r="S282" s="199"/>
    </row>
    <row r="283" spans="1:19" ht="12.75" customHeight="1">
      <c r="A283" s="150">
        <v>175</v>
      </c>
      <c r="B283" s="151">
        <v>44613</v>
      </c>
      <c r="C283" s="151"/>
      <c r="D283" s="152" t="s">
        <v>438</v>
      </c>
      <c r="E283" s="153" t="s">
        <v>577</v>
      </c>
      <c r="F283" s="154">
        <v>1255</v>
      </c>
      <c r="G283" s="153"/>
      <c r="H283" s="153">
        <v>1515</v>
      </c>
      <c r="I283" s="155">
        <v>1510</v>
      </c>
      <c r="J283" s="156" t="s">
        <v>664</v>
      </c>
      <c r="K283" s="157">
        <f>H283-F283</f>
        <v>260</v>
      </c>
      <c r="L283" s="158">
        <f>K283/F283</f>
        <v>0.20717131474103587</v>
      </c>
      <c r="M283" s="153" t="s">
        <v>580</v>
      </c>
      <c r="N283" s="159">
        <v>44834</v>
      </c>
      <c r="O283" s="37"/>
      <c r="S283" s="199"/>
    </row>
    <row r="284" spans="1:19" ht="12.75" customHeight="1">
      <c r="A284">
        <v>176</v>
      </c>
      <c r="B284" s="201">
        <v>44670</v>
      </c>
      <c r="C284" s="201"/>
      <c r="D284" s="53" t="s">
        <v>540</v>
      </c>
      <c r="E284" s="202" t="s">
        <v>577</v>
      </c>
      <c r="F284" s="51" t="s">
        <v>817</v>
      </c>
      <c r="G284" s="51"/>
      <c r="H284" s="51"/>
      <c r="I284" s="51">
        <v>553</v>
      </c>
      <c r="J284" s="51" t="s">
        <v>578</v>
      </c>
      <c r="K284" s="51"/>
      <c r="L284" s="51"/>
      <c r="M284" s="51"/>
      <c r="N284" s="51"/>
      <c r="O284" s="37"/>
      <c r="S284" s="199"/>
    </row>
    <row r="285" spans="1:19" ht="12.75" customHeight="1">
      <c r="A285" s="181">
        <v>177</v>
      </c>
      <c r="B285" s="182">
        <v>44746</v>
      </c>
      <c r="C285" s="182"/>
      <c r="D285" s="183" t="s">
        <v>818</v>
      </c>
      <c r="E285" s="184" t="s">
        <v>577</v>
      </c>
      <c r="F285" s="184">
        <v>207.5</v>
      </c>
      <c r="G285" s="184"/>
      <c r="H285" s="184">
        <v>254</v>
      </c>
      <c r="I285" s="186">
        <v>254</v>
      </c>
      <c r="J285" s="156" t="s">
        <v>664</v>
      </c>
      <c r="K285" s="157">
        <f t="shared" ref="K285:K287" si="101">H285-F285</f>
        <v>46.5</v>
      </c>
      <c r="L285" s="158">
        <f t="shared" ref="L285:L287" si="102">K285/F285</f>
        <v>0.22409638554216868</v>
      </c>
      <c r="M285" s="153" t="s">
        <v>580</v>
      </c>
      <c r="N285" s="159">
        <v>44792</v>
      </c>
      <c r="O285" s="1"/>
      <c r="S285" s="199"/>
    </row>
    <row r="286" spans="1:19" ht="12.75" customHeight="1">
      <c r="A286" s="181">
        <v>178</v>
      </c>
      <c r="B286" s="182">
        <v>44775</v>
      </c>
      <c r="C286" s="182"/>
      <c r="D286" s="183" t="s">
        <v>482</v>
      </c>
      <c r="E286" s="184" t="s">
        <v>577</v>
      </c>
      <c r="F286" s="184">
        <v>31.25</v>
      </c>
      <c r="G286" s="184"/>
      <c r="H286" s="184">
        <v>38.75</v>
      </c>
      <c r="I286" s="186">
        <v>38</v>
      </c>
      <c r="J286" s="156" t="s">
        <v>664</v>
      </c>
      <c r="K286" s="157">
        <f t="shared" si="101"/>
        <v>7.5</v>
      </c>
      <c r="L286" s="158">
        <f t="shared" si="102"/>
        <v>0.24</v>
      </c>
      <c r="M286" s="153" t="s">
        <v>580</v>
      </c>
      <c r="N286" s="159">
        <v>44844</v>
      </c>
      <c r="O286" s="37"/>
      <c r="S286" s="54"/>
    </row>
    <row r="287" spans="1:19" ht="12.75" customHeight="1">
      <c r="A287" s="181">
        <v>179</v>
      </c>
      <c r="B287" s="182">
        <v>44841</v>
      </c>
      <c r="C287" s="182"/>
      <c r="D287" s="183" t="s">
        <v>819</v>
      </c>
      <c r="E287" s="184" t="s">
        <v>577</v>
      </c>
      <c r="F287" s="154">
        <v>665</v>
      </c>
      <c r="G287" s="184"/>
      <c r="H287" s="184">
        <v>807.5</v>
      </c>
      <c r="I287" s="186">
        <v>840</v>
      </c>
      <c r="J287" s="156" t="s">
        <v>816</v>
      </c>
      <c r="K287" s="157">
        <f t="shared" si="101"/>
        <v>142.5</v>
      </c>
      <c r="L287" s="158">
        <f t="shared" si="102"/>
        <v>0.21428571428571427</v>
      </c>
      <c r="M287" s="153" t="s">
        <v>580</v>
      </c>
      <c r="N287" s="159">
        <v>45097</v>
      </c>
      <c r="O287" s="37"/>
      <c r="S287" s="54"/>
    </row>
    <row r="288" spans="1:19" ht="12.75" customHeight="1">
      <c r="A288" s="181">
        <v>180</v>
      </c>
      <c r="B288" s="182">
        <v>44844</v>
      </c>
      <c r="C288" s="182"/>
      <c r="D288" s="183" t="s">
        <v>430</v>
      </c>
      <c r="E288" s="184" t="s">
        <v>577</v>
      </c>
      <c r="F288" s="154">
        <v>227.5</v>
      </c>
      <c r="G288" s="184"/>
      <c r="H288" s="184">
        <v>270</v>
      </c>
      <c r="I288" s="186">
        <v>291</v>
      </c>
      <c r="J288" s="156" t="s">
        <v>847</v>
      </c>
      <c r="K288" s="157">
        <f t="shared" ref="K288" si="103">H288-F288</f>
        <v>42.5</v>
      </c>
      <c r="L288" s="158">
        <f t="shared" ref="L288" si="104">K288/F288</f>
        <v>0.18681318681318682</v>
      </c>
      <c r="M288" s="153" t="s">
        <v>580</v>
      </c>
      <c r="N288" s="159">
        <v>45160</v>
      </c>
      <c r="O288" s="37"/>
      <c r="R288" s="37"/>
      <c r="S288" s="54"/>
    </row>
    <row r="289" spans="1:39" ht="12.75" customHeight="1">
      <c r="A289" s="181">
        <v>181</v>
      </c>
      <c r="B289" s="182">
        <v>44845</v>
      </c>
      <c r="C289" s="182"/>
      <c r="D289" s="183" t="s">
        <v>428</v>
      </c>
      <c r="E289" s="184" t="s">
        <v>577</v>
      </c>
      <c r="F289" s="154">
        <v>555</v>
      </c>
      <c r="G289" s="184"/>
      <c r="H289" s="184">
        <v>700</v>
      </c>
      <c r="I289" s="186">
        <v>765</v>
      </c>
      <c r="J289" s="156" t="s">
        <v>846</v>
      </c>
      <c r="K289" s="157">
        <f t="shared" ref="K289" si="105">H289-F289</f>
        <v>145</v>
      </c>
      <c r="L289" s="158">
        <f t="shared" ref="L289" si="106">K289/F289</f>
        <v>0.26126126126126126</v>
      </c>
      <c r="M289" s="153" t="s">
        <v>580</v>
      </c>
      <c r="N289" s="159">
        <v>45159</v>
      </c>
      <c r="O289" s="37"/>
      <c r="R289" s="37"/>
      <c r="S289" s="54"/>
    </row>
    <row r="290" spans="1:39" ht="12.75" customHeight="1">
      <c r="A290" s="181">
        <v>182</v>
      </c>
      <c r="B290" s="182">
        <v>44981</v>
      </c>
      <c r="C290" s="182"/>
      <c r="D290" s="183" t="s">
        <v>445</v>
      </c>
      <c r="E290" s="184" t="s">
        <v>577</v>
      </c>
      <c r="F290" s="154">
        <v>1675</v>
      </c>
      <c r="G290" s="184"/>
      <c r="H290" s="184">
        <v>2080</v>
      </c>
      <c r="I290" s="186">
        <v>2080</v>
      </c>
      <c r="J290" s="156" t="s">
        <v>664</v>
      </c>
      <c r="K290" s="157">
        <f t="shared" ref="K290:K295" si="107">H290-F290</f>
        <v>405</v>
      </c>
      <c r="L290" s="158">
        <f t="shared" ref="L290:L295" si="108">K290/F290</f>
        <v>0.2417910447761194</v>
      </c>
      <c r="M290" s="153" t="s">
        <v>580</v>
      </c>
      <c r="N290" s="159">
        <v>45119</v>
      </c>
      <c r="O290" s="37"/>
      <c r="S290" s="54" t="s">
        <v>843</v>
      </c>
    </row>
    <row r="291" spans="1:39" ht="12.75" customHeight="1">
      <c r="A291" s="181">
        <v>183</v>
      </c>
      <c r="B291" s="182">
        <v>44986</v>
      </c>
      <c r="C291" s="182"/>
      <c r="D291" s="183" t="s">
        <v>482</v>
      </c>
      <c r="E291" s="184" t="s">
        <v>577</v>
      </c>
      <c r="F291" s="154">
        <v>57.5</v>
      </c>
      <c r="G291" s="184"/>
      <c r="H291" s="184">
        <v>120</v>
      </c>
      <c r="I291" s="186">
        <v>120</v>
      </c>
      <c r="J291" s="156" t="s">
        <v>664</v>
      </c>
      <c r="K291" s="157">
        <f t="shared" si="107"/>
        <v>62.5</v>
      </c>
      <c r="L291" s="158">
        <f t="shared" si="108"/>
        <v>1.0869565217391304</v>
      </c>
      <c r="M291" s="153" t="s">
        <v>580</v>
      </c>
      <c r="N291" s="159">
        <v>45049</v>
      </c>
      <c r="O291" s="37"/>
      <c r="S291" s="54" t="s">
        <v>843</v>
      </c>
    </row>
    <row r="292" spans="1:39" ht="12.75" customHeight="1">
      <c r="A292" s="181">
        <v>184</v>
      </c>
      <c r="B292" s="182">
        <v>45008</v>
      </c>
      <c r="C292" s="182"/>
      <c r="D292" s="183" t="s">
        <v>499</v>
      </c>
      <c r="E292" s="184" t="s">
        <v>577</v>
      </c>
      <c r="F292" s="154">
        <v>2765</v>
      </c>
      <c r="G292" s="184"/>
      <c r="H292" s="184">
        <v>3547.5</v>
      </c>
      <c r="I292" s="186">
        <v>3523</v>
      </c>
      <c r="J292" s="156" t="s">
        <v>664</v>
      </c>
      <c r="K292" s="157">
        <f t="shared" si="107"/>
        <v>782.5</v>
      </c>
      <c r="L292" s="158">
        <f t="shared" si="108"/>
        <v>0.28300180831826399</v>
      </c>
      <c r="M292" s="153" t="s">
        <v>580</v>
      </c>
      <c r="N292" s="159">
        <v>45177</v>
      </c>
      <c r="O292" s="37"/>
      <c r="S292" s="54" t="s">
        <v>843</v>
      </c>
    </row>
    <row r="293" spans="1:39" ht="12.75" customHeight="1">
      <c r="A293" s="181">
        <v>185</v>
      </c>
      <c r="B293" s="182">
        <v>45027</v>
      </c>
      <c r="C293" s="182"/>
      <c r="D293" s="183" t="s">
        <v>820</v>
      </c>
      <c r="E293" s="184" t="s">
        <v>577</v>
      </c>
      <c r="F293" s="184">
        <v>460</v>
      </c>
      <c r="G293" s="184"/>
      <c r="H293" s="184">
        <v>825</v>
      </c>
      <c r="I293" s="186">
        <v>810</v>
      </c>
      <c r="J293" s="156" t="s">
        <v>664</v>
      </c>
      <c r="K293" s="157">
        <f t="shared" si="107"/>
        <v>365</v>
      </c>
      <c r="L293" s="158">
        <f t="shared" si="108"/>
        <v>0.79347826086956519</v>
      </c>
      <c r="M293" s="153" t="s">
        <v>580</v>
      </c>
      <c r="N293" s="159">
        <v>45155</v>
      </c>
      <c r="O293" s="37"/>
      <c r="S293" s="54" t="s">
        <v>843</v>
      </c>
    </row>
    <row r="294" spans="1:39" ht="12.75" customHeight="1">
      <c r="A294" s="181">
        <v>186</v>
      </c>
      <c r="B294" s="182">
        <v>45050</v>
      </c>
      <c r="C294" s="182"/>
      <c r="D294" s="183" t="s">
        <v>42</v>
      </c>
      <c r="E294" s="184" t="s">
        <v>577</v>
      </c>
      <c r="F294" s="184">
        <v>3630</v>
      </c>
      <c r="G294" s="184"/>
      <c r="H294" s="184">
        <v>5150</v>
      </c>
      <c r="I294" s="186">
        <v>5040</v>
      </c>
      <c r="J294" s="156" t="s">
        <v>664</v>
      </c>
      <c r="K294" s="157">
        <f t="shared" si="107"/>
        <v>1520</v>
      </c>
      <c r="L294" s="158">
        <f t="shared" si="108"/>
        <v>0.41873278236914602</v>
      </c>
      <c r="M294" s="153" t="s">
        <v>580</v>
      </c>
      <c r="N294" s="159">
        <v>45344</v>
      </c>
      <c r="O294" s="37"/>
      <c r="S294" s="54" t="s">
        <v>843</v>
      </c>
    </row>
    <row r="295" spans="1:39" ht="12.75" customHeight="1">
      <c r="A295" s="181">
        <v>187</v>
      </c>
      <c r="B295" s="182">
        <v>45075</v>
      </c>
      <c r="C295" s="182"/>
      <c r="D295" s="183" t="s">
        <v>821</v>
      </c>
      <c r="E295" s="184" t="s">
        <v>577</v>
      </c>
      <c r="F295" s="154">
        <v>585</v>
      </c>
      <c r="G295" s="184"/>
      <c r="H295" s="184">
        <v>732</v>
      </c>
      <c r="I295" s="186">
        <v>732</v>
      </c>
      <c r="J295" s="156" t="s">
        <v>664</v>
      </c>
      <c r="K295" s="157">
        <f t="shared" si="107"/>
        <v>147</v>
      </c>
      <c r="L295" s="158">
        <f t="shared" si="108"/>
        <v>0.25128205128205128</v>
      </c>
      <c r="M295" s="153" t="s">
        <v>580</v>
      </c>
      <c r="N295" s="159">
        <v>45152</v>
      </c>
      <c r="O295" s="37"/>
      <c r="R295" s="37"/>
      <c r="S295" s="54" t="s">
        <v>843</v>
      </c>
      <c r="U295" s="37"/>
      <c r="W295" s="37"/>
      <c r="X295" s="54"/>
      <c r="Z295" s="37"/>
      <c r="AB295" s="37"/>
      <c r="AC295" s="54"/>
      <c r="AE295" s="37"/>
      <c r="AG295" s="37"/>
      <c r="AH295" s="54"/>
      <c r="AJ295" s="37"/>
      <c r="AL295" s="37"/>
      <c r="AM295" s="54"/>
    </row>
    <row r="296" spans="1:39" ht="12.75" customHeight="1">
      <c r="A296" s="200">
        <v>188</v>
      </c>
      <c r="B296" s="201">
        <v>45078</v>
      </c>
      <c r="C296" s="53"/>
      <c r="D296" s="53" t="s">
        <v>529</v>
      </c>
      <c r="E296" s="202" t="s">
        <v>577</v>
      </c>
      <c r="F296" s="51" t="s">
        <v>822</v>
      </c>
      <c r="G296" s="51"/>
      <c r="H296" s="51"/>
      <c r="I296" s="51">
        <v>4300</v>
      </c>
      <c r="J296" s="51" t="s">
        <v>578</v>
      </c>
      <c r="K296" s="51"/>
      <c r="L296" s="51"/>
      <c r="M296" s="51"/>
      <c r="N296" s="51"/>
      <c r="O296" s="37"/>
      <c r="R296" s="37"/>
      <c r="S296" s="54" t="s">
        <v>843</v>
      </c>
      <c r="U296" s="37"/>
      <c r="W296" s="37"/>
      <c r="X296" s="54"/>
      <c r="Z296" s="37"/>
      <c r="AB296" s="37"/>
      <c r="AC296" s="54"/>
      <c r="AE296" s="37"/>
      <c r="AG296" s="37"/>
      <c r="AH296" s="54"/>
      <c r="AJ296" s="37"/>
      <c r="AL296" s="37"/>
      <c r="AM296" s="54"/>
    </row>
    <row r="297" spans="1:39" ht="12.75" customHeight="1">
      <c r="A297" s="181">
        <v>189</v>
      </c>
      <c r="B297" s="182">
        <v>45103</v>
      </c>
      <c r="C297" s="182"/>
      <c r="D297" s="183" t="s">
        <v>841</v>
      </c>
      <c r="E297" s="184" t="s">
        <v>577</v>
      </c>
      <c r="F297" s="154">
        <v>282.5</v>
      </c>
      <c r="G297" s="184"/>
      <c r="H297" s="184">
        <v>383</v>
      </c>
      <c r="I297" s="186">
        <v>383</v>
      </c>
      <c r="J297" s="156" t="s">
        <v>664</v>
      </c>
      <c r="K297" s="157">
        <f>H297-F297</f>
        <v>100.5</v>
      </c>
      <c r="L297" s="158">
        <f>K297/F297</f>
        <v>0.35575221238938054</v>
      </c>
      <c r="M297" s="153" t="s">
        <v>580</v>
      </c>
      <c r="N297" s="159">
        <v>45265</v>
      </c>
      <c r="O297" s="37"/>
      <c r="R297" s="37"/>
      <c r="S297" s="54" t="s">
        <v>843</v>
      </c>
      <c r="U297" s="37"/>
      <c r="W297" s="37"/>
      <c r="X297" s="54"/>
      <c r="Z297" s="37"/>
      <c r="AB297" s="37"/>
      <c r="AC297" s="54"/>
      <c r="AE297" s="37"/>
      <c r="AG297" s="37"/>
      <c r="AH297" s="54"/>
      <c r="AJ297" s="37"/>
      <c r="AL297" s="37"/>
      <c r="AM297" s="54"/>
    </row>
    <row r="298" spans="1:39" ht="12.75" customHeight="1">
      <c r="A298" s="181">
        <v>190</v>
      </c>
      <c r="B298" s="182">
        <v>45120</v>
      </c>
      <c r="C298" s="182"/>
      <c r="D298" s="183" t="s">
        <v>528</v>
      </c>
      <c r="E298" s="184" t="s">
        <v>577</v>
      </c>
      <c r="F298" s="154">
        <v>2312.5</v>
      </c>
      <c r="G298" s="184"/>
      <c r="H298" s="184">
        <v>2935</v>
      </c>
      <c r="I298" s="186">
        <v>2935</v>
      </c>
      <c r="J298" s="156" t="s">
        <v>664</v>
      </c>
      <c r="K298" s="157">
        <f>H298-F298</f>
        <v>622.5</v>
      </c>
      <c r="L298" s="158">
        <f>K298/F298</f>
        <v>0.26918918918918922</v>
      </c>
      <c r="M298" s="153" t="s">
        <v>580</v>
      </c>
      <c r="N298" s="159">
        <v>45177</v>
      </c>
      <c r="O298" s="37"/>
      <c r="R298" s="37"/>
      <c r="S298" s="54" t="s">
        <v>843</v>
      </c>
      <c r="U298" s="37"/>
      <c r="W298" s="37"/>
      <c r="X298" s="54"/>
      <c r="Z298" s="37"/>
      <c r="AB298" s="37"/>
      <c r="AC298" s="54"/>
      <c r="AE298" s="37"/>
      <c r="AG298" s="37"/>
      <c r="AH298" s="54"/>
      <c r="AJ298" s="37"/>
      <c r="AL298" s="37"/>
      <c r="AM298" s="54"/>
    </row>
    <row r="299" spans="1:39" ht="12.75" customHeight="1">
      <c r="A299" s="181">
        <v>191</v>
      </c>
      <c r="B299" s="182">
        <v>45125</v>
      </c>
      <c r="C299" s="182"/>
      <c r="D299" s="183" t="s">
        <v>203</v>
      </c>
      <c r="E299" s="184" t="s">
        <v>577</v>
      </c>
      <c r="F299" s="154">
        <v>3980</v>
      </c>
      <c r="G299" s="184"/>
      <c r="H299" s="184">
        <v>4895</v>
      </c>
      <c r="I299" s="186">
        <v>4895</v>
      </c>
      <c r="J299" s="156" t="s">
        <v>664</v>
      </c>
      <c r="K299" s="157">
        <f>H299-F299</f>
        <v>915</v>
      </c>
      <c r="L299" s="158">
        <f>K299/F299</f>
        <v>0.22989949748743718</v>
      </c>
      <c r="M299" s="153" t="s">
        <v>580</v>
      </c>
      <c r="N299" s="159">
        <v>45155</v>
      </c>
      <c r="O299" s="37"/>
      <c r="S299" s="54" t="s">
        <v>843</v>
      </c>
      <c r="U299" s="37"/>
      <c r="X299" s="54"/>
      <c r="Z299" s="37"/>
      <c r="AC299" s="54"/>
      <c r="AE299" s="37"/>
      <c r="AH299" s="54"/>
      <c r="AJ299" s="37"/>
      <c r="AM299" s="54"/>
    </row>
    <row r="300" spans="1:39" ht="12.75" customHeight="1">
      <c r="A300" s="181">
        <v>192</v>
      </c>
      <c r="B300" s="182">
        <v>45145</v>
      </c>
      <c r="C300" s="182"/>
      <c r="D300" s="183" t="s">
        <v>844</v>
      </c>
      <c r="E300" s="184" t="s">
        <v>577</v>
      </c>
      <c r="F300" s="154">
        <v>565</v>
      </c>
      <c r="G300" s="184"/>
      <c r="H300" s="184">
        <v>725</v>
      </c>
      <c r="I300" s="186">
        <v>725</v>
      </c>
      <c r="J300" s="156" t="s">
        <v>664</v>
      </c>
      <c r="K300" s="157">
        <f>H300-F300</f>
        <v>160</v>
      </c>
      <c r="L300" s="158">
        <f>K300/F300</f>
        <v>0.2831858407079646</v>
      </c>
      <c r="M300" s="153" t="s">
        <v>580</v>
      </c>
      <c r="N300" s="159">
        <v>45169</v>
      </c>
      <c r="O300" s="37"/>
      <c r="S300" s="54" t="s">
        <v>843</v>
      </c>
      <c r="U300" s="37"/>
      <c r="X300" s="54"/>
      <c r="Z300" s="37"/>
      <c r="AC300" s="54"/>
      <c r="AE300" s="37"/>
      <c r="AH300" s="54"/>
      <c r="AJ300" s="37"/>
      <c r="AM300" s="54"/>
    </row>
    <row r="301" spans="1:39" ht="12.75" customHeight="1">
      <c r="A301" s="266">
        <v>193</v>
      </c>
      <c r="B301" s="267">
        <v>45167</v>
      </c>
      <c r="C301" s="267"/>
      <c r="D301" s="268" t="s">
        <v>848</v>
      </c>
      <c r="E301" s="269" t="s">
        <v>577</v>
      </c>
      <c r="F301" s="154">
        <v>700</v>
      </c>
      <c r="G301" s="269"/>
      <c r="H301" s="269">
        <v>950</v>
      </c>
      <c r="I301" s="270">
        <v>950</v>
      </c>
      <c r="J301" s="271" t="s">
        <v>664</v>
      </c>
      <c r="K301" s="157">
        <f>H301-F301</f>
        <v>250</v>
      </c>
      <c r="L301" s="158">
        <f>K301/F301</f>
        <v>0.35714285714285715</v>
      </c>
      <c r="M301" s="153" t="s">
        <v>580</v>
      </c>
      <c r="N301" s="159">
        <v>45261</v>
      </c>
      <c r="O301" s="37"/>
      <c r="S301" s="54" t="s">
        <v>843</v>
      </c>
      <c r="U301" s="37"/>
      <c r="X301" s="54"/>
      <c r="Z301" s="37"/>
      <c r="AC301" s="54"/>
      <c r="AE301" s="37"/>
      <c r="AH301" s="54"/>
      <c r="AJ301" s="37"/>
      <c r="AM301" s="54"/>
    </row>
    <row r="302" spans="1:39" ht="12.75" customHeight="1">
      <c r="A302" s="200">
        <v>194</v>
      </c>
      <c r="B302" s="201">
        <v>45184</v>
      </c>
      <c r="C302" s="53"/>
      <c r="D302" s="53" t="s">
        <v>531</v>
      </c>
      <c r="E302" s="202" t="s">
        <v>577</v>
      </c>
      <c r="F302" s="51" t="s">
        <v>850</v>
      </c>
      <c r="G302" s="51"/>
      <c r="H302" s="51"/>
      <c r="I302" s="51">
        <v>480</v>
      </c>
      <c r="J302" s="51" t="s">
        <v>578</v>
      </c>
      <c r="K302" s="51"/>
      <c r="L302" s="51"/>
      <c r="M302" s="51"/>
      <c r="N302" s="51"/>
      <c r="O302" s="37"/>
      <c r="S302" s="54" t="s">
        <v>843</v>
      </c>
      <c r="U302" s="37"/>
      <c r="X302" s="54"/>
      <c r="Z302" s="37"/>
      <c r="AC302" s="54"/>
      <c r="AE302" s="37"/>
      <c r="AH302" s="54"/>
      <c r="AJ302" s="37"/>
      <c r="AM302" s="54"/>
    </row>
    <row r="303" spans="1:39" ht="12.75" customHeight="1">
      <c r="A303" s="200">
        <v>195</v>
      </c>
      <c r="B303" s="201">
        <v>45203</v>
      </c>
      <c r="C303" s="53"/>
      <c r="D303" s="53" t="s">
        <v>176</v>
      </c>
      <c r="E303" s="202" t="s">
        <v>577</v>
      </c>
      <c r="F303" s="51" t="s">
        <v>851</v>
      </c>
      <c r="G303" s="51"/>
      <c r="H303" s="51"/>
      <c r="I303" s="51">
        <v>1198</v>
      </c>
      <c r="J303" s="51" t="s">
        <v>578</v>
      </c>
      <c r="K303" s="51"/>
      <c r="L303" s="51"/>
      <c r="M303" s="51"/>
      <c r="N303" s="51"/>
      <c r="O303" s="37"/>
      <c r="S303" s="54" t="s">
        <v>855</v>
      </c>
      <c r="U303" s="37"/>
      <c r="X303" s="54"/>
      <c r="Z303" s="37"/>
      <c r="AC303" s="54"/>
      <c r="AE303" s="37"/>
      <c r="AH303" s="54"/>
      <c r="AJ303" s="37"/>
      <c r="AM303" s="54"/>
    </row>
    <row r="304" spans="1:39" ht="12.75" customHeight="1">
      <c r="A304" s="266">
        <v>196</v>
      </c>
      <c r="B304" s="267">
        <v>45216</v>
      </c>
      <c r="C304" s="267"/>
      <c r="D304" s="268" t="s">
        <v>107</v>
      </c>
      <c r="E304" s="269" t="s">
        <v>577</v>
      </c>
      <c r="F304" s="154">
        <v>5425</v>
      </c>
      <c r="G304" s="269"/>
      <c r="H304" s="269">
        <v>6880</v>
      </c>
      <c r="I304" s="270">
        <v>6870</v>
      </c>
      <c r="J304" s="271" t="s">
        <v>664</v>
      </c>
      <c r="K304" s="157">
        <f>H304-F304</f>
        <v>1455</v>
      </c>
      <c r="L304" s="158">
        <f>K304/F304</f>
        <v>0.26820276497695855</v>
      </c>
      <c r="M304" s="153" t="s">
        <v>580</v>
      </c>
      <c r="N304" s="159">
        <v>45342</v>
      </c>
      <c r="O304" s="37"/>
      <c r="S304" s="54" t="s">
        <v>855</v>
      </c>
      <c r="U304" s="37"/>
      <c r="X304" s="54"/>
      <c r="Z304" s="37"/>
      <c r="AC304" s="54"/>
      <c r="AE304" s="37"/>
      <c r="AH304" s="54"/>
      <c r="AJ304" s="37"/>
      <c r="AM304" s="54"/>
    </row>
    <row r="305" spans="1:39" ht="12.75" customHeight="1">
      <c r="A305" s="266">
        <v>197</v>
      </c>
      <c r="B305" s="267">
        <v>45216</v>
      </c>
      <c r="C305" s="267"/>
      <c r="D305" s="268" t="s">
        <v>852</v>
      </c>
      <c r="E305" s="269" t="s">
        <v>577</v>
      </c>
      <c r="F305" s="154">
        <v>1090</v>
      </c>
      <c r="G305" s="269"/>
      <c r="H305" s="269">
        <v>1415</v>
      </c>
      <c r="I305" s="270">
        <v>1415</v>
      </c>
      <c r="J305" s="271" t="s">
        <v>664</v>
      </c>
      <c r="K305" s="157">
        <f>H305-F305</f>
        <v>325</v>
      </c>
      <c r="L305" s="158">
        <f>K305/F305</f>
        <v>0.29816513761467889</v>
      </c>
      <c r="M305" s="153" t="s">
        <v>580</v>
      </c>
      <c r="N305" s="159">
        <v>45282</v>
      </c>
      <c r="O305" s="37"/>
      <c r="S305" s="54" t="s">
        <v>843</v>
      </c>
      <c r="U305" s="37"/>
      <c r="X305" s="54"/>
      <c r="Z305" s="37"/>
      <c r="AC305" s="54"/>
      <c r="AE305" s="37"/>
      <c r="AH305" s="54"/>
      <c r="AJ305" s="37"/>
      <c r="AM305" s="54"/>
    </row>
    <row r="306" spans="1:39" ht="12.75" customHeight="1">
      <c r="A306" s="266">
        <v>198</v>
      </c>
      <c r="B306" s="267">
        <v>45236</v>
      </c>
      <c r="C306" s="267"/>
      <c r="D306" s="268" t="s">
        <v>856</v>
      </c>
      <c r="E306" s="269" t="s">
        <v>577</v>
      </c>
      <c r="F306" s="154">
        <v>1270</v>
      </c>
      <c r="G306" s="269"/>
      <c r="H306" s="269">
        <v>1613</v>
      </c>
      <c r="I306" s="270">
        <v>1613</v>
      </c>
      <c r="J306" s="271" t="s">
        <v>664</v>
      </c>
      <c r="K306" s="157">
        <f>H306-F306</f>
        <v>343</v>
      </c>
      <c r="L306" s="158">
        <f>K306/F306</f>
        <v>0.27007874015748029</v>
      </c>
      <c r="M306" s="153" t="s">
        <v>580</v>
      </c>
      <c r="N306" s="159">
        <v>45246</v>
      </c>
      <c r="O306" s="37"/>
      <c r="S306" s="54" t="s">
        <v>855</v>
      </c>
      <c r="U306" s="37"/>
      <c r="X306" s="54"/>
      <c r="Z306" s="37"/>
      <c r="AC306" s="54"/>
      <c r="AE306" s="37"/>
      <c r="AH306" s="54"/>
      <c r="AJ306" s="37"/>
      <c r="AM306" s="54"/>
    </row>
    <row r="307" spans="1:39" ht="12.75" customHeight="1">
      <c r="A307" s="200">
        <v>199</v>
      </c>
      <c r="B307" s="201">
        <v>45251</v>
      </c>
      <c r="C307" s="53"/>
      <c r="D307" s="53" t="s">
        <v>857</v>
      </c>
      <c r="E307" s="202" t="s">
        <v>577</v>
      </c>
      <c r="F307" s="51" t="s">
        <v>858</v>
      </c>
      <c r="G307" s="51"/>
      <c r="H307" s="51"/>
      <c r="I307" s="51">
        <v>1490</v>
      </c>
      <c r="J307" s="51" t="s">
        <v>578</v>
      </c>
      <c r="K307" s="51"/>
      <c r="L307" s="51"/>
      <c r="M307" s="51"/>
      <c r="N307" s="51"/>
      <c r="O307" s="37"/>
      <c r="S307" s="54" t="s">
        <v>843</v>
      </c>
      <c r="U307" s="37"/>
      <c r="X307" s="54"/>
      <c r="Z307" s="37"/>
      <c r="AC307" s="54"/>
      <c r="AE307" s="37"/>
      <c r="AH307" s="54"/>
      <c r="AJ307" s="37"/>
      <c r="AM307" s="54"/>
    </row>
    <row r="308" spans="1:39" ht="12.75" customHeight="1">
      <c r="A308" s="200">
        <v>200</v>
      </c>
      <c r="B308" s="201">
        <v>45254</v>
      </c>
      <c r="C308" s="53"/>
      <c r="D308" s="53" t="s">
        <v>856</v>
      </c>
      <c r="E308" s="202" t="s">
        <v>577</v>
      </c>
      <c r="F308" s="51" t="s">
        <v>859</v>
      </c>
      <c r="G308" s="51"/>
      <c r="H308" s="51"/>
      <c r="I308" s="51">
        <v>1806</v>
      </c>
      <c r="J308" s="51" t="s">
        <v>578</v>
      </c>
      <c r="K308" s="51"/>
      <c r="L308" s="51"/>
      <c r="M308" s="51"/>
      <c r="N308" s="51"/>
      <c r="O308" s="37"/>
      <c r="S308" s="54" t="s">
        <v>855</v>
      </c>
      <c r="U308" s="37"/>
      <c r="X308" s="54"/>
      <c r="Z308" s="37"/>
      <c r="AC308" s="54"/>
      <c r="AE308" s="37"/>
      <c r="AH308" s="54"/>
      <c r="AJ308" s="37"/>
      <c r="AM308" s="54"/>
    </row>
    <row r="309" spans="1:39" ht="12.75" customHeight="1">
      <c r="A309" s="200">
        <v>201</v>
      </c>
      <c r="B309" s="201">
        <v>45265</v>
      </c>
      <c r="C309" s="53"/>
      <c r="D309" s="216" t="s">
        <v>532</v>
      </c>
      <c r="E309" s="202" t="s">
        <v>577</v>
      </c>
      <c r="F309" s="51" t="s">
        <v>861</v>
      </c>
      <c r="G309" s="51"/>
      <c r="I309" s="51">
        <v>558</v>
      </c>
      <c r="J309" s="51" t="s">
        <v>578</v>
      </c>
      <c r="K309" s="51"/>
      <c r="L309" s="51"/>
      <c r="M309" s="51"/>
      <c r="N309" s="51"/>
      <c r="O309" s="37"/>
      <c r="S309" s="54" t="s">
        <v>843</v>
      </c>
      <c r="U309" s="37"/>
      <c r="X309" s="54"/>
      <c r="Z309" s="37"/>
      <c r="AC309" s="54"/>
      <c r="AE309" s="37"/>
      <c r="AH309" s="54"/>
      <c r="AJ309" s="37"/>
      <c r="AM309" s="54"/>
    </row>
    <row r="310" spans="1:39" ht="12.75" customHeight="1">
      <c r="A310" s="266">
        <v>202</v>
      </c>
      <c r="B310" s="267">
        <v>45272</v>
      </c>
      <c r="C310" s="267"/>
      <c r="D310" s="268" t="s">
        <v>862</v>
      </c>
      <c r="E310" s="269" t="s">
        <v>577</v>
      </c>
      <c r="F310" s="154">
        <v>4225</v>
      </c>
      <c r="G310" s="269"/>
      <c r="H310" s="269">
        <v>5512</v>
      </c>
      <c r="I310" s="270">
        <v>5512</v>
      </c>
      <c r="J310" s="271" t="s">
        <v>664</v>
      </c>
      <c r="K310" s="157">
        <f>H310-F310</f>
        <v>1287</v>
      </c>
      <c r="L310" s="158">
        <f>K310/F310</f>
        <v>0.30461538461538462</v>
      </c>
      <c r="M310" s="153" t="s">
        <v>580</v>
      </c>
      <c r="N310" s="159">
        <v>45329</v>
      </c>
      <c r="O310" s="37"/>
      <c r="S310" s="54" t="s">
        <v>855</v>
      </c>
      <c r="U310" s="37"/>
      <c r="X310" s="54"/>
      <c r="Z310" s="37"/>
      <c r="AC310" s="54"/>
      <c r="AE310" s="37"/>
      <c r="AH310" s="54"/>
      <c r="AJ310" s="37"/>
      <c r="AM310" s="54"/>
    </row>
    <row r="311" spans="1:39" ht="12.75" customHeight="1">
      <c r="A311" s="200">
        <v>203</v>
      </c>
      <c r="B311" s="201">
        <v>45292</v>
      </c>
      <c r="C311" s="53"/>
      <c r="D311" s="53" t="s">
        <v>314</v>
      </c>
      <c r="E311" s="202" t="s">
        <v>577</v>
      </c>
      <c r="F311" s="51" t="s">
        <v>863</v>
      </c>
      <c r="G311" s="51"/>
      <c r="H311" s="51"/>
      <c r="I311" s="51">
        <v>4909</v>
      </c>
      <c r="J311" s="51" t="s">
        <v>578</v>
      </c>
      <c r="K311" s="51"/>
      <c r="L311" s="51"/>
      <c r="M311" s="51"/>
      <c r="N311" s="51"/>
      <c r="O311" s="37"/>
      <c r="S311" s="54" t="s">
        <v>855</v>
      </c>
      <c r="U311" s="37"/>
      <c r="X311" s="54"/>
      <c r="Z311" s="37"/>
      <c r="AC311" s="54"/>
      <c r="AE311" s="37"/>
      <c r="AH311" s="54"/>
      <c r="AJ311" s="37"/>
      <c r="AM311" s="54"/>
    </row>
    <row r="312" spans="1:39" ht="12.75" customHeight="1">
      <c r="A312" s="200">
        <v>204</v>
      </c>
      <c r="B312" s="201">
        <v>45294</v>
      </c>
      <c r="C312" s="53"/>
      <c r="D312" s="53" t="s">
        <v>530</v>
      </c>
      <c r="E312" s="202" t="s">
        <v>577</v>
      </c>
      <c r="F312" s="51" t="s">
        <v>864</v>
      </c>
      <c r="G312" s="51"/>
      <c r="H312" s="51"/>
      <c r="I312" s="51">
        <v>1080</v>
      </c>
      <c r="J312" s="51" t="s">
        <v>578</v>
      </c>
      <c r="K312" s="51"/>
      <c r="L312" s="51"/>
      <c r="M312" s="51"/>
      <c r="N312" s="51"/>
      <c r="O312" s="37"/>
      <c r="S312" s="54" t="s">
        <v>843</v>
      </c>
      <c r="U312" s="37"/>
      <c r="X312" s="54"/>
      <c r="Z312" s="37"/>
      <c r="AC312" s="54"/>
      <c r="AE312" s="37"/>
      <c r="AH312" s="54"/>
      <c r="AJ312" s="37"/>
      <c r="AM312" s="54"/>
    </row>
    <row r="313" spans="1:39" ht="12.75" customHeight="1">
      <c r="A313" s="200">
        <v>205</v>
      </c>
      <c r="B313" s="201">
        <v>45315</v>
      </c>
      <c r="C313" s="53"/>
      <c r="D313" s="53" t="s">
        <v>315</v>
      </c>
      <c r="E313" s="202" t="s">
        <v>577</v>
      </c>
      <c r="F313" s="51" t="s">
        <v>867</v>
      </c>
      <c r="G313" s="51"/>
      <c r="H313" s="51"/>
      <c r="I313" s="51">
        <v>2077</v>
      </c>
      <c r="J313" s="51" t="s">
        <v>578</v>
      </c>
      <c r="K313" s="51"/>
      <c r="L313" s="51"/>
      <c r="M313" s="51"/>
      <c r="N313" s="51"/>
      <c r="O313" s="37"/>
      <c r="S313" s="54" t="s">
        <v>855</v>
      </c>
      <c r="U313" s="37"/>
      <c r="X313" s="54"/>
      <c r="Z313" s="37"/>
      <c r="AC313" s="54"/>
      <c r="AE313" s="37"/>
      <c r="AH313" s="54"/>
      <c r="AJ313" s="37"/>
      <c r="AM313" s="54"/>
    </row>
    <row r="314" spans="1:39" ht="12.75" customHeight="1">
      <c r="A314" s="200">
        <v>206</v>
      </c>
      <c r="B314" s="201">
        <v>45320</v>
      </c>
      <c r="C314" s="53"/>
      <c r="D314" s="53" t="s">
        <v>868</v>
      </c>
      <c r="E314" s="202" t="s">
        <v>577</v>
      </c>
      <c r="F314" s="51" t="s">
        <v>869</v>
      </c>
      <c r="G314" s="51"/>
      <c r="H314" s="51"/>
      <c r="I314" s="51">
        <v>2906</v>
      </c>
      <c r="J314" s="51" t="s">
        <v>578</v>
      </c>
      <c r="K314" s="51"/>
      <c r="L314" s="51"/>
      <c r="M314" s="51"/>
      <c r="N314" s="51"/>
      <c r="O314" s="37"/>
      <c r="S314" s="54" t="s">
        <v>843</v>
      </c>
      <c r="U314" s="37"/>
      <c r="X314" s="54"/>
      <c r="Z314" s="37"/>
      <c r="AC314" s="54"/>
      <c r="AE314" s="37"/>
      <c r="AH314" s="54"/>
      <c r="AJ314" s="37"/>
      <c r="AM314" s="54"/>
    </row>
    <row r="315" spans="1:39" ht="12.75" customHeight="1">
      <c r="A315" s="200">
        <v>207</v>
      </c>
      <c r="B315" s="201">
        <v>45331</v>
      </c>
      <c r="C315" s="53"/>
      <c r="D315" s="53" t="s">
        <v>528</v>
      </c>
      <c r="E315" s="202" t="s">
        <v>577</v>
      </c>
      <c r="F315" s="51" t="s">
        <v>877</v>
      </c>
      <c r="G315" s="51"/>
      <c r="H315" s="51"/>
      <c r="I315" s="51">
        <v>4096</v>
      </c>
      <c r="J315" s="51" t="s">
        <v>578</v>
      </c>
      <c r="K315" s="51"/>
      <c r="L315" s="51"/>
      <c r="M315" s="51"/>
      <c r="N315" s="51"/>
      <c r="O315" s="37"/>
      <c r="S315" s="54" t="s">
        <v>843</v>
      </c>
      <c r="U315" s="37"/>
      <c r="X315" s="54"/>
      <c r="Z315" s="37"/>
      <c r="AC315" s="54"/>
      <c r="AE315" s="37"/>
      <c r="AH315" s="54"/>
      <c r="AJ315" s="37"/>
      <c r="AM315" s="54"/>
    </row>
    <row r="316" spans="1:39" ht="12.75" customHeight="1">
      <c r="A316" s="200">
        <v>208</v>
      </c>
      <c r="B316" s="201">
        <v>45345</v>
      </c>
      <c r="C316" s="53"/>
      <c r="D316" s="53" t="s">
        <v>61</v>
      </c>
      <c r="E316" s="202" t="s">
        <v>577</v>
      </c>
      <c r="F316" s="51" t="s">
        <v>905</v>
      </c>
      <c r="G316" s="51"/>
      <c r="H316" s="51"/>
      <c r="I316" s="51">
        <v>2627</v>
      </c>
      <c r="J316" s="51" t="s">
        <v>578</v>
      </c>
      <c r="K316" s="51"/>
      <c r="L316" s="51"/>
      <c r="M316" s="51"/>
      <c r="N316" s="53"/>
      <c r="O316" s="37"/>
      <c r="S316" s="54" t="s">
        <v>855</v>
      </c>
      <c r="U316" s="37"/>
      <c r="X316" s="54"/>
      <c r="Z316" s="37"/>
      <c r="AC316" s="54"/>
      <c r="AE316" s="37"/>
      <c r="AH316" s="54"/>
      <c r="AJ316" s="37"/>
      <c r="AM316" s="54"/>
    </row>
    <row r="317" spans="1:39" ht="12.75" customHeight="1">
      <c r="A317" s="200">
        <v>209</v>
      </c>
      <c r="B317" s="201">
        <v>45356</v>
      </c>
      <c r="C317" s="53"/>
      <c r="D317" s="53" t="s">
        <v>848</v>
      </c>
      <c r="E317" s="202" t="s">
        <v>577</v>
      </c>
      <c r="F317" s="51" t="s">
        <v>949</v>
      </c>
      <c r="G317" s="51"/>
      <c r="H317" s="51"/>
      <c r="I317" s="51">
        <v>1170</v>
      </c>
      <c r="J317" s="51" t="s">
        <v>578</v>
      </c>
      <c r="K317" s="51"/>
      <c r="L317" s="51"/>
      <c r="M317" s="51"/>
      <c r="N317" s="53"/>
      <c r="O317" s="37"/>
      <c r="S317" s="54" t="s">
        <v>987</v>
      </c>
      <c r="U317" s="37"/>
      <c r="X317" s="54"/>
      <c r="Z317" s="37"/>
      <c r="AC317" s="54"/>
      <c r="AE317" s="37"/>
      <c r="AH317" s="54"/>
      <c r="AJ317" s="37"/>
      <c r="AM317" s="54"/>
    </row>
    <row r="318" spans="1:39" ht="12.75" customHeight="1">
      <c r="B318" s="203" t="s">
        <v>823</v>
      </c>
      <c r="F318" s="54"/>
      <c r="G318" s="54"/>
      <c r="H318" s="54"/>
      <c r="I318" s="54"/>
      <c r="J318" s="37"/>
      <c r="K318" s="54"/>
      <c r="L318" s="54"/>
      <c r="M318" s="54"/>
      <c r="O318" s="37"/>
      <c r="S318" s="54"/>
      <c r="U318" s="37"/>
      <c r="X318" s="54"/>
      <c r="Z318" s="37"/>
      <c r="AC318" s="54"/>
      <c r="AE318" s="37"/>
      <c r="AH318" s="54"/>
      <c r="AJ318" s="37"/>
      <c r="AM318" s="54"/>
    </row>
    <row r="319" spans="1:39" ht="12.75" customHeight="1">
      <c r="A319" s="204"/>
      <c r="F319" s="54"/>
      <c r="G319" s="54"/>
      <c r="H319" s="54"/>
      <c r="I319" s="54"/>
      <c r="J319" s="37"/>
      <c r="K319" s="54"/>
      <c r="L319" s="54"/>
      <c r="M319" s="54"/>
      <c r="O319" s="37"/>
      <c r="S319" s="54"/>
      <c r="U319" s="37"/>
      <c r="X319" s="54"/>
      <c r="Z319" s="37"/>
      <c r="AC319" s="54"/>
      <c r="AE319" s="37"/>
      <c r="AH319" s="54"/>
      <c r="AJ319" s="37"/>
      <c r="AM319" s="54"/>
    </row>
    <row r="320" spans="1:39" ht="12.75" customHeight="1">
      <c r="A320" s="204"/>
      <c r="F320" s="54"/>
      <c r="G320" s="54"/>
      <c r="H320" s="54"/>
      <c r="I320" s="54"/>
      <c r="J320" s="37"/>
      <c r="K320" s="54"/>
      <c r="L320" s="54"/>
      <c r="M320" s="54"/>
      <c r="O320" s="37"/>
      <c r="S320" s="54"/>
    </row>
    <row r="321" spans="1:19" ht="12.75" customHeight="1">
      <c r="A321" s="51"/>
      <c r="F321" s="54"/>
      <c r="G321" s="54"/>
      <c r="H321" s="54"/>
      <c r="I321" s="54"/>
      <c r="J321" s="37"/>
      <c r="K321" s="54"/>
      <c r="L321" s="54"/>
      <c r="M321" s="54"/>
      <c r="O321" s="37"/>
      <c r="S321" s="54"/>
    </row>
    <row r="322" spans="1:19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S322" s="54"/>
    </row>
    <row r="323" spans="1:19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S323" s="54"/>
    </row>
    <row r="324" spans="1:19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S324" s="54"/>
    </row>
    <row r="325" spans="1:19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S325" s="54"/>
    </row>
    <row r="326" spans="1:19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S326" s="54"/>
    </row>
    <row r="327" spans="1:19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S327" s="54"/>
    </row>
    <row r="328" spans="1:19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S328" s="54"/>
    </row>
    <row r="329" spans="1:19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S329" s="54"/>
    </row>
    <row r="330" spans="1:19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S330" s="54"/>
    </row>
    <row r="331" spans="1:19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S331" s="54"/>
    </row>
    <row r="332" spans="1:19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S332" s="54"/>
    </row>
    <row r="333" spans="1:19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S333" s="54"/>
    </row>
    <row r="334" spans="1:19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S334" s="54"/>
    </row>
    <row r="335" spans="1:19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S335" s="54"/>
    </row>
    <row r="336" spans="1:19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S336" s="54"/>
    </row>
    <row r="337" spans="6:19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S337" s="54"/>
    </row>
    <row r="338" spans="6:19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S338" s="54"/>
    </row>
    <row r="339" spans="6:19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S339" s="54"/>
    </row>
    <row r="340" spans="6:19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S340" s="54"/>
    </row>
    <row r="341" spans="6:19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S341" s="54"/>
    </row>
    <row r="342" spans="6:19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S342" s="54"/>
    </row>
    <row r="343" spans="6:19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S343" s="54"/>
    </row>
    <row r="344" spans="6:19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S344" s="54"/>
    </row>
    <row r="345" spans="6:19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S345" s="54"/>
    </row>
    <row r="346" spans="6:19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S346" s="54"/>
    </row>
    <row r="347" spans="6:19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6:19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6:19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6:19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6:19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6:19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</sheetData>
  <autoFilter ref="S1:S316"/>
  <mergeCells count="24">
    <mergeCell ref="J85:J86"/>
    <mergeCell ref="A85:A86"/>
    <mergeCell ref="B85:B86"/>
    <mergeCell ref="O79:O80"/>
    <mergeCell ref="P79:P80"/>
    <mergeCell ref="M79:M80"/>
    <mergeCell ref="M85:M86"/>
    <mergeCell ref="O85:O86"/>
    <mergeCell ref="P85:P86"/>
    <mergeCell ref="M75:M76"/>
    <mergeCell ref="O75:O76"/>
    <mergeCell ref="P75:P76"/>
    <mergeCell ref="A79:A80"/>
    <mergeCell ref="B79:B80"/>
    <mergeCell ref="J79:J80"/>
    <mergeCell ref="A75:A76"/>
    <mergeCell ref="B75:B76"/>
    <mergeCell ref="J75:J76"/>
    <mergeCell ref="J70:J71"/>
    <mergeCell ref="P70:P71"/>
    <mergeCell ref="A70:A71"/>
    <mergeCell ref="B70:B71"/>
    <mergeCell ref="O70:O71"/>
    <mergeCell ref="M70:M71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44 K81 K75:K76 K7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2024-03-15T03:07:47Z</dcterms:modified>
</cp:coreProperties>
</file>