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Aniket Jangir\Downloads\"/>
    </mc:Choice>
  </mc:AlternateContent>
  <xr:revisionPtr revIDLastSave="0" documentId="13_ncr:1_{8FA00C6B-0FDC-4C06-874B-B417351B22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F&amp;O)'!$S$1:$S$300</definedName>
  </definedNames>
  <calcPr calcId="181029"/>
</workbook>
</file>

<file path=xl/calcChain.xml><?xml version="1.0" encoding="utf-8"?>
<calcChain xmlns="http://schemas.openxmlformats.org/spreadsheetml/2006/main">
  <c r="K73" i="6" l="1"/>
  <c r="M73" i="6" s="1"/>
  <c r="L45" i="6"/>
  <c r="K45" i="6"/>
  <c r="L50" i="6"/>
  <c r="K50" i="6"/>
  <c r="K69" i="6"/>
  <c r="K68" i="6"/>
  <c r="M45" i="6" l="1"/>
  <c r="M50" i="6"/>
  <c r="K70" i="6"/>
  <c r="M70" i="6" s="1"/>
  <c r="L15" i="6"/>
  <c r="K15" i="6"/>
  <c r="L48" i="6"/>
  <c r="K48" i="6"/>
  <c r="L46" i="6"/>
  <c r="K46" i="6"/>
  <c r="L49" i="6"/>
  <c r="K49" i="6"/>
  <c r="K66" i="6"/>
  <c r="K65" i="6"/>
  <c r="K67" i="6"/>
  <c r="M67" i="6" s="1"/>
  <c r="M15" i="6" l="1"/>
  <c r="M48" i="6"/>
  <c r="M46" i="6"/>
  <c r="M49" i="6"/>
  <c r="P25" i="6"/>
  <c r="L10" i="6"/>
  <c r="K10" i="6"/>
  <c r="M10" i="6" l="1"/>
  <c r="L47" i="6"/>
  <c r="K47" i="6"/>
  <c r="K64" i="6"/>
  <c r="M64" i="6" s="1"/>
  <c r="M47" i="6" l="1"/>
  <c r="P24" i="6"/>
  <c r="K63" i="6" l="1"/>
  <c r="M63" i="6" s="1"/>
  <c r="K62" i="6"/>
  <c r="M62" i="6" s="1"/>
  <c r="K61" i="6"/>
  <c r="M61" i="6" s="1"/>
  <c r="P23" i="6" l="1"/>
  <c r="P22" i="6"/>
  <c r="L18" i="6"/>
  <c r="K18" i="6"/>
  <c r="K266" i="6"/>
  <c r="L266" i="6" s="1"/>
  <c r="L43" i="6"/>
  <c r="K43" i="6"/>
  <c r="L44" i="6"/>
  <c r="K44" i="6"/>
  <c r="M18" i="6" l="1"/>
  <c r="M43" i="6"/>
  <c r="M44" i="6"/>
  <c r="K60" i="6"/>
  <c r="M60" i="6" s="1"/>
  <c r="L17" i="6" l="1"/>
  <c r="K17" i="6"/>
  <c r="M17" i="6" l="1"/>
  <c r="K59" i="6"/>
  <c r="K58" i="6"/>
  <c r="P21" i="6" l="1"/>
  <c r="P20" i="6"/>
  <c r="P19" i="6"/>
  <c r="K11" i="6"/>
  <c r="L11" i="6"/>
  <c r="L42" i="6"/>
  <c r="K42" i="6"/>
  <c r="L40" i="6"/>
  <c r="K40" i="6"/>
  <c r="L41" i="6"/>
  <c r="K41" i="6"/>
  <c r="M11" i="6" l="1"/>
  <c r="M42" i="6"/>
  <c r="M41" i="6"/>
  <c r="M40" i="6"/>
  <c r="L39" i="6"/>
  <c r="K39" i="6"/>
  <c r="L13" i="6"/>
  <c r="K13" i="6"/>
  <c r="M39" i="6" l="1"/>
  <c r="M13" i="6"/>
  <c r="P16" i="6" l="1"/>
  <c r="K292" i="6" l="1"/>
  <c r="L292" i="6" s="1"/>
  <c r="P14" i="6" l="1"/>
  <c r="P81" i="6" l="1"/>
  <c r="P80" i="6"/>
  <c r="P79" i="6"/>
  <c r="P12" i="6"/>
  <c r="K284" i="6" l="1"/>
  <c r="L284" i="6" s="1"/>
  <c r="K288" i="6" l="1"/>
  <c r="L288" i="6" s="1"/>
  <c r="K293" i="6" l="1"/>
  <c r="L293" i="6" s="1"/>
  <c r="K285" i="6" l="1"/>
  <c r="L285" i="6" s="1"/>
  <c r="K279" i="6"/>
  <c r="L279" i="6" s="1"/>
  <c r="K287" i="6" l="1"/>
  <c r="L287" i="6" s="1"/>
  <c r="K275" i="6" l="1"/>
  <c r="L275" i="6" s="1"/>
  <c r="K276" i="6" l="1"/>
  <c r="L276" i="6" s="1"/>
  <c r="K269" i="6"/>
  <c r="L269" i="6" s="1"/>
  <c r="K286" i="6" l="1"/>
  <c r="L286" i="6" s="1"/>
  <c r="K280" i="6"/>
  <c r="L280" i="6" s="1"/>
  <c r="K282" i="6" l="1"/>
  <c r="L282" i="6" s="1"/>
  <c r="L6" i="2" l="1"/>
  <c r="K6" i="3"/>
  <c r="D7" i="5" l="1"/>
  <c r="M7" i="6"/>
  <c r="K277" i="6" l="1"/>
  <c r="L277" i="6" s="1"/>
  <c r="K274" i="6" l="1"/>
  <c r="L274" i="6" s="1"/>
  <c r="K278" i="6" l="1"/>
  <c r="L278" i="6" s="1"/>
  <c r="K273" i="6"/>
  <c r="L273" i="6" s="1"/>
  <c r="K272" i="6"/>
  <c r="L272" i="6" s="1"/>
  <c r="K270" i="6"/>
  <c r="L270" i="6" s="1"/>
  <c r="H268" i="6"/>
  <c r="K268" i="6" s="1"/>
  <c r="L268" i="6" s="1"/>
  <c r="K267" i="6"/>
  <c r="L267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F236" i="6"/>
  <c r="K236" i="6" s="1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F230" i="6"/>
  <c r="K230" i="6" s="1"/>
  <c r="L230" i="6" s="1"/>
  <c r="F229" i="6"/>
  <c r="K229" i="6" s="1"/>
  <c r="L229" i="6" s="1"/>
  <c r="K228" i="6"/>
  <c r="L228" i="6" s="1"/>
  <c r="F227" i="6"/>
  <c r="K227" i="6" s="1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1" i="6"/>
  <c r="L211" i="6" s="1"/>
  <c r="K209" i="6"/>
  <c r="L209" i="6" s="1"/>
  <c r="K208" i="6"/>
  <c r="L208" i="6" s="1"/>
  <c r="F207" i="6"/>
  <c r="K207" i="6" s="1"/>
  <c r="L207" i="6" s="1"/>
  <c r="K206" i="6"/>
  <c r="L206" i="6" s="1"/>
  <c r="K203" i="6"/>
  <c r="L203" i="6" s="1"/>
  <c r="K202" i="6"/>
  <c r="L202" i="6" s="1"/>
  <c r="K201" i="6"/>
  <c r="L201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1" i="6"/>
  <c r="L181" i="6" s="1"/>
  <c r="K179" i="6"/>
  <c r="L179" i="6" s="1"/>
  <c r="K177" i="6"/>
  <c r="L177" i="6" s="1"/>
  <c r="K175" i="6"/>
  <c r="L175" i="6" s="1"/>
  <c r="K174" i="6"/>
  <c r="L174" i="6" s="1"/>
  <c r="K173" i="6"/>
  <c r="L173" i="6" s="1"/>
  <c r="K171" i="6"/>
  <c r="L171" i="6" s="1"/>
  <c r="K170" i="6"/>
  <c r="L170" i="6" s="1"/>
  <c r="K169" i="6"/>
  <c r="L169" i="6" s="1"/>
  <c r="K168" i="6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L161" i="6" s="1"/>
  <c r="K160" i="6"/>
  <c r="L160" i="6" s="1"/>
  <c r="F159" i="6"/>
  <c r="K159" i="6" s="1"/>
  <c r="L159" i="6" s="1"/>
  <c r="H158" i="6"/>
  <c r="K158" i="6" s="1"/>
  <c r="L158" i="6" s="1"/>
  <c r="K155" i="6"/>
  <c r="L155" i="6" s="1"/>
  <c r="K154" i="6"/>
  <c r="L154" i="6" s="1"/>
  <c r="K153" i="6"/>
  <c r="L153" i="6" s="1"/>
  <c r="K152" i="6"/>
  <c r="L152" i="6" s="1"/>
  <c r="K151" i="6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H124" i="6"/>
  <c r="K124" i="6" s="1"/>
  <c r="L124" i="6" s="1"/>
  <c r="F123" i="6"/>
  <c r="K123" i="6" s="1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6" i="4"/>
</calcChain>
</file>

<file path=xl/sharedStrings.xml><?xml version="1.0" encoding="utf-8"?>
<sst xmlns="http://schemas.openxmlformats.org/spreadsheetml/2006/main" count="3786" uniqueCount="1252">
  <si>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</si>
  <si>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</si>
  <si>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</si>
  <si>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</si>
  <si>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</si>
  <si>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</si>
  <si>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</si>
  <si>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</si>
  <si>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</si>
  <si>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</si>
  <si>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</si>
  <si>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</si>
  <si>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</si>
  <si>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</si>
  <si>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</si>
  <si>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</si>
  <si>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</si>
  <si>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</si>
  <si>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</si>
  <si>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</si>
  <si>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</si>
  <si>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</si>
  <si>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</si>
  <si>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</si>
  <si>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</si>
  <si>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</si>
  <si>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</si>
  <si>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</si>
  <si>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</si>
  <si>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</si>
  <si>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</si>
  <si>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</si>
  <si>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</si>
  <si>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</si>
  <si>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</si>
  <si>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</si>
  <si>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</si>
  <si>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</si>
  <si>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</si>
  <si>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</si>
  <si>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</si>
  <si>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</si>
  <si>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</si>
  <si>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</si>
  <si>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</si>
  <si>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</si>
  <si>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</si>
  <si>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</si>
  <si>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</si>
  <si>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</si>
  <si>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</si>
  <si>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</si>
  <si>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</si>
  <si>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</si>
  <si>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</si>
  <si>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</si>
  <si>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</si>
  <si>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</si>
  <si>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</si>
  <si>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</si>
  <si>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</si>
  <si>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</si>
  <si>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</si>
  <si>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</si>
  <si>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</si>
  <si>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</si>
  <si>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</si>
  <si>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</si>
  <si>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</si>
  <si>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</si>
  <si>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</si>
  <si>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</si>
  <si>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</si>
  <si>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</si>
  <si>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</si>
  <si>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</si>
  <si>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</si>
  <si>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</si>
  <si>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</si>
  <si>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</si>
  <si>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</si>
  <si>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</si>
  <si>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</si>
  <si>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</si>
  <si>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</si>
  <si>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</si>
  <si>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</si>
  <si>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</si>
  <si>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</si>
  <si>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</si>
  <si>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</si>
  <si>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</si>
  <si>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</si>
  <si>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</si>
  <si>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</si>
  <si>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</si>
  <si>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</si>
  <si>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</si>
  <si>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</si>
  <si>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</si>
  <si>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</si>
  <si>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</si>
  <si>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</si>
  <si>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</si>
  <si>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</si>
  <si>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</si>
  <si>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</si>
  <si>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</si>
  <si>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</si>
  <si>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</si>
  <si>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</si>
  <si>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</si>
  <si>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</si>
  <si>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</si>
  <si>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</si>
  <si>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</si>
  <si>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</si>
  <si>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</si>
  <si>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</si>
  <si>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</si>
  <si>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</si>
  <si>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</si>
  <si>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</si>
  <si>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</si>
  <si>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</si>
  <si>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</si>
  <si>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</si>
  <si>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</si>
  <si>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</si>
  <si>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</si>
  <si>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</si>
  <si>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</si>
  <si>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</si>
  <si>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</si>
  <si>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</si>
  <si>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</si>
  <si>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</si>
  <si>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</si>
  <si>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</si>
  <si>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</si>
  <si>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</si>
  <si>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</si>
  <si>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</si>
  <si>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</si>
  <si>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</si>
  <si>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</si>
  <si>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</si>
  <si>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</si>
  <si>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</si>
  <si>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</si>
  <si>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</si>
  <si>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</si>
  <si>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</si>
  <si>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</si>
  <si>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</si>
  <si>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</si>
  <si>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</si>
  <si>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</si>
  <si>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</si>
  <si>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</si>
  <si>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</si>
  <si>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</si>
  <si>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</si>
  <si>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</si>
  <si>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</si>
  <si>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</si>
  <si>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</si>
  <si>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</si>
  <si>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</si>
  <si>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</si>
  <si>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</si>
  <si>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</si>
  <si>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</si>
  <si>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</si>
  <si>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</si>
  <si>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</si>
  <si>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</si>
  <si>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</si>
  <si>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</si>
  <si>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</si>
  <si>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</si>
  <si>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</si>
  <si>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</si>
  <si>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</si>
  <si>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</si>
  <si>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</si>
  <si>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</si>
  <si>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</si>
  <si>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</si>
  <si>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</si>
  <si>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</si>
  <si>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</si>
  <si>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</si>
  <si>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</si>
  <si>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</si>
  <si>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</si>
  <si>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</si>
  <si>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</si>
  <si>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</si>
  <si>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</si>
  <si>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</si>
  <si>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</si>
  <si>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</si>
  <si>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</si>
  <si>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</si>
  <si>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</si>
  <si>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</si>
  <si>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</si>
  <si>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</si>
  <si>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</si>
  <si>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</si>
  <si>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</si>
  <si>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</si>
  <si>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</si>
  <si>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</si>
  <si>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</si>
  <si>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</si>
  <si>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</si>
  <si>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</si>
  <si>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</si>
  <si>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</si>
  <si>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</si>
  <si>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</si>
  <si>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</si>
  <si>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</si>
  <si>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</si>
  <si>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</si>
  <si>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</si>
  <si>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</si>
  <si>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</si>
  <si>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</si>
  <si>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</si>
  <si>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</si>
  <si>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</si>
  <si>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</si>
  <si>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</si>
  <si>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</si>
  <si>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</si>
  <si>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</si>
  <si>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</si>
  <si>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</si>
  <si>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</si>
  <si>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</si>
  <si>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</si>
  <si>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</si>
  <si>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</si>
  <si>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</si>
  <si>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</si>
  <si>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</si>
  <si>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</si>
  <si>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</si>
  <si>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</si>
  <si>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</si>
  <si>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</si>
  <si>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</si>
  <si>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</si>
  <si>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</si>
  <si>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</si>
  <si>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</si>
  <si>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</si>
  <si>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</si>
  <si>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</si>
  <si>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</si>
  <si>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</si>
  <si>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</si>
  <si>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</si>
  <si>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</si>
  <si>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</si>
  <si>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</si>
  <si>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</si>
  <si>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</si>
  <si>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</si>
  <si>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</si>
  <si>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</si>
  <si>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</si>
  <si>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</si>
  <si>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</si>
  <si>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</si>
  <si>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</si>
  <si>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</si>
  <si>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</si>
  <si>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</si>
  <si>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</si>
  <si>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</si>
  <si>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</si>
  <si>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</si>
  <si>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</si>
  <si>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</si>
  <si>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</si>
  <si>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</si>
  <si>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</si>
  <si>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</si>
  <si>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</si>
  <si>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</si>
  <si>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</si>
  <si>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</si>
  <si>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</si>
  <si>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</si>
  <si>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</si>
  <si>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</si>
  <si>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</si>
  <si>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</si>
  <si>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</si>
  <si>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</si>
  <si>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</si>
  <si>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</si>
  <si>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</si>
  <si>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</si>
  <si>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</si>
  <si>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</si>
  <si>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</si>
  <si>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</si>
  <si>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</si>
  <si>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</si>
  <si>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</si>
  <si>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</si>
  <si>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</si>
  <si>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</si>
  <si>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</si>
  <si>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</si>
  <si>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</si>
  <si>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</si>
  <si>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</si>
  <si>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</si>
  <si>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</si>
  <si>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</si>
  <si>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</si>
  <si>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</si>
  <si>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</si>
  <si>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</si>
  <si>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</si>
  <si>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</si>
  <si>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</si>
  <si>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</si>
  <si>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</si>
  <si>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</si>
  <si>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</si>
  <si>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</si>
  <si>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</si>
  <si>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</si>
  <si>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</si>
  <si>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</si>
  <si>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</si>
  <si>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</si>
  <si>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</si>
  <si>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</si>
  <si>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</si>
  <si>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</si>
  <si>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</si>
  <si>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</si>
  <si>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</si>
  <si>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</si>
  <si>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</si>
  <si>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</si>
  <si>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</si>
  <si>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</si>
  <si>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</si>
  <si>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</si>
  <si>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</si>
  <si>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</si>
  <si>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</si>
  <si>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</si>
  <si>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</si>
  <si>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</si>
  <si>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</si>
  <si>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</si>
  <si>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</si>
  <si>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</si>
  <si>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</si>
  <si>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</si>
  <si>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</si>
  <si>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</si>
  <si>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</si>
  <si>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</si>
  <si>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</si>
  <si>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</si>
  <si>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</si>
  <si>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</si>
  <si>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</si>
  <si>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</si>
  <si>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</si>
  <si>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</si>
  <si>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</si>
  <si>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</si>
  <si>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</si>
  <si>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</si>
  <si>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</si>
  <si>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</si>
  <si>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</si>
  <si>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</si>
  <si>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</si>
  <si>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</si>
  <si>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</si>
  <si>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</si>
  <si>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</si>
  <si>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</si>
  <si>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</si>
  <si>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</si>
  <si>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</si>
  <si>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</si>
  <si>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</si>
  <si>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</si>
  <si>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</si>
  <si>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</si>
  <si>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</si>
  <si>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</si>
  <si>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</si>
  <si>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</si>
  <si>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</si>
  <si>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</si>
  <si>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</si>
  <si>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</si>
  <si>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</si>
  <si>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</si>
  <si>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</si>
  <si>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</si>
  <si>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</si>
  <si>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</si>
  <si>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</si>
  <si>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</si>
  <si>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</si>
  <si>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</si>
  <si>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</si>
  <si>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</si>
  <si>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</si>
  <si>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</si>
  <si>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</si>
  <si>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</si>
  <si>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</si>
  <si>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</si>
  <si>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</si>
  <si>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</si>
  <si>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</si>
  <si>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</si>
  <si>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</si>
  <si>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</si>
  <si>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</si>
  <si>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</si>
  <si>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</si>
  <si>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</si>
  <si>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</si>
  <si>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</si>
  <si>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</si>
  <si>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</si>
  <si>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</si>
  <si>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</si>
  <si>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</si>
  <si>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</si>
  <si>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</si>
  <si>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</si>
  <si>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</si>
  <si>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</si>
  <si>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</si>
  <si>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</si>
  <si>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</si>
  <si>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</si>
  <si>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</si>
  <si>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</si>
  <si>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</si>
  <si>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</si>
  <si>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</si>
  <si>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</si>
  <si>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</si>
  <si>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</si>
  <si>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</si>
  <si>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</si>
  <si>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</si>
  <si>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</si>
  <si>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</si>
  <si>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</si>
  <si>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</si>
  <si>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</si>
  <si>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</si>
  <si>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</si>
  <si>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</si>
  <si>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</si>
  <si>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</si>
  <si>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</si>
  <si>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</si>
  <si>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</si>
  <si>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</si>
  <si>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</si>
  <si>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</si>
  <si>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</si>
  <si>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</si>
  <si>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</si>
  <si>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</si>
  <si>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</si>
  <si>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</si>
  <si>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</si>
  <si>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</si>
  <si>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</si>
  <si>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</si>
  <si>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</si>
  <si>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</si>
  <si>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</si>
  <si>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</si>
  <si>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</si>
  <si>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</si>
  <si>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</si>
  <si>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</si>
  <si>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</si>
  <si>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</si>
  <si>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</si>
  <si>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</si>
  <si>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</si>
  <si>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</si>
  <si>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</si>
  <si>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</si>
  <si>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</si>
  <si>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</si>
  <si>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</si>
  <si>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</si>
  <si>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</si>
  <si>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</si>
  <si>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</si>
  <si>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</si>
  <si>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</si>
  <si>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</si>
  <si>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</si>
  <si>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</si>
  <si>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</si>
  <si>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</si>
  <si>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</si>
  <si>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</si>
  <si>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</si>
  <si>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</si>
  <si>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</si>
  <si>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</si>
  <si>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</si>
  <si>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</si>
  <si>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</si>
  <si>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</si>
  <si>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</si>
  <si>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</si>
  <si>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</si>
  <si>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</si>
  <si>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</si>
  <si>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</si>
  <si>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</si>
  <si>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</si>
  <si>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</si>
  <si>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</si>
  <si>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</si>
  <si>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</si>
  <si>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</si>
  <si>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</si>
  <si>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</si>
  <si>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</si>
  <si>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</si>
  <si>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</si>
  <si>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</si>
  <si>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</si>
  <si>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</si>
  <si>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</si>
  <si>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</si>
  <si>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</si>
  <si>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</si>
  <si>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</si>
  <si>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</si>
  <si>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</si>
  <si>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</si>
  <si>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</si>
  <si>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</si>
  <si>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</si>
  <si>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</si>
  <si>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</si>
  <si>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</si>
  <si>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</si>
  <si>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</si>
  <si>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</si>
  <si>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</si>
  <si>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</si>
  <si>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</si>
  <si>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</si>
  <si>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</si>
  <si>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</si>
  <si>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</si>
  <si>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</si>
  <si>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</si>
  <si>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</si>
  <si>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</si>
  <si>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</si>
  <si>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</si>
  <si>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</si>
  <si>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</si>
  <si>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</si>
  <si>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</si>
  <si>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</si>
  <si>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</si>
  <si>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</si>
  <si>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</si>
  <si>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</si>
  <si>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</si>
  <si>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</si>
  <si>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</si>
  <si>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</si>
  <si>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</si>
  <si>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</si>
  <si>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</si>
  <si>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</si>
  <si>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</si>
  <si>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</si>
  <si>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</si>
  <si>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</si>
  <si>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</si>
  <si>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</si>
  <si>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</si>
  <si>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</si>
  <si>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</si>
  <si>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</si>
  <si>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</si>
  <si>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</si>
  <si>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</si>
  <si>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</si>
  <si>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</si>
  <si>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</si>
  <si>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</si>
  <si>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</si>
  <si>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</si>
  <si>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</si>
  <si>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</si>
  <si>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</si>
  <si>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</si>
  <si>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</si>
  <si>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</si>
  <si>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</si>
  <si>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</si>
  <si>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</si>
  <si>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</si>
  <si>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</si>
  <si>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</si>
  <si>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</si>
  <si>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</si>
  <si>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</si>
  <si>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</si>
  <si>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</si>
  <si>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</si>
  <si>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</si>
  <si>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</si>
  <si>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</si>
  <si>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</si>
  <si>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</si>
  <si>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</si>
  <si>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</si>
  <si>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</si>
  <si>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</si>
  <si>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</si>
  <si>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</si>
  <si>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</si>
  <si>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</si>
  <si>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</si>
  <si>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</si>
  <si>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</si>
  <si>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</si>
  <si>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</si>
  <si>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</si>
  <si>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</si>
  <si>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</si>
  <si>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</si>
  <si>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</si>
  <si>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</si>
  <si>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</si>
  <si>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</si>
  <si>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</si>
  <si>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</si>
  <si>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</si>
  <si>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</si>
  <si>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</si>
  <si>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</si>
  <si>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</si>
  <si>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</si>
  <si>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</si>
  <si>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</si>
  <si>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</si>
  <si>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</si>
  <si>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</si>
  <si>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</si>
  <si>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</si>
  <si>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</si>
  <si>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</si>
  <si>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</si>
  <si>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</si>
  <si>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</si>
  <si>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</si>
  <si>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</si>
  <si>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</si>
  <si>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</si>
  <si>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</si>
  <si>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</si>
  <si>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</si>
  <si>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</si>
  <si>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</si>
  <si>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</si>
  <si>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</si>
  <si>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</si>
  <si>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</si>
  <si>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</si>
  <si>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</si>
  <si>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</si>
  <si>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</si>
  <si>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</si>
  <si>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</si>
  <si>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</si>
  <si>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</si>
  <si>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</si>
  <si>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</si>
  <si>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</si>
  <si>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</si>
  <si>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</si>
  <si>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</si>
  <si>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</si>
  <si>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</si>
  <si>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</si>
  <si>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</si>
  <si>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</si>
  <si>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</si>
  <si>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</si>
  <si>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</si>
  <si>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</si>
  <si>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</si>
  <si>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</si>
  <si>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</si>
  <si>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</si>
  <si>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</si>
  <si>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</si>
  <si>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</si>
  <si>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</si>
  <si>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</si>
  <si>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</si>
  <si>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</si>
  <si>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</si>
  <si>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</si>
  <si>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</si>
  <si>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</si>
  <si>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</si>
  <si>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</si>
  <si>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</si>
  <si>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</si>
  <si>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</si>
  <si>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</si>
  <si>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</si>
  <si>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</si>
  <si>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</si>
  <si>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</si>
  <si>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</si>
  <si>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</si>
  <si>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</si>
  <si>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</si>
  <si>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</si>
  <si>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</si>
  <si>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</si>
  <si>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</si>
  <si>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</si>
  <si>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</si>
  <si>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</si>
  <si>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</si>
  <si>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</si>
  <si>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</si>
  <si>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</si>
  <si>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</si>
  <si>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</si>
  <si>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</si>
  <si>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</si>
  <si>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</si>
  <si>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</si>
  <si>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</si>
  <si>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</si>
  <si>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</si>
  <si>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</si>
  <si>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</si>
  <si>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</si>
  <si>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</si>
  <si>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</si>
  <si>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</si>
  <si>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</si>
  <si>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</si>
  <si>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</si>
  <si>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</si>
  <si>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</si>
  <si>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</si>
  <si>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</si>
  <si>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</si>
  <si>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</si>
  <si>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</si>
  <si>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</si>
  <si>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</si>
  <si>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</si>
  <si>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</si>
  <si>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</si>
  <si>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</si>
  <si>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</si>
  <si>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</si>
  <si>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</si>
  <si>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</si>
  <si>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</si>
  <si>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</si>
  <si>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</si>
  <si>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</si>
  <si>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</si>
  <si>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</si>
  <si>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</si>
  <si>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</si>
  <si>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</si>
  <si>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</si>
  <si>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</si>
  <si>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</si>
  <si>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</si>
  <si>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</si>
  <si>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</si>
  <si>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</si>
  <si>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</si>
  <si>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</si>
  <si>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</si>
  <si>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</si>
  <si>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</si>
  <si>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</si>
  <si>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</si>
  <si>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</si>
  <si>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</si>
  <si>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</si>
  <si>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</si>
  <si>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</si>
  <si>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</si>
  <si>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</si>
  <si>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</si>
  <si>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</si>
  <si>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</si>
  <si>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</si>
  <si>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</si>
  <si>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</si>
  <si>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</si>
  <si>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</si>
  <si>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</si>
  <si>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</si>
  <si>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</si>
  <si>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</si>
  <si>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</si>
  <si>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</si>
  <si>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</si>
  <si>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</si>
  <si>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</si>
  <si>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</si>
  <si>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</si>
  <si>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</si>
  <si>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</si>
  <si>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</si>
  <si>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</si>
  <si>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</si>
  <si>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</si>
  <si>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</si>
  <si>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</si>
  <si>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</si>
  <si>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</si>
  <si>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</si>
  <si>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</si>
  <si>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</si>
  <si>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</si>
  <si>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</si>
  <si>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</si>
  <si>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</si>
  <si>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</si>
  <si>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</si>
  <si>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</si>
  <si>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</si>
  <si>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</si>
  <si>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</si>
  <si>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</si>
  <si>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</si>
  <si>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</si>
  <si>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5400-5450</t>
  </si>
  <si>
    <t>CAPLIPOINT</t>
  </si>
  <si>
    <t>Second Buying Date</t>
  </si>
  <si>
    <t>ARE&amp;M</t>
  </si>
  <si>
    <t>R</t>
  </si>
  <si>
    <t>MULTIPLIER SHARE &amp; STOCK ADVISORS PRIVATE LIMITED</t>
  </si>
  <si>
    <t>ADORWELD</t>
  </si>
  <si>
    <t>119-125</t>
  </si>
  <si>
    <t>HRTI PRIVATE LIMITED</t>
  </si>
  <si>
    <t>40-42</t>
  </si>
  <si>
    <t>AHLUCONT</t>
  </si>
  <si>
    <t>800-815</t>
  </si>
  <si>
    <t>2665-2765</t>
  </si>
  <si>
    <t>3100-3300</t>
  </si>
  <si>
    <t>1500-1520</t>
  </si>
  <si>
    <t>Accu&lt;&gt;</t>
  </si>
  <si>
    <t>502.50-542.5</t>
  </si>
  <si>
    <t>600-650</t>
  </si>
  <si>
    <t>Sell</t>
  </si>
  <si>
    <t>290-310</t>
  </si>
  <si>
    <t>261.5-271.5</t>
  </si>
  <si>
    <t>430-440</t>
  </si>
  <si>
    <t>2140-2250</t>
  </si>
  <si>
    <t>545-625</t>
  </si>
  <si>
    <t>437-465</t>
  </si>
  <si>
    <t>POWERMECH</t>
  </si>
  <si>
    <t>4200-4250</t>
  </si>
  <si>
    <t>622-642</t>
  </si>
  <si>
    <t>680-720</t>
  </si>
  <si>
    <t>MANSI SHARE AND STOCK ADVISORS PVT LTD</t>
  </si>
  <si>
    <t>1200-1270</t>
  </si>
  <si>
    <t>SAHASTRAA ADVISORS PRIVATE LIMITED</t>
  </si>
  <si>
    <t>JAINAM BROKING LIMITED</t>
  </si>
  <si>
    <t>1700-1750</t>
  </si>
  <si>
    <t>1860-1960</t>
  </si>
  <si>
    <t>BANKNIFTY 48400 CE 03-JAN</t>
  </si>
  <si>
    <t>BANKNIFTY 49000 CE 03-JAN</t>
  </si>
  <si>
    <t xml:space="preserve">CAPACITE </t>
  </si>
  <si>
    <t>280-310</t>
  </si>
  <si>
    <t>CITADEL SECURITIES INDIA MARKETS PRIVATE LIMITED</t>
  </si>
  <si>
    <t>Loss of Rs.115/-</t>
  </si>
  <si>
    <t>HCLTECH JAN FUT</t>
  </si>
  <si>
    <t>HAL JAN FUT</t>
  </si>
  <si>
    <t>CONCOR JAN FUT</t>
  </si>
  <si>
    <t>1479-1494</t>
  </si>
  <si>
    <t>Profit of Rs.16/-</t>
  </si>
  <si>
    <t>2893-2928</t>
  </si>
  <si>
    <t>881-891</t>
  </si>
  <si>
    <t>3650-3690</t>
  </si>
  <si>
    <t>219-230</t>
  </si>
  <si>
    <t>Retail Research Technical Calls &amp; Fundamental Performance Report for the month of January-2024</t>
  </si>
  <si>
    <t>Loss of Rs.10/-</t>
  </si>
  <si>
    <t>Loss of Rs.37/-</t>
  </si>
  <si>
    <t>1475-1490</t>
  </si>
  <si>
    <t>Loss of Rs.15/-</t>
  </si>
  <si>
    <t>3680-3750</t>
  </si>
  <si>
    <t>4000-4100</t>
  </si>
  <si>
    <t>9750-10125</t>
  </si>
  <si>
    <t>10700-11200</t>
  </si>
  <si>
    <t>417-428</t>
  </si>
  <si>
    <t>460-500</t>
  </si>
  <si>
    <t>825-835</t>
  </si>
  <si>
    <t>Profit of Rs.2.15/-</t>
  </si>
  <si>
    <t>Loss of Rs.195/-</t>
  </si>
  <si>
    <t>Profit of Rs.28/-</t>
  </si>
  <si>
    <t>HINDUNILVR JAN FUT</t>
  </si>
  <si>
    <t>2661-2696</t>
  </si>
  <si>
    <t>BANKNIFTY 48200 CE 10 JAN</t>
  </si>
  <si>
    <t>360-400</t>
  </si>
  <si>
    <t>Profit of Rs.62.5/-</t>
  </si>
  <si>
    <t>NESTLEIND JAN FUT</t>
  </si>
  <si>
    <t>PERFECT</t>
  </si>
  <si>
    <t>Perfect Infraengineer Ltd</t>
  </si>
  <si>
    <t>OSIAHYPER</t>
  </si>
  <si>
    <t>Osia Hyper Retail Ltd</t>
  </si>
  <si>
    <t>2760-2800</t>
  </si>
  <si>
    <t>Loss of Rs.31/-</t>
  </si>
  <si>
    <t>3790-3990</t>
  </si>
  <si>
    <t>4400-4800</t>
  </si>
  <si>
    <t>Profiit of Rs.20/-</t>
  </si>
  <si>
    <t>Profit of Rs.12.5/-</t>
  </si>
  <si>
    <t>274.5-284.5</t>
  </si>
  <si>
    <t>310-330</t>
  </si>
  <si>
    <t>MARUTI JAN FUT</t>
  </si>
  <si>
    <t>10290-10500</t>
  </si>
  <si>
    <t>NIFTY 21500 PE 11 JAN</t>
  </si>
  <si>
    <t>120-150</t>
  </si>
  <si>
    <t>SETU SECURITIES PVT LTD</t>
  </si>
  <si>
    <t>NK SECURITIES RESEARCH PRIVATE LIMITED</t>
  </si>
  <si>
    <t>Loss of Rs.54/-</t>
  </si>
  <si>
    <t>BANKNIFTY 47500 CE 10 JAN</t>
  </si>
  <si>
    <t>380-480</t>
  </si>
  <si>
    <t>No Profit No Loss</t>
  </si>
  <si>
    <t>FINNIFTY 21300 CE 09 JAN</t>
  </si>
  <si>
    <t>30-45</t>
  </si>
  <si>
    <t>Loss of Rs.16/-</t>
  </si>
  <si>
    <t>POWERGRID JAN FUT</t>
  </si>
  <si>
    <t>244-247</t>
  </si>
  <si>
    <t>3135-3385</t>
  </si>
  <si>
    <t>3800-4000</t>
  </si>
  <si>
    <t>RELIANCE JAN FUT</t>
  </si>
  <si>
    <t>2700-2750</t>
  </si>
  <si>
    <t>EVOQ</t>
  </si>
  <si>
    <t>MOTISONS</t>
  </si>
  <si>
    <t>Motisons Jewellers Ltd</t>
  </si>
  <si>
    <t>BANKNIFTY 47600 CE 17 JAN</t>
  </si>
  <si>
    <t>450-520</t>
  </si>
  <si>
    <t>NIKUNJ KAUSHIK SHAH</t>
  </si>
  <si>
    <t>MIL</t>
  </si>
  <si>
    <t>JR SEAMLESS PRIVATE LIMITED</t>
  </si>
  <si>
    <t>MKPL</t>
  </si>
  <si>
    <t>M K Proteins Limited</t>
  </si>
  <si>
    <t>TFCILTD</t>
  </si>
  <si>
    <t>Tourism Finance Corp</t>
  </si>
  <si>
    <t>Profit of Rs.6.35/-</t>
  </si>
  <si>
    <t>NAUKRI JAN FUT</t>
  </si>
  <si>
    <t>5435-5505</t>
  </si>
  <si>
    <t>517-526</t>
  </si>
  <si>
    <t>555-575</t>
  </si>
  <si>
    <t>FINNIFTY 21500 CE 16-JAN</t>
  </si>
  <si>
    <t>FINNIFTY 21200 PE 16-JAN</t>
  </si>
  <si>
    <t>465-565</t>
  </si>
  <si>
    <t>NIFTY JAN FUT</t>
  </si>
  <si>
    <t>22000-22100</t>
  </si>
  <si>
    <t>FRANKLININD</t>
  </si>
  <si>
    <t>GTL</t>
  </si>
  <si>
    <t>IGCIL</t>
  </si>
  <si>
    <t>MEHTA ATULKUMAR AMRITLAL HUF</t>
  </si>
  <si>
    <t>QE SECURITIES LLP</t>
  </si>
  <si>
    <t>COFFEEDAY</t>
  </si>
  <si>
    <t>Coffee Day Enterprise Ltd</t>
  </si>
  <si>
    <t>DHANBANK</t>
  </si>
  <si>
    <t>Dhanlaxmi Bank Limited</t>
  </si>
  <si>
    <t>FCSSOFT</t>
  </si>
  <si>
    <t>FCS Software Solutions Li</t>
  </si>
  <si>
    <t>GTL Limited</t>
  </si>
  <si>
    <t>TOPGAIN FINANCE PRIVATE LIMITED</t>
  </si>
  <si>
    <t>Infibeam Avenues Limited</t>
  </si>
  <si>
    <t>KCK</t>
  </si>
  <si>
    <t>Kck Industries Limited</t>
  </si>
  <si>
    <t>ANCHAL BANSAL</t>
  </si>
  <si>
    <t>RBZJEWEL</t>
  </si>
  <si>
    <t>RBZ Jewellers Limited</t>
  </si>
  <si>
    <t>TECHLABS</t>
  </si>
  <si>
    <t>Trident Techlabs Limited</t>
  </si>
  <si>
    <t>Profit of Rs.120/-</t>
  </si>
  <si>
    <t>Profit of Rs.23/-</t>
  </si>
  <si>
    <t>Loss of Rs.3/-</t>
  </si>
  <si>
    <t>Loss of Rs.40/-</t>
  </si>
  <si>
    <t>FINNIFTY 21550 CE 16-JAN</t>
  </si>
  <si>
    <t>FINNIFTY 21350 PE 16-JAN</t>
  </si>
  <si>
    <t>BANKNIFTY 48100 CE 17 JAN</t>
  </si>
  <si>
    <t>350-450</t>
  </si>
  <si>
    <t>N</t>
  </si>
  <si>
    <t>DHYAANI</t>
  </si>
  <si>
    <t>HI GROWTH CORPORATE SERVICES PVT LTD</t>
  </si>
  <si>
    <t>VINITAJAIN</t>
  </si>
  <si>
    <t>MANUBHAI AMRUTLAL SHAH</t>
  </si>
  <si>
    <t>KAMANWALA</t>
  </si>
  <si>
    <t>NCLRESE</t>
  </si>
  <si>
    <t>VIBRANT SECURITIES PRIVATE LIMITED</t>
  </si>
  <si>
    <t>VIVANTA</t>
  </si>
  <si>
    <t>DREDGECORP</t>
  </si>
  <si>
    <t>Dredging Corporation of I</t>
  </si>
  <si>
    <t>HCC</t>
  </si>
  <si>
    <t>Hindustan Construc Co.</t>
  </si>
  <si>
    <t>Ircon International Ltd</t>
  </si>
  <si>
    <t>SW CAPITAL PRIVATE LIMITED</t>
  </si>
  <si>
    <t>LAXMICOT</t>
  </si>
  <si>
    <t>Laxmi Cotspin Limited</t>
  </si>
  <si>
    <t>LAKHUBHA SOLANKI</t>
  </si>
  <si>
    <t>MSTCLTD</t>
  </si>
  <si>
    <t>MSTC Limited</t>
  </si>
  <si>
    <t>ORIENTPPR</t>
  </si>
  <si>
    <t>Orient Paper &amp; Ind Ltd</t>
  </si>
  <si>
    <t>SBC</t>
  </si>
  <si>
    <t>SBC Exports Limited</t>
  </si>
  <si>
    <t>SHALPAINTS</t>
  </si>
  <si>
    <t>Shalimar Paints Ltd</t>
  </si>
  <si>
    <t>TERASOFT</t>
  </si>
  <si>
    <t>Tera Software Limited</t>
  </si>
  <si>
    <t>ICM FINANCE PRIVATE LIMITED</t>
  </si>
  <si>
    <t>SANJIV  BIDASARIA</t>
  </si>
  <si>
    <t>SUPREMUS PROJECTS LLP</t>
  </si>
  <si>
    <t>SAUMIK KETAN DOSHI</t>
  </si>
  <si>
    <t>CLIFF TREXIM PRIVATE LIMITED</t>
  </si>
  <si>
    <t>GOYAL PIYUSH</t>
  </si>
  <si>
    <t>PRITHVI  FINMART  PRIVATE LIMITED</t>
  </si>
  <si>
    <t>VIKASECO</t>
  </si>
  <si>
    <t>Vikas EcoTech Limited</t>
  </si>
  <si>
    <t>VISHWAS FINCAP SERVICES PRIVATE LIMITED</t>
  </si>
  <si>
    <t>VIKASLIFE</t>
  </si>
  <si>
    <t>Vikas Lifecare Limited</t>
  </si>
  <si>
    <t>LOK PRAKASHAN LTD</t>
  </si>
  <si>
    <t>MPTODAY</t>
  </si>
  <si>
    <t>M P Today Media Limited</t>
  </si>
  <si>
    <t>ANANT AGGARWAL</t>
  </si>
  <si>
    <t>AG DYNAMIC FUNDS LIMITED</t>
  </si>
  <si>
    <t>Profit of Rs.26/-</t>
  </si>
  <si>
    <t>DIVISLAB JAN FUT</t>
  </si>
  <si>
    <t>3940-3993</t>
  </si>
  <si>
    <t>247.5-267.5</t>
  </si>
  <si>
    <t>300-330</t>
  </si>
  <si>
    <t>Profit of Rs.177.5/-</t>
  </si>
  <si>
    <t>Loss of Rs.49.5/-</t>
  </si>
  <si>
    <t>LT 3580 CE JAN</t>
  </si>
  <si>
    <t>LT 3640 CE JAN</t>
  </si>
  <si>
    <t>54-56</t>
  </si>
  <si>
    <t>32-34</t>
  </si>
  <si>
    <t>FINNIFTY 21400 PE 16 JAN</t>
  </si>
  <si>
    <t>30-50</t>
  </si>
  <si>
    <t>200-210</t>
  </si>
  <si>
    <t>300-400</t>
  </si>
  <si>
    <t>ADCON</t>
  </si>
  <si>
    <t>VARUN GOEL</t>
  </si>
  <si>
    <t>SETU SECURITIES PVT. LTD.</t>
  </si>
  <si>
    <t>SALOMI MOHMADASIF MEMON</t>
  </si>
  <si>
    <t>ALKOSIGN</t>
  </si>
  <si>
    <t>VORA FINANCIAL SERVICES PVT LTD</t>
  </si>
  <si>
    <t>CATVISION</t>
  </si>
  <si>
    <t>GLOBAL IMPEX LIMITED120</t>
  </si>
  <si>
    <t>CONFINT</t>
  </si>
  <si>
    <t>GIRIRAJ STOCK BROKING PRIVATE LIMITED</t>
  </si>
  <si>
    <t>ESSENTIA</t>
  </si>
  <si>
    <t>MANSI SHARE &amp; STOCK ADVISORS PRIVATE LIMITED</t>
  </si>
  <si>
    <t>MANJUNATH M MURGOD</t>
  </si>
  <si>
    <t>KOOKMIN SECURITIES PRIVATE LIMITED</t>
  </si>
  <si>
    <t>KALPANA MADHANI SECURITIES PRIVATE LIMITED</t>
  </si>
  <si>
    <t>IFL</t>
  </si>
  <si>
    <t>ANIL JAIKISANDAS MISTRY HUF</t>
  </si>
  <si>
    <t>INDINFO</t>
  </si>
  <si>
    <t>JSHL</t>
  </si>
  <si>
    <t>LAXMI NARAYAN</t>
  </si>
  <si>
    <t>KDL</t>
  </si>
  <si>
    <t>RUCHIRA GOYAL</t>
  </si>
  <si>
    <t>MEGACOR</t>
  </si>
  <si>
    <t>DHARMIL PANKAJ SHAH</t>
  </si>
  <si>
    <t>ORGCOAT</t>
  </si>
  <si>
    <t>POONAM BANKIM DESAI</t>
  </si>
  <si>
    <t>ORIENTTR</t>
  </si>
  <si>
    <t>RATHIBAR</t>
  </si>
  <si>
    <t>VENKATA RAMA RAO CHINTA</t>
  </si>
  <si>
    <t>RAWEDGE</t>
  </si>
  <si>
    <t>DEALMONEY SECURITIES PRIVATE LIMITED</t>
  </si>
  <si>
    <t>SHASHANK PRAVINCHANDRA DOSHI</t>
  </si>
  <si>
    <t>RFSL</t>
  </si>
  <si>
    <t>AMIT SINGH</t>
  </si>
  <si>
    <t>PUSHKAL GOYAL</t>
  </si>
  <si>
    <t>SAMYAKINT</t>
  </si>
  <si>
    <t>SUDHIR RASIKLAL MEHTA</t>
  </si>
  <si>
    <t>SELLWIN</t>
  </si>
  <si>
    <t>SWATI VISHAL SUTHAR</t>
  </si>
  <si>
    <t>SHALPRO</t>
  </si>
  <si>
    <t>MADHUSUDHANCHAKRAVARTHY</t>
  </si>
  <si>
    <t>SHREESEC</t>
  </si>
  <si>
    <t>SMILE SUPPLIERS PRIVATE LIMITED</t>
  </si>
  <si>
    <t>SUPERIOR COMMODEAL PRIVATE LIMITED</t>
  </si>
  <si>
    <t>SINCLAIR</t>
  </si>
  <si>
    <t>ZAKI ABBAS NASSER</t>
  </si>
  <si>
    <t>SMGOLD</t>
  </si>
  <si>
    <t>SUMANCHEPURI</t>
  </si>
  <si>
    <t>SPECFOOD</t>
  </si>
  <si>
    <t>SPICEISL</t>
  </si>
  <si>
    <t>STRATMONT</t>
  </si>
  <si>
    <t>RACHI SURESH KUMAR JAIN</t>
  </si>
  <si>
    <t>SUYOG</t>
  </si>
  <si>
    <t>FORTUNE SMART LIFESTYLE PRIVATE LIMITED</t>
  </si>
  <si>
    <t>NATIXIS INTERNATIONAL FUNDS LUX I</t>
  </si>
  <si>
    <t>NHIT GLOBAL EMERGING MARKETS EQUITY TRUST</t>
  </si>
  <si>
    <t>DESTINATIONS INT EQ FUND A SERIES OF BRINKER CAPITAL DESTINATIONS TRUST</t>
  </si>
  <si>
    <t>TTIL</t>
  </si>
  <si>
    <t>GEETANJALI GUNAJI MEDHEKAR</t>
  </si>
  <si>
    <t>HARPREET COMMOSALES LLP</t>
  </si>
  <si>
    <t>URSUGAR</t>
  </si>
  <si>
    <t>SKSE SECURITIES LIMITED CORP CM/TM PROP A/C</t>
  </si>
  <si>
    <t>VADILENT</t>
  </si>
  <si>
    <t>TRINITY CREDIT MANAGEMENT SERVICES LLP</t>
  </si>
  <si>
    <t>NIRMAL KUMAR DEEPCHAND GANGWAL</t>
  </si>
  <si>
    <t>PRASHANT GUPTA</t>
  </si>
  <si>
    <t>VKAL</t>
  </si>
  <si>
    <t>MANILAL BHURALAL GALA</t>
  </si>
  <si>
    <t>BGRENERGY</t>
  </si>
  <si>
    <t>BGR Energy Systems Ltd</t>
  </si>
  <si>
    <t>BHANDARI</t>
  </si>
  <si>
    <t>Bhandari Hosiery Exp Ltd</t>
  </si>
  <si>
    <t>CAPACITE</t>
  </si>
  <si>
    <t>Capacite Infraproject Ltd</t>
  </si>
  <si>
    <t>SOCIETE GENERALE</t>
  </si>
  <si>
    <t>DIL</t>
  </si>
  <si>
    <t>Debock Industries Limited</t>
  </si>
  <si>
    <t>EKC</t>
  </si>
  <si>
    <t>Everest Kanto Cylinder Li</t>
  </si>
  <si>
    <t>Integra Essentia Limited</t>
  </si>
  <si>
    <t>GSLSU</t>
  </si>
  <si>
    <t>Global Surfaces Limited</t>
  </si>
  <si>
    <t>ANANT WEALTH CONSULTANTS PRIVATE LIMITED</t>
  </si>
  <si>
    <t>PATEL WEALTH ADVISORS PRIVATE LIMITED</t>
  </si>
  <si>
    <t>IBLFL</t>
  </si>
  <si>
    <t>IBL Finance Limited</t>
  </si>
  <si>
    <t>Indigo Paints Limited</t>
  </si>
  <si>
    <t>MORGAN STANLEY ASIA SINGAPORE PTE</t>
  </si>
  <si>
    <t>INTENTECH</t>
  </si>
  <si>
    <t>Intense Technologies Ltd</t>
  </si>
  <si>
    <t>JM Financial Limited</t>
  </si>
  <si>
    <t>YUGA STOCKS AND COMMODITIES PRIVATE LIMITED  .</t>
  </si>
  <si>
    <t>GURURAJA SUDHEENDRA</t>
  </si>
  <si>
    <t>ANIRUDDHSINH SOLANKI</t>
  </si>
  <si>
    <t>CHAUHAN TRISHUL JITUSINH</t>
  </si>
  <si>
    <t>MIRZAINT</t>
  </si>
  <si>
    <t>Mirza International Ltd.</t>
  </si>
  <si>
    <t>SAROJ GUPTA</t>
  </si>
  <si>
    <t>MOIL</t>
  </si>
  <si>
    <t>MOIL Limited</t>
  </si>
  <si>
    <t>MTNL</t>
  </si>
  <si>
    <t>Maha Tel Nigam Ltd.</t>
  </si>
  <si>
    <t>NFL</t>
  </si>
  <si>
    <t>National Fertilizers Limi</t>
  </si>
  <si>
    <t>ONMOBILE</t>
  </si>
  <si>
    <t>OnMobile Global Limited</t>
  </si>
  <si>
    <t>SOHAM FINCARE INDIA LLP</t>
  </si>
  <si>
    <t>RPOWER</t>
  </si>
  <si>
    <t>Reliance Power Limited</t>
  </si>
  <si>
    <t>SBGLP</t>
  </si>
  <si>
    <t>Suratwwala Bus Group Ltd</t>
  </si>
  <si>
    <t>VIRAL DINESH SHAH</t>
  </si>
  <si>
    <t>SOUTHBANK</t>
  </si>
  <si>
    <t>South Indian Bank Ltd.</t>
  </si>
  <si>
    <t>SOUTHWEST</t>
  </si>
  <si>
    <t>South West Pinnacle Ltd</t>
  </si>
  <si>
    <t>KAPUR RAJAN BRIJMOHAN</t>
  </si>
  <si>
    <t>SUPREMEPWR</t>
  </si>
  <si>
    <t>Supreme Power Equipment L</t>
  </si>
  <si>
    <t>ASHWIN STOCKS AND INVESTMENT PRIVATE LIMITED</t>
  </si>
  <si>
    <t>JVS HOLDINGS LLP</t>
  </si>
  <si>
    <t>AAKRAYA RESEARCH LLP</t>
  </si>
  <si>
    <t>CAPRI GLOBAL HOLDINGS PRIVATE LIMITED</t>
  </si>
  <si>
    <t>DIVYA MAHESH VAGHELA</t>
  </si>
  <si>
    <t>KREDENT TRADING LLP</t>
  </si>
  <si>
    <t>MATHISYS ADVISORS LLP</t>
  </si>
  <si>
    <t>TOTAL</t>
  </si>
  <si>
    <t>Total Transport Sys Ltd</t>
  </si>
  <si>
    <t>KRONE INVESTMENTS</t>
  </si>
  <si>
    <t>VAISHALI</t>
  </si>
  <si>
    <t>Vaishali Pharma Limited</t>
  </si>
  <si>
    <t>BIPINBHAI DEVABHAI RAVAL</t>
  </si>
  <si>
    <t>SAFAL NETCARDS PRIVATE LIMITED</t>
  </si>
  <si>
    <t>HITESHBHAI PRABHUDAS JAIN</t>
  </si>
  <si>
    <t>VALIANTLAB</t>
  </si>
  <si>
    <t>Valiant Laboratories Ltd</t>
  </si>
  <si>
    <t>VIVIDHA</t>
  </si>
  <si>
    <t>Visagar Polytex Ltd</t>
  </si>
  <si>
    <t>Zee News Limited</t>
  </si>
  <si>
    <t>ACCENTMIC</t>
  </si>
  <si>
    <t>Accent Microcell Limited</t>
  </si>
  <si>
    <t>MERU INVESTMENT FUND PCC- CELL 1</t>
  </si>
  <si>
    <t>BLBLIMITED</t>
  </si>
  <si>
    <t>BLB Limited</t>
  </si>
  <si>
    <t>NISHCHAYA TRADINGS PRIVATE LIMITED</t>
  </si>
  <si>
    <t>WAYBROAD TRADING PRIVATE LIMITED</t>
  </si>
  <si>
    <t>DBREALTY</t>
  </si>
  <si>
    <t>D B Realty Limited</t>
  </si>
  <si>
    <t>PINNACLE INVESTMENTS</t>
  </si>
  <si>
    <t>GICL</t>
  </si>
  <si>
    <t>Globe Intl Carriers Ltd</t>
  </si>
  <si>
    <t>MEHTA JINDAT KALIDAS</t>
  </si>
  <si>
    <t>CORE4 MARCOM PRIVATE LIMITED</t>
  </si>
  <si>
    <t>GOYALSALT</t>
  </si>
  <si>
    <t>Goyal Salt Limited</t>
  </si>
  <si>
    <t>TRYROCK CAPITAL TRUST I</t>
  </si>
  <si>
    <t>VIKASA INDIA EIF I FUND - INCUBE GLOBAL OPPORTUNITIES</t>
  </si>
  <si>
    <t>SMALLCAP WORLD FUND INC</t>
  </si>
  <si>
    <t>VARUN AGGARWAL</t>
  </si>
  <si>
    <t>MITTAL</t>
  </si>
  <si>
    <t>Mittal Life Style Limited</t>
  </si>
  <si>
    <t>MWL</t>
  </si>
  <si>
    <t>Mangalam Worldwide Ltd</t>
  </si>
  <si>
    <t>ANITA MITTAL</t>
  </si>
  <si>
    <t>ARUN KUMAR MITTAL</t>
  </si>
  <si>
    <t>ASSET COLUMN</t>
  </si>
  <si>
    <t>VARDMNPOLY</t>
  </si>
  <si>
    <t>Vardhman Polytex Limited</t>
  </si>
  <si>
    <t>VINOD KUMAR AGARWAL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</si>
</sst>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d\-mmm\-yyyy"/>
    <numFmt numFmtId="166" formatCode="[$-409]d\-mmm"/>
    <numFmt numFmtId="167" formatCode="0.0"/>
    <numFmt numFmtId="168" formatCode="d\ mmm\ yy"/>
    <numFmt numFmtId="169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164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94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5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5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5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5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5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164" fontId="36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164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5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center" vertical="center"/>
    </xf>
    <xf numFmtId="168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8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center" vertical="center" wrapText="1"/>
    </xf>
    <xf numFmtId="168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9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8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center" vertical="center"/>
    </xf>
    <xf numFmtId="168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8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8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8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/>
    </xf>
    <xf numFmtId="168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8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164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7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5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7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7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7" fontId="37" fillId="0" borderId="30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center" vertical="center"/>
    </xf>
    <xf numFmtId="168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4" borderId="30" xfId="0" applyFont="1" applyFill="1" applyBorder="1" applyAlignment="1">
      <alignment horizontal="center" vertical="center"/>
    </xf>
    <xf numFmtId="0" fontId="37" fillId="44" borderId="30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3" fillId="44" borderId="30" xfId="0" applyFont="1" applyFill="1" applyBorder="1" applyAlignment="1">
      <alignment horizontal="center" vertical="center"/>
    </xf>
    <xf numFmtId="166" fontId="36" fillId="44" borderId="30" xfId="0" applyNumberFormat="1" applyFont="1" applyFill="1" applyBorder="1" applyAlignment="1">
      <alignment horizontal="center" vertical="center"/>
    </xf>
    <xf numFmtId="15" fontId="3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left"/>
    </xf>
    <xf numFmtId="164" fontId="36" fillId="44" borderId="30" xfId="0" applyNumberFormat="1" applyFont="1" applyFill="1" applyBorder="1" applyAlignment="1">
      <alignment horizontal="center" vertical="top"/>
    </xf>
    <xf numFmtId="0" fontId="36" fillId="43" borderId="30" xfId="0" applyFont="1" applyFill="1" applyBorder="1" applyAlignment="1">
      <alignment horizontal="center" vertical="center"/>
    </xf>
    <xf numFmtId="2" fontId="36" fillId="43" borderId="30" xfId="0" applyNumberFormat="1" applyFont="1" applyFill="1" applyBorder="1" applyAlignment="1">
      <alignment horizontal="center" vertical="center"/>
    </xf>
    <xf numFmtId="10" fontId="36" fillId="43" borderId="30" xfId="0" applyNumberFormat="1" applyFont="1" applyFill="1" applyBorder="1" applyAlignment="1">
      <alignment horizontal="center" vertical="center" wrapText="1"/>
    </xf>
    <xf numFmtId="16" fontId="36" fillId="43" borderId="30" xfId="0" applyNumberFormat="1" applyFont="1" applyFill="1" applyBorder="1" applyAlignment="1">
      <alignment horizontal="center" vertical="center"/>
    </xf>
    <xf numFmtId="2" fontId="37" fillId="44" borderId="30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3" borderId="26" xfId="0" applyFont="1" applyFill="1" applyBorder="1" applyAlignment="1">
      <alignment horizontal="center" vertical="center"/>
    </xf>
    <xf numFmtId="0" fontId="36" fillId="43" borderId="2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7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6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164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5" borderId="30" xfId="0" applyFont="1" applyFill="1" applyBorder="1" applyAlignment="1">
      <alignment horizontal="center" vertical="center"/>
    </xf>
    <xf numFmtId="0" fontId="37" fillId="46" borderId="26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7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6" fillId="45" borderId="42" xfId="0" applyFont="1" applyFill="1" applyBorder="1" applyAlignment="1">
      <alignment horizontal="center" vertical="center"/>
    </xf>
    <xf numFmtId="16" fontId="36" fillId="45" borderId="42" xfId="0" applyNumberFormat="1" applyFont="1" applyFill="1" applyBorder="1" applyAlignment="1">
      <alignment horizontal="center" vertical="center"/>
    </xf>
    <xf numFmtId="0" fontId="37" fillId="46" borderId="30" xfId="0" applyFont="1" applyFill="1" applyBorder="1" applyAlignment="1">
      <alignment horizontal="center" vertical="center"/>
    </xf>
    <xf numFmtId="0" fontId="36" fillId="46" borderId="5" xfId="0" applyFont="1" applyFill="1" applyBorder="1" applyAlignment="1">
      <alignment horizontal="center" vertical="center"/>
    </xf>
    <xf numFmtId="2" fontId="36" fillId="45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6" borderId="7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67" fontId="36" fillId="6" borderId="7" xfId="0" applyNumberFormat="1" applyFont="1" applyFill="1" applyBorder="1" applyAlignment="1">
      <alignment horizontal="center" vertical="center"/>
    </xf>
    <xf numFmtId="167" fontId="36" fillId="6" borderId="26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16" fontId="36" fillId="0" borderId="44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7" fontId="36" fillId="43" borderId="7" xfId="0" applyNumberFormat="1" applyFont="1" applyFill="1" applyBorder="1" applyAlignment="1">
      <alignment horizontal="center" vertical="center"/>
    </xf>
    <xf numFmtId="167" fontId="36" fillId="43" borderId="43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3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3" xfId="0" applyNumberFormat="1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45308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45308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4" t="s">
        <v>16</v>
      </c>
      <c r="B9" s="356" t="s">
        <v>17</v>
      </c>
      <c r="C9" s="356" t="s">
        <v>18</v>
      </c>
      <c r="D9" s="356" t="s">
        <v>19</v>
      </c>
      <c r="E9" s="26" t="s">
        <v>20</v>
      </c>
      <c r="F9" s="26" t="s">
        <v>21</v>
      </c>
      <c r="G9" s="351" t="s">
        <v>22</v>
      </c>
      <c r="H9" s="352"/>
      <c r="I9" s="353"/>
      <c r="J9" s="351" t="s">
        <v>23</v>
      </c>
      <c r="K9" s="352"/>
      <c r="L9" s="353"/>
      <c r="M9" s="26"/>
      <c r="N9" s="27"/>
      <c r="O9" s="27"/>
      <c r="P9" s="27"/>
    </row>
    <row r="10" spans="1:16" ht="38.25">
      <c r="A10" s="355"/>
      <c r="B10" s="357"/>
      <c r="C10" s="357"/>
      <c r="D10" s="357"/>
      <c r="E10" s="28" t="s">
        <v>24</v>
      </c>
      <c r="F10" s="28" t="s">
        <v>24</v>
      </c>
      <c r="G10" s="249" t="s">
        <v>25</v>
      </c>
      <c r="H10" s="249" t="s">
        <v>26</v>
      </c>
      <c r="I10" s="249" t="s">
        <v>27</v>
      </c>
      <c r="J10" s="249" t="s">
        <v>28</v>
      </c>
      <c r="K10" s="249" t="s">
        <v>29</v>
      </c>
      <c r="L10" s="249" t="s">
        <v>30</v>
      </c>
      <c r="M10" s="249" t="s">
        <v>31</v>
      </c>
      <c r="N10" s="29" t="s">
        <v>32</v>
      </c>
      <c r="O10" s="29" t="s">
        <v>33</v>
      </c>
      <c r="P10" s="30" t="s">
        <v>857</v>
      </c>
    </row>
    <row r="11" spans="1:16" ht="12.75" customHeight="1">
      <c r="A11" s="256">
        <v>1</v>
      </c>
      <c r="B11" s="269" t="s">
        <v>34</v>
      </c>
      <c r="C11" s="246" t="s">
        <v>35</v>
      </c>
      <c r="D11" s="260">
        <v>45316</v>
      </c>
      <c r="E11" s="246">
        <v>22029.5</v>
      </c>
      <c r="F11" s="246">
        <v>22044.066666666666</v>
      </c>
      <c r="G11" s="245">
        <v>21950.133333333331</v>
      </c>
      <c r="H11" s="245">
        <v>21870.766666666666</v>
      </c>
      <c r="I11" s="245">
        <v>21776.833333333332</v>
      </c>
      <c r="J11" s="245">
        <v>22123.433333333331</v>
      </c>
      <c r="K11" s="245">
        <v>22217.366666666665</v>
      </c>
      <c r="L11" s="245">
        <v>22296.73333333333</v>
      </c>
      <c r="M11" s="244">
        <v>22138</v>
      </c>
      <c r="N11" s="244">
        <v>21964.7</v>
      </c>
      <c r="O11" s="244">
        <v>14576250</v>
      </c>
      <c r="P11" s="247">
        <v>2.6827632461435278E-3</v>
      </c>
    </row>
    <row r="12" spans="1:16" ht="12.75" customHeight="1">
      <c r="A12" s="256">
        <v>2</v>
      </c>
      <c r="B12" s="269" t="s">
        <v>34</v>
      </c>
      <c r="C12" s="246" t="s">
        <v>36</v>
      </c>
      <c r="D12" s="260">
        <v>45316</v>
      </c>
      <c r="E12" s="246">
        <v>48224.95</v>
      </c>
      <c r="F12" s="246">
        <v>48247.933333333327</v>
      </c>
      <c r="G12" s="245">
        <v>48055.866666666654</v>
      </c>
      <c r="H12" s="245">
        <v>47886.783333333326</v>
      </c>
      <c r="I12" s="245">
        <v>47694.716666666653</v>
      </c>
      <c r="J12" s="245">
        <v>48417.016666666656</v>
      </c>
      <c r="K12" s="245">
        <v>48609.083333333321</v>
      </c>
      <c r="L12" s="245">
        <v>48778.166666666657</v>
      </c>
      <c r="M12" s="244">
        <v>48440</v>
      </c>
      <c r="N12" s="244">
        <v>48078.85</v>
      </c>
      <c r="O12" s="244">
        <v>2334180</v>
      </c>
      <c r="P12" s="247">
        <v>3.3916665591994118E-3</v>
      </c>
    </row>
    <row r="13" spans="1:16" ht="12.75" customHeight="1">
      <c r="A13" s="256">
        <v>3</v>
      </c>
      <c r="B13" s="269" t="s">
        <v>34</v>
      </c>
      <c r="C13" s="268" t="s">
        <v>37</v>
      </c>
      <c r="D13" s="262">
        <v>45321</v>
      </c>
      <c r="E13" s="261">
        <v>21503.7</v>
      </c>
      <c r="F13" s="261">
        <v>21512.266666666666</v>
      </c>
      <c r="G13" s="263">
        <v>21454.533333333333</v>
      </c>
      <c r="H13" s="263">
        <v>21405.366666666665</v>
      </c>
      <c r="I13" s="263">
        <v>21347.633333333331</v>
      </c>
      <c r="J13" s="263">
        <v>21561.433333333334</v>
      </c>
      <c r="K13" s="263">
        <v>21619.166666666664</v>
      </c>
      <c r="L13" s="263">
        <v>21668.333333333336</v>
      </c>
      <c r="M13" s="264">
        <v>21570</v>
      </c>
      <c r="N13" s="264">
        <v>21463.1</v>
      </c>
      <c r="O13" s="264">
        <v>80040</v>
      </c>
      <c r="P13" s="265">
        <v>-1.0385756676557863E-2</v>
      </c>
    </row>
    <row r="14" spans="1:16" ht="12.75" customHeight="1">
      <c r="A14" s="256">
        <v>4</v>
      </c>
      <c r="B14" s="269" t="s">
        <v>34</v>
      </c>
      <c r="C14" s="268" t="s">
        <v>38</v>
      </c>
      <c r="D14" s="262">
        <v>45320</v>
      </c>
      <c r="E14" s="261">
        <v>10533.05</v>
      </c>
      <c r="F14" s="261">
        <v>10547.016666666666</v>
      </c>
      <c r="G14" s="263">
        <v>10436.033333333333</v>
      </c>
      <c r="H14" s="263">
        <v>10339.016666666666</v>
      </c>
      <c r="I14" s="263">
        <v>10228.033333333333</v>
      </c>
      <c r="J14" s="263">
        <v>10644.033333333333</v>
      </c>
      <c r="K14" s="263">
        <v>10755.016666666666</v>
      </c>
      <c r="L14" s="263">
        <v>10852.033333333333</v>
      </c>
      <c r="M14" s="264">
        <v>10658</v>
      </c>
      <c r="N14" s="264">
        <v>10450</v>
      </c>
      <c r="O14" s="264">
        <v>744300</v>
      </c>
      <c r="P14" s="265">
        <v>4.7166824944602725E-2</v>
      </c>
    </row>
    <row r="15" spans="1:16" ht="12.75" customHeight="1">
      <c r="A15" s="256">
        <v>5</v>
      </c>
      <c r="B15" s="269" t="s">
        <v>39</v>
      </c>
      <c r="C15" s="261" t="s">
        <v>40</v>
      </c>
      <c r="D15" s="262">
        <v>45316</v>
      </c>
      <c r="E15" s="261">
        <v>602.1</v>
      </c>
      <c r="F15" s="261">
        <v>605.38333333333333</v>
      </c>
      <c r="G15" s="263">
        <v>591.81666666666661</v>
      </c>
      <c r="H15" s="263">
        <v>581.5333333333333</v>
      </c>
      <c r="I15" s="263">
        <v>567.96666666666658</v>
      </c>
      <c r="J15" s="263">
        <v>615.66666666666663</v>
      </c>
      <c r="K15" s="263">
        <v>629.23333333333346</v>
      </c>
      <c r="L15" s="263">
        <v>639.51666666666665</v>
      </c>
      <c r="M15" s="264">
        <v>618.95000000000005</v>
      </c>
      <c r="N15" s="264">
        <v>595.1</v>
      </c>
      <c r="O15" s="264">
        <v>15478000</v>
      </c>
      <c r="P15" s="265">
        <v>4.4779025244986699E-3</v>
      </c>
    </row>
    <row r="16" spans="1:16" ht="12.75" customHeight="1">
      <c r="A16" s="256">
        <v>6</v>
      </c>
      <c r="B16" s="269" t="s">
        <v>41</v>
      </c>
      <c r="C16" s="266" t="s">
        <v>42</v>
      </c>
      <c r="D16" s="262">
        <v>45316</v>
      </c>
      <c r="E16" s="261">
        <v>4808.2</v>
      </c>
      <c r="F16" s="261">
        <v>4801.5166666666673</v>
      </c>
      <c r="G16" s="263">
        <v>4761.0333333333347</v>
      </c>
      <c r="H16" s="263">
        <v>4713.8666666666677</v>
      </c>
      <c r="I16" s="263">
        <v>4673.383333333335</v>
      </c>
      <c r="J16" s="263">
        <v>4848.6833333333343</v>
      </c>
      <c r="K16" s="263">
        <v>4889.1666666666661</v>
      </c>
      <c r="L16" s="263">
        <v>4936.3333333333339</v>
      </c>
      <c r="M16" s="264">
        <v>4842</v>
      </c>
      <c r="N16" s="264">
        <v>4754.3500000000004</v>
      </c>
      <c r="O16" s="264">
        <v>1032000</v>
      </c>
      <c r="P16" s="265">
        <v>5.1132213294375461E-3</v>
      </c>
    </row>
    <row r="17" spans="1:16" ht="12.75" customHeight="1">
      <c r="A17" s="256">
        <v>7</v>
      </c>
      <c r="B17" s="269" t="s">
        <v>43</v>
      </c>
      <c r="C17" s="266" t="s">
        <v>44</v>
      </c>
      <c r="D17" s="262">
        <v>45316</v>
      </c>
      <c r="E17" s="261">
        <v>25899.9</v>
      </c>
      <c r="F17" s="261">
        <v>26047</v>
      </c>
      <c r="G17" s="263">
        <v>25504.2</v>
      </c>
      <c r="H17" s="263">
        <v>25108.5</v>
      </c>
      <c r="I17" s="263">
        <v>24565.7</v>
      </c>
      <c r="J17" s="263">
        <v>26442.7</v>
      </c>
      <c r="K17" s="263">
        <v>26985.500000000004</v>
      </c>
      <c r="L17" s="263">
        <v>27381.200000000001</v>
      </c>
      <c r="M17" s="264">
        <v>26589.8</v>
      </c>
      <c r="N17" s="264">
        <v>25651.3</v>
      </c>
      <c r="O17" s="264">
        <v>191400</v>
      </c>
      <c r="P17" s="265">
        <v>-4.7571656050955417E-2</v>
      </c>
    </row>
    <row r="18" spans="1:16" ht="12.75" customHeight="1">
      <c r="A18" s="256">
        <v>8</v>
      </c>
      <c r="B18" s="269" t="s">
        <v>45</v>
      </c>
      <c r="C18" s="267" t="s">
        <v>46</v>
      </c>
      <c r="D18" s="262">
        <v>45316</v>
      </c>
      <c r="E18" s="261">
        <v>179.2</v>
      </c>
      <c r="F18" s="261">
        <v>179.2833333333333</v>
      </c>
      <c r="G18" s="263">
        <v>176.71666666666661</v>
      </c>
      <c r="H18" s="263">
        <v>174.23333333333332</v>
      </c>
      <c r="I18" s="263">
        <v>171.66666666666663</v>
      </c>
      <c r="J18" s="263">
        <v>181.76666666666659</v>
      </c>
      <c r="K18" s="263">
        <v>184.33333333333331</v>
      </c>
      <c r="L18" s="263">
        <v>186.81666666666658</v>
      </c>
      <c r="M18" s="264">
        <v>181.85</v>
      </c>
      <c r="N18" s="264">
        <v>176.8</v>
      </c>
      <c r="O18" s="264">
        <v>70340400</v>
      </c>
      <c r="P18" s="265">
        <v>-1.9421860885275519E-2</v>
      </c>
    </row>
    <row r="19" spans="1:16" ht="12.75" customHeight="1">
      <c r="A19" s="256">
        <v>9</v>
      </c>
      <c r="B19" s="269" t="s">
        <v>47</v>
      </c>
      <c r="C19" s="264" t="s">
        <v>48</v>
      </c>
      <c r="D19" s="262">
        <v>45316</v>
      </c>
      <c r="E19" s="261">
        <v>232.3</v>
      </c>
      <c r="F19" s="261">
        <v>232.43333333333331</v>
      </c>
      <c r="G19" s="263">
        <v>229.31666666666661</v>
      </c>
      <c r="H19" s="263">
        <v>226.33333333333329</v>
      </c>
      <c r="I19" s="263">
        <v>223.21666666666658</v>
      </c>
      <c r="J19" s="263">
        <v>235.41666666666663</v>
      </c>
      <c r="K19" s="263">
        <v>238.53333333333336</v>
      </c>
      <c r="L19" s="263">
        <v>241.51666666666665</v>
      </c>
      <c r="M19" s="264">
        <v>235.55</v>
      </c>
      <c r="N19" s="264">
        <v>229.45</v>
      </c>
      <c r="O19" s="264">
        <v>39174200</v>
      </c>
      <c r="P19" s="265">
        <v>0.12155724281673366</v>
      </c>
    </row>
    <row r="20" spans="1:16" ht="12.75" customHeight="1">
      <c r="A20" s="256">
        <v>10</v>
      </c>
      <c r="B20" s="269" t="s">
        <v>49</v>
      </c>
      <c r="C20" s="261" t="s">
        <v>50</v>
      </c>
      <c r="D20" s="262">
        <v>45316</v>
      </c>
      <c r="E20" s="261">
        <v>2293.6</v>
      </c>
      <c r="F20" s="261">
        <v>2301.1999999999998</v>
      </c>
      <c r="G20" s="263">
        <v>2274.4499999999998</v>
      </c>
      <c r="H20" s="263">
        <v>2255.3000000000002</v>
      </c>
      <c r="I20" s="263">
        <v>2228.5500000000002</v>
      </c>
      <c r="J20" s="263">
        <v>2320.3499999999995</v>
      </c>
      <c r="K20" s="263">
        <v>2347.0999999999995</v>
      </c>
      <c r="L20" s="263">
        <v>2366.2499999999991</v>
      </c>
      <c r="M20" s="264">
        <v>2327.9499999999998</v>
      </c>
      <c r="N20" s="264">
        <v>2282.0500000000002</v>
      </c>
      <c r="O20" s="264">
        <v>3355800</v>
      </c>
      <c r="P20" s="265">
        <v>-2.7727075184702302E-2</v>
      </c>
    </row>
    <row r="21" spans="1:16" ht="12.75" customHeight="1">
      <c r="A21" s="256">
        <v>11</v>
      </c>
      <c r="B21" s="269" t="s">
        <v>45</v>
      </c>
      <c r="C21" s="261" t="s">
        <v>51</v>
      </c>
      <c r="D21" s="262">
        <v>45316</v>
      </c>
      <c r="E21" s="261">
        <v>3061.1</v>
      </c>
      <c r="F21" s="261">
        <v>3071.5499999999997</v>
      </c>
      <c r="G21" s="263">
        <v>3025.5499999999993</v>
      </c>
      <c r="H21" s="263">
        <v>2989.9999999999995</v>
      </c>
      <c r="I21" s="263">
        <v>2943.9999999999991</v>
      </c>
      <c r="J21" s="263">
        <v>3107.0999999999995</v>
      </c>
      <c r="K21" s="263">
        <v>3153.1000000000004</v>
      </c>
      <c r="L21" s="263">
        <v>3188.6499999999996</v>
      </c>
      <c r="M21" s="264">
        <v>3117.55</v>
      </c>
      <c r="N21" s="264">
        <v>3036</v>
      </c>
      <c r="O21" s="264">
        <v>13971900</v>
      </c>
      <c r="P21" s="265">
        <v>-3.0051301865327237E-4</v>
      </c>
    </row>
    <row r="22" spans="1:16" ht="12.75" customHeight="1">
      <c r="A22" s="256">
        <v>12</v>
      </c>
      <c r="B22" s="269" t="s">
        <v>45</v>
      </c>
      <c r="C22" s="261" t="s">
        <v>52</v>
      </c>
      <c r="D22" s="262">
        <v>45316</v>
      </c>
      <c r="E22" s="261">
        <v>1195.95</v>
      </c>
      <c r="F22" s="261">
        <v>1198.5166666666667</v>
      </c>
      <c r="G22" s="263">
        <v>1183.2833333333333</v>
      </c>
      <c r="H22" s="263">
        <v>1170.6166666666666</v>
      </c>
      <c r="I22" s="263">
        <v>1155.3833333333332</v>
      </c>
      <c r="J22" s="263">
        <v>1211.1833333333334</v>
      </c>
      <c r="K22" s="263">
        <v>1226.4166666666665</v>
      </c>
      <c r="L22" s="263">
        <v>1239.0833333333335</v>
      </c>
      <c r="M22" s="264">
        <v>1213.75</v>
      </c>
      <c r="N22" s="264">
        <v>1185.8499999999999</v>
      </c>
      <c r="O22" s="264">
        <v>40530400</v>
      </c>
      <c r="P22" s="265">
        <v>-2.2844089091947459E-3</v>
      </c>
    </row>
    <row r="23" spans="1:16" ht="12.75" customHeight="1">
      <c r="A23" s="256">
        <v>13</v>
      </c>
      <c r="B23" s="269" t="s">
        <v>43</v>
      </c>
      <c r="C23" s="261" t="s">
        <v>53</v>
      </c>
      <c r="D23" s="262">
        <v>45316</v>
      </c>
      <c r="E23" s="261">
        <v>5066.8</v>
      </c>
      <c r="F23" s="261">
        <v>5063.2333333333336</v>
      </c>
      <c r="G23" s="263">
        <v>5037.0666666666675</v>
      </c>
      <c r="H23" s="263">
        <v>5007.3333333333339</v>
      </c>
      <c r="I23" s="263">
        <v>4981.1666666666679</v>
      </c>
      <c r="J23" s="263">
        <v>5092.9666666666672</v>
      </c>
      <c r="K23" s="263">
        <v>5119.1333333333332</v>
      </c>
      <c r="L23" s="263">
        <v>5148.8666666666668</v>
      </c>
      <c r="M23" s="264">
        <v>5089.3999999999996</v>
      </c>
      <c r="N23" s="264">
        <v>5033.5</v>
      </c>
      <c r="O23" s="264">
        <v>1080400</v>
      </c>
      <c r="P23" s="265">
        <v>-6.6200809121000365E-3</v>
      </c>
    </row>
    <row r="24" spans="1:16" ht="12.75" customHeight="1">
      <c r="A24" s="256">
        <v>14</v>
      </c>
      <c r="B24" s="269" t="s">
        <v>49</v>
      </c>
      <c r="C24" s="261" t="s">
        <v>54</v>
      </c>
      <c r="D24" s="262">
        <v>45316</v>
      </c>
      <c r="E24" s="261">
        <v>530.15</v>
      </c>
      <c r="F24" s="261">
        <v>530.7833333333333</v>
      </c>
      <c r="G24" s="263">
        <v>525.01666666666665</v>
      </c>
      <c r="H24" s="263">
        <v>519.88333333333333</v>
      </c>
      <c r="I24" s="263">
        <v>514.11666666666667</v>
      </c>
      <c r="J24" s="263">
        <v>535.91666666666663</v>
      </c>
      <c r="K24" s="263">
        <v>541.68333333333328</v>
      </c>
      <c r="L24" s="263">
        <v>546.81666666666661</v>
      </c>
      <c r="M24" s="264">
        <v>536.54999999999995</v>
      </c>
      <c r="N24" s="264">
        <v>525.65</v>
      </c>
      <c r="O24" s="264">
        <v>48270600</v>
      </c>
      <c r="P24" s="265">
        <v>-1.726033421284081E-2</v>
      </c>
    </row>
    <row r="25" spans="1:16" ht="12.75" customHeight="1">
      <c r="A25" s="256">
        <v>15</v>
      </c>
      <c r="B25" s="269" t="s">
        <v>45</v>
      </c>
      <c r="C25" s="261" t="s">
        <v>55</v>
      </c>
      <c r="D25" s="262">
        <v>45316</v>
      </c>
      <c r="E25" s="261">
        <v>5906.8</v>
      </c>
      <c r="F25" s="261">
        <v>5891.6333333333341</v>
      </c>
      <c r="G25" s="263">
        <v>5815.4666666666681</v>
      </c>
      <c r="H25" s="263">
        <v>5724.1333333333341</v>
      </c>
      <c r="I25" s="263">
        <v>5647.9666666666681</v>
      </c>
      <c r="J25" s="263">
        <v>5982.9666666666681</v>
      </c>
      <c r="K25" s="263">
        <v>6059.1333333333341</v>
      </c>
      <c r="L25" s="263">
        <v>6150.4666666666681</v>
      </c>
      <c r="M25" s="264">
        <v>5967.8</v>
      </c>
      <c r="N25" s="264">
        <v>5800.3</v>
      </c>
      <c r="O25" s="264">
        <v>1911125</v>
      </c>
      <c r="P25" s="265">
        <v>-1.1060802069857698E-2</v>
      </c>
    </row>
    <row r="26" spans="1:16" ht="12.75" customHeight="1">
      <c r="A26" s="256">
        <v>16</v>
      </c>
      <c r="B26" s="269" t="s">
        <v>56</v>
      </c>
      <c r="C26" s="261" t="s">
        <v>57</v>
      </c>
      <c r="D26" s="262">
        <v>45316</v>
      </c>
      <c r="E26" s="261">
        <v>473.7</v>
      </c>
      <c r="F26" s="261">
        <v>473.2833333333333</v>
      </c>
      <c r="G26" s="263">
        <v>468.56666666666661</v>
      </c>
      <c r="H26" s="263">
        <v>463.43333333333328</v>
      </c>
      <c r="I26" s="263">
        <v>458.71666666666658</v>
      </c>
      <c r="J26" s="263">
        <v>478.41666666666663</v>
      </c>
      <c r="K26" s="263">
        <v>483.13333333333333</v>
      </c>
      <c r="L26" s="263">
        <v>488.26666666666665</v>
      </c>
      <c r="M26" s="264">
        <v>478</v>
      </c>
      <c r="N26" s="264">
        <v>468.15</v>
      </c>
      <c r="O26" s="264">
        <v>14342900</v>
      </c>
      <c r="P26" s="265">
        <v>-0.10710128055878929</v>
      </c>
    </row>
    <row r="27" spans="1:16" ht="12.75" customHeight="1">
      <c r="A27" s="256">
        <v>17</v>
      </c>
      <c r="B27" s="269" t="s">
        <v>56</v>
      </c>
      <c r="C27" s="261" t="s">
        <v>58</v>
      </c>
      <c r="D27" s="262">
        <v>45316</v>
      </c>
      <c r="E27" s="261">
        <v>175.4</v>
      </c>
      <c r="F27" s="261">
        <v>176.30000000000004</v>
      </c>
      <c r="G27" s="263">
        <v>173.15000000000009</v>
      </c>
      <c r="H27" s="263">
        <v>170.90000000000006</v>
      </c>
      <c r="I27" s="263">
        <v>167.75000000000011</v>
      </c>
      <c r="J27" s="263">
        <v>178.55000000000007</v>
      </c>
      <c r="K27" s="263">
        <v>181.7</v>
      </c>
      <c r="L27" s="263">
        <v>183.95000000000005</v>
      </c>
      <c r="M27" s="264">
        <v>179.45</v>
      </c>
      <c r="N27" s="264">
        <v>174.05</v>
      </c>
      <c r="O27" s="264">
        <v>108355000</v>
      </c>
      <c r="P27" s="265">
        <v>6.6696200039377831E-2</v>
      </c>
    </row>
    <row r="28" spans="1:16" ht="12.75" customHeight="1">
      <c r="A28" s="256">
        <v>18</v>
      </c>
      <c r="B28" s="269" t="s">
        <v>59</v>
      </c>
      <c r="C28" s="261" t="s">
        <v>60</v>
      </c>
      <c r="D28" s="262">
        <v>45316</v>
      </c>
      <c r="E28" s="261">
        <v>3298.05</v>
      </c>
      <c r="F28" s="261">
        <v>3302.1999999999994</v>
      </c>
      <c r="G28" s="263">
        <v>3276.2999999999988</v>
      </c>
      <c r="H28" s="263">
        <v>3254.5499999999993</v>
      </c>
      <c r="I28" s="263">
        <v>3228.6499999999987</v>
      </c>
      <c r="J28" s="263">
        <v>3323.9499999999989</v>
      </c>
      <c r="K28" s="263">
        <v>3349.8499999999995</v>
      </c>
      <c r="L28" s="263">
        <v>3371.599999999999</v>
      </c>
      <c r="M28" s="264">
        <v>3328.1</v>
      </c>
      <c r="N28" s="264">
        <v>3280.45</v>
      </c>
      <c r="O28" s="264">
        <v>5631200</v>
      </c>
      <c r="P28" s="265">
        <v>1.892664567726993E-2</v>
      </c>
    </row>
    <row r="29" spans="1:16" ht="12.75" customHeight="1">
      <c r="A29" s="256">
        <v>19</v>
      </c>
      <c r="B29" s="269" t="s">
        <v>45</v>
      </c>
      <c r="C29" s="261" t="s">
        <v>61</v>
      </c>
      <c r="D29" s="262">
        <v>45316</v>
      </c>
      <c r="E29" s="261">
        <v>1796.1</v>
      </c>
      <c r="F29" s="261">
        <v>1801.0166666666667</v>
      </c>
      <c r="G29" s="263">
        <v>1778.0333333333333</v>
      </c>
      <c r="H29" s="263">
        <v>1759.9666666666667</v>
      </c>
      <c r="I29" s="263">
        <v>1736.9833333333333</v>
      </c>
      <c r="J29" s="263">
        <v>1819.0833333333333</v>
      </c>
      <c r="K29" s="263">
        <v>1842.0666666666664</v>
      </c>
      <c r="L29" s="263">
        <v>1860.1333333333332</v>
      </c>
      <c r="M29" s="264">
        <v>1824</v>
      </c>
      <c r="N29" s="264">
        <v>1782.95</v>
      </c>
      <c r="O29" s="264">
        <v>3860473</v>
      </c>
      <c r="P29" s="265">
        <v>4.8231190832087691E-2</v>
      </c>
    </row>
    <row r="30" spans="1:16" ht="12.75" customHeight="1">
      <c r="A30" s="256">
        <v>20</v>
      </c>
      <c r="B30" s="269" t="s">
        <v>45</v>
      </c>
      <c r="C30" s="266" t="s">
        <v>62</v>
      </c>
      <c r="D30" s="262">
        <v>45316</v>
      </c>
      <c r="E30" s="261">
        <v>6786</v>
      </c>
      <c r="F30" s="261">
        <v>6822.7666666666664</v>
      </c>
      <c r="G30" s="263">
        <v>6727.5333333333328</v>
      </c>
      <c r="H30" s="263">
        <v>6669.0666666666666</v>
      </c>
      <c r="I30" s="263">
        <v>6573.833333333333</v>
      </c>
      <c r="J30" s="263">
        <v>6881.2333333333327</v>
      </c>
      <c r="K30" s="263">
        <v>6976.4666666666662</v>
      </c>
      <c r="L30" s="263">
        <v>7034.9333333333325</v>
      </c>
      <c r="M30" s="264">
        <v>6918</v>
      </c>
      <c r="N30" s="264">
        <v>6764.3</v>
      </c>
      <c r="O30" s="264">
        <v>270450</v>
      </c>
      <c r="P30" s="265">
        <v>5.0393242062336148E-2</v>
      </c>
    </row>
    <row r="31" spans="1:16" ht="12.75" customHeight="1">
      <c r="A31" s="256">
        <v>21</v>
      </c>
      <c r="B31" s="269" t="s">
        <v>63</v>
      </c>
      <c r="C31" s="261" t="s">
        <v>64</v>
      </c>
      <c r="D31" s="262">
        <v>45316</v>
      </c>
      <c r="E31" s="261">
        <v>769.35</v>
      </c>
      <c r="F31" s="261">
        <v>770.73333333333323</v>
      </c>
      <c r="G31" s="263">
        <v>763.96666666666647</v>
      </c>
      <c r="H31" s="263">
        <v>758.58333333333326</v>
      </c>
      <c r="I31" s="263">
        <v>751.81666666666649</v>
      </c>
      <c r="J31" s="263">
        <v>776.11666666666645</v>
      </c>
      <c r="K31" s="263">
        <v>782.8833333333331</v>
      </c>
      <c r="L31" s="263">
        <v>788.26666666666642</v>
      </c>
      <c r="M31" s="264">
        <v>777.5</v>
      </c>
      <c r="N31" s="264">
        <v>765.35</v>
      </c>
      <c r="O31" s="264">
        <v>19293000</v>
      </c>
      <c r="P31" s="265">
        <v>1.8530250237567311E-2</v>
      </c>
    </row>
    <row r="32" spans="1:16" ht="12.75" customHeight="1">
      <c r="A32" s="256">
        <v>22</v>
      </c>
      <c r="B32" s="269" t="s">
        <v>43</v>
      </c>
      <c r="C32" s="261" t="s">
        <v>65</v>
      </c>
      <c r="D32" s="262">
        <v>45316</v>
      </c>
      <c r="E32" s="261">
        <v>1120.75</v>
      </c>
      <c r="F32" s="261">
        <v>1130.2333333333333</v>
      </c>
      <c r="G32" s="263">
        <v>1108.5166666666667</v>
      </c>
      <c r="H32" s="263">
        <v>1096.2833333333333</v>
      </c>
      <c r="I32" s="263">
        <v>1074.5666666666666</v>
      </c>
      <c r="J32" s="263">
        <v>1142.4666666666667</v>
      </c>
      <c r="K32" s="263">
        <v>1164.1833333333334</v>
      </c>
      <c r="L32" s="263">
        <v>1176.4166666666667</v>
      </c>
      <c r="M32" s="264">
        <v>1151.95</v>
      </c>
      <c r="N32" s="264">
        <v>1118</v>
      </c>
      <c r="O32" s="264">
        <v>22968000</v>
      </c>
      <c r="P32" s="265">
        <v>7.2844806792416424E-3</v>
      </c>
    </row>
    <row r="33" spans="1:16" ht="12.75" customHeight="1">
      <c r="A33" s="256">
        <v>23</v>
      </c>
      <c r="B33" s="269" t="s">
        <v>63</v>
      </c>
      <c r="C33" s="261" t="s">
        <v>66</v>
      </c>
      <c r="D33" s="262">
        <v>45316</v>
      </c>
      <c r="E33" s="261">
        <v>1122.25</v>
      </c>
      <c r="F33" s="261">
        <v>1123.8999999999999</v>
      </c>
      <c r="G33" s="263">
        <v>1116.6499999999996</v>
      </c>
      <c r="H33" s="263">
        <v>1111.0499999999997</v>
      </c>
      <c r="I33" s="263">
        <v>1103.7999999999995</v>
      </c>
      <c r="J33" s="263">
        <v>1129.4999999999998</v>
      </c>
      <c r="K33" s="263">
        <v>1136.7500000000002</v>
      </c>
      <c r="L33" s="263">
        <v>1142.3499999999999</v>
      </c>
      <c r="M33" s="264">
        <v>1131.1500000000001</v>
      </c>
      <c r="N33" s="264">
        <v>1118.3</v>
      </c>
      <c r="O33" s="264">
        <v>44112500</v>
      </c>
      <c r="P33" s="265">
        <v>1.4299058705180714E-2</v>
      </c>
    </row>
    <row r="34" spans="1:16" ht="12.75" customHeight="1">
      <c r="A34" s="256">
        <v>24</v>
      </c>
      <c r="B34" s="269" t="s">
        <v>56</v>
      </c>
      <c r="C34" s="261" t="s">
        <v>67</v>
      </c>
      <c r="D34" s="262">
        <v>45316</v>
      </c>
      <c r="E34" s="261">
        <v>7298.95</v>
      </c>
      <c r="F34" s="261">
        <v>7300.3666666666659</v>
      </c>
      <c r="G34" s="263">
        <v>7254.5833333333321</v>
      </c>
      <c r="H34" s="263">
        <v>7210.2166666666662</v>
      </c>
      <c r="I34" s="263">
        <v>7164.4333333333325</v>
      </c>
      <c r="J34" s="263">
        <v>7344.7333333333318</v>
      </c>
      <c r="K34" s="263">
        <v>7390.5166666666664</v>
      </c>
      <c r="L34" s="263">
        <v>7434.8833333333314</v>
      </c>
      <c r="M34" s="264">
        <v>7346.15</v>
      </c>
      <c r="N34" s="264">
        <v>7256</v>
      </c>
      <c r="O34" s="264">
        <v>2453125</v>
      </c>
      <c r="P34" s="265">
        <v>-2.0757447233171997E-2</v>
      </c>
    </row>
    <row r="35" spans="1:16" ht="12.75" customHeight="1">
      <c r="A35" s="256">
        <v>25</v>
      </c>
      <c r="B35" s="269" t="s">
        <v>68</v>
      </c>
      <c r="C35" s="261" t="s">
        <v>69</v>
      </c>
      <c r="D35" s="262">
        <v>45316</v>
      </c>
      <c r="E35" s="261">
        <v>1625.8</v>
      </c>
      <c r="F35" s="261">
        <v>1632.5333333333335</v>
      </c>
      <c r="G35" s="263">
        <v>1616.0666666666671</v>
      </c>
      <c r="H35" s="263">
        <v>1606.3333333333335</v>
      </c>
      <c r="I35" s="263">
        <v>1589.866666666667</v>
      </c>
      <c r="J35" s="263">
        <v>1642.2666666666671</v>
      </c>
      <c r="K35" s="263">
        <v>1658.7333333333338</v>
      </c>
      <c r="L35" s="263">
        <v>1668.4666666666672</v>
      </c>
      <c r="M35" s="264">
        <v>1649</v>
      </c>
      <c r="N35" s="264">
        <v>1622.8</v>
      </c>
      <c r="O35" s="264">
        <v>10486500</v>
      </c>
      <c r="P35" s="265">
        <v>2.6779594634289632E-2</v>
      </c>
    </row>
    <row r="36" spans="1:16" ht="12.75" customHeight="1">
      <c r="A36" s="256">
        <v>26</v>
      </c>
      <c r="B36" s="269" t="s">
        <v>68</v>
      </c>
      <c r="C36" s="261" t="s">
        <v>70</v>
      </c>
      <c r="D36" s="262">
        <v>45316</v>
      </c>
      <c r="E36" s="261">
        <v>7465.15</v>
      </c>
      <c r="F36" s="261">
        <v>7514.3833333333341</v>
      </c>
      <c r="G36" s="263">
        <v>7393.7666666666682</v>
      </c>
      <c r="H36" s="263">
        <v>7322.3833333333341</v>
      </c>
      <c r="I36" s="263">
        <v>7201.7666666666682</v>
      </c>
      <c r="J36" s="263">
        <v>7585.7666666666682</v>
      </c>
      <c r="K36" s="263">
        <v>7706.383333333335</v>
      </c>
      <c r="L36" s="263">
        <v>7777.7666666666682</v>
      </c>
      <c r="M36" s="264">
        <v>7635</v>
      </c>
      <c r="N36" s="264">
        <v>7443</v>
      </c>
      <c r="O36" s="264">
        <v>5556625</v>
      </c>
      <c r="P36" s="265">
        <v>5.8682035771273428E-2</v>
      </c>
    </row>
    <row r="37" spans="1:16" ht="12.75" customHeight="1">
      <c r="A37" s="256">
        <v>27</v>
      </c>
      <c r="B37" s="269" t="s">
        <v>56</v>
      </c>
      <c r="C37" s="261" t="s">
        <v>71</v>
      </c>
      <c r="D37" s="262">
        <v>45316</v>
      </c>
      <c r="E37" s="261">
        <v>2611.65</v>
      </c>
      <c r="F37" s="261">
        <v>2621.1333333333332</v>
      </c>
      <c r="G37" s="263">
        <v>2588.7666666666664</v>
      </c>
      <c r="H37" s="263">
        <v>2565.8833333333332</v>
      </c>
      <c r="I37" s="263">
        <v>2533.5166666666664</v>
      </c>
      <c r="J37" s="263">
        <v>2644.0166666666664</v>
      </c>
      <c r="K37" s="263">
        <v>2676.3833333333332</v>
      </c>
      <c r="L37" s="263">
        <v>2699.2666666666664</v>
      </c>
      <c r="M37" s="264">
        <v>2653.5</v>
      </c>
      <c r="N37" s="264">
        <v>2598.25</v>
      </c>
      <c r="O37" s="264">
        <v>1851000</v>
      </c>
      <c r="P37" s="265">
        <v>0</v>
      </c>
    </row>
    <row r="38" spans="1:16" ht="12.75" customHeight="1">
      <c r="A38" s="256">
        <v>28</v>
      </c>
      <c r="B38" s="269" t="s">
        <v>45</v>
      </c>
      <c r="C38" s="267" t="s">
        <v>72</v>
      </c>
      <c r="D38" s="262">
        <v>45316</v>
      </c>
      <c r="E38" s="261">
        <v>393.3</v>
      </c>
      <c r="F38" s="261">
        <v>392.13333333333338</v>
      </c>
      <c r="G38" s="263">
        <v>387.26666666666677</v>
      </c>
      <c r="H38" s="263">
        <v>381.23333333333341</v>
      </c>
      <c r="I38" s="263">
        <v>376.36666666666679</v>
      </c>
      <c r="J38" s="263">
        <v>398.16666666666674</v>
      </c>
      <c r="K38" s="263">
        <v>403.03333333333342</v>
      </c>
      <c r="L38" s="263">
        <v>409.06666666666672</v>
      </c>
      <c r="M38" s="264">
        <v>397</v>
      </c>
      <c r="N38" s="264">
        <v>386.1</v>
      </c>
      <c r="O38" s="264">
        <v>11491200</v>
      </c>
      <c r="P38" s="265">
        <v>3.1007751937984496E-2</v>
      </c>
    </row>
    <row r="39" spans="1:16" ht="12.75" customHeight="1">
      <c r="A39" s="256">
        <v>29</v>
      </c>
      <c r="B39" s="269" t="s">
        <v>63</v>
      </c>
      <c r="C39" s="261" t="s">
        <v>73</v>
      </c>
      <c r="D39" s="262">
        <v>45316</v>
      </c>
      <c r="E39" s="261">
        <v>229.65</v>
      </c>
      <c r="F39" s="261">
        <v>230.13333333333333</v>
      </c>
      <c r="G39" s="263">
        <v>226.66666666666666</v>
      </c>
      <c r="H39" s="263">
        <v>223.68333333333334</v>
      </c>
      <c r="I39" s="263">
        <v>220.21666666666667</v>
      </c>
      <c r="J39" s="263">
        <v>233.11666666666665</v>
      </c>
      <c r="K39" s="263">
        <v>236.58333333333334</v>
      </c>
      <c r="L39" s="263">
        <v>239.56666666666663</v>
      </c>
      <c r="M39" s="264">
        <v>233.6</v>
      </c>
      <c r="N39" s="264">
        <v>227.15</v>
      </c>
      <c r="O39" s="264">
        <v>107037500</v>
      </c>
      <c r="P39" s="265">
        <v>-7.7176230648002223E-3</v>
      </c>
    </row>
    <row r="40" spans="1:16" ht="12.75" customHeight="1">
      <c r="A40" s="256">
        <v>30</v>
      </c>
      <c r="B40" s="269" t="s">
        <v>63</v>
      </c>
      <c r="C40" s="261" t="s">
        <v>74</v>
      </c>
      <c r="D40" s="262">
        <v>45316</v>
      </c>
      <c r="E40" s="261">
        <v>231.85</v>
      </c>
      <c r="F40" s="261">
        <v>231.98333333333335</v>
      </c>
      <c r="G40" s="263">
        <v>229.31666666666669</v>
      </c>
      <c r="H40" s="263">
        <v>226.78333333333333</v>
      </c>
      <c r="I40" s="263">
        <v>224.11666666666667</v>
      </c>
      <c r="J40" s="263">
        <v>234.51666666666671</v>
      </c>
      <c r="K40" s="263">
        <v>237.18333333333334</v>
      </c>
      <c r="L40" s="263">
        <v>239.71666666666673</v>
      </c>
      <c r="M40" s="264">
        <v>234.65</v>
      </c>
      <c r="N40" s="264">
        <v>229.45</v>
      </c>
      <c r="O40" s="264">
        <v>108619875</v>
      </c>
      <c r="P40" s="265">
        <v>-4.4193349119736436E-2</v>
      </c>
    </row>
    <row r="41" spans="1:16" ht="12.75" customHeight="1">
      <c r="A41" s="256">
        <v>31</v>
      </c>
      <c r="B41" s="269" t="s">
        <v>59</v>
      </c>
      <c r="C41" s="261" t="s">
        <v>75</v>
      </c>
      <c r="D41" s="262">
        <v>45316</v>
      </c>
      <c r="E41" s="261">
        <v>1579.3</v>
      </c>
      <c r="F41" s="261">
        <v>1581.1833333333334</v>
      </c>
      <c r="G41" s="263">
        <v>1565.1166666666668</v>
      </c>
      <c r="H41" s="263">
        <v>1550.9333333333334</v>
      </c>
      <c r="I41" s="263">
        <v>1534.8666666666668</v>
      </c>
      <c r="J41" s="263">
        <v>1595.3666666666668</v>
      </c>
      <c r="K41" s="263">
        <v>1611.4333333333334</v>
      </c>
      <c r="L41" s="263">
        <v>1625.6166666666668</v>
      </c>
      <c r="M41" s="264">
        <v>1597.25</v>
      </c>
      <c r="N41" s="264">
        <v>1567</v>
      </c>
      <c r="O41" s="264">
        <v>2042625</v>
      </c>
      <c r="P41" s="265">
        <v>1.9655559715462373E-2</v>
      </c>
    </row>
    <row r="42" spans="1:16" ht="12.75" customHeight="1">
      <c r="A42" s="256">
        <v>32</v>
      </c>
      <c r="B42" s="269" t="s">
        <v>41</v>
      </c>
      <c r="C42" s="261" t="s">
        <v>76</v>
      </c>
      <c r="D42" s="262">
        <v>45316</v>
      </c>
      <c r="E42" s="261">
        <v>186.75</v>
      </c>
      <c r="F42" s="261">
        <v>187.41666666666666</v>
      </c>
      <c r="G42" s="263">
        <v>184.33333333333331</v>
      </c>
      <c r="H42" s="263">
        <v>181.91666666666666</v>
      </c>
      <c r="I42" s="263">
        <v>178.83333333333331</v>
      </c>
      <c r="J42" s="263">
        <v>189.83333333333331</v>
      </c>
      <c r="K42" s="263">
        <v>192.91666666666663</v>
      </c>
      <c r="L42" s="263">
        <v>195.33333333333331</v>
      </c>
      <c r="M42" s="264">
        <v>190.5</v>
      </c>
      <c r="N42" s="264">
        <v>185</v>
      </c>
      <c r="O42" s="264">
        <v>86018700</v>
      </c>
      <c r="P42" s="265">
        <v>1.5955298236165344E-2</v>
      </c>
    </row>
    <row r="43" spans="1:16" ht="12.75" customHeight="1">
      <c r="A43" s="256">
        <v>33</v>
      </c>
      <c r="B43" s="269" t="s">
        <v>59</v>
      </c>
      <c r="C43" s="261" t="s">
        <v>77</v>
      </c>
      <c r="D43" s="262">
        <v>45316</v>
      </c>
      <c r="E43" s="261">
        <v>603.9</v>
      </c>
      <c r="F43" s="261">
        <v>602.56666666666672</v>
      </c>
      <c r="G43" s="263">
        <v>599.53333333333342</v>
      </c>
      <c r="H43" s="263">
        <v>595.16666666666674</v>
      </c>
      <c r="I43" s="263">
        <v>592.13333333333344</v>
      </c>
      <c r="J43" s="263">
        <v>606.93333333333339</v>
      </c>
      <c r="K43" s="263">
        <v>609.9666666666667</v>
      </c>
      <c r="L43" s="263">
        <v>614.33333333333337</v>
      </c>
      <c r="M43" s="264">
        <v>605.6</v>
      </c>
      <c r="N43" s="264">
        <v>598.20000000000005</v>
      </c>
      <c r="O43" s="264">
        <v>8184000</v>
      </c>
      <c r="P43" s="265">
        <v>-2.5616847399025616E-2</v>
      </c>
    </row>
    <row r="44" spans="1:16" ht="12.75" customHeight="1">
      <c r="A44" s="256">
        <v>34</v>
      </c>
      <c r="B44" s="269" t="s">
        <v>56</v>
      </c>
      <c r="C44" s="261" t="s">
        <v>78</v>
      </c>
      <c r="D44" s="262">
        <v>45316</v>
      </c>
      <c r="E44" s="261">
        <v>1229.7</v>
      </c>
      <c r="F44" s="261">
        <v>1237.6000000000001</v>
      </c>
      <c r="G44" s="263">
        <v>1215.7500000000002</v>
      </c>
      <c r="H44" s="263">
        <v>1201.8000000000002</v>
      </c>
      <c r="I44" s="263">
        <v>1179.9500000000003</v>
      </c>
      <c r="J44" s="263">
        <v>1251.5500000000002</v>
      </c>
      <c r="K44" s="263">
        <v>1273.4000000000001</v>
      </c>
      <c r="L44" s="263">
        <v>1287.3500000000001</v>
      </c>
      <c r="M44" s="264">
        <v>1259.45</v>
      </c>
      <c r="N44" s="264">
        <v>1223.6500000000001</v>
      </c>
      <c r="O44" s="264">
        <v>5860000</v>
      </c>
      <c r="P44" s="265">
        <v>2.4385980246481951E-2</v>
      </c>
    </row>
    <row r="45" spans="1:16" ht="12.75" customHeight="1">
      <c r="A45" s="256">
        <v>35</v>
      </c>
      <c r="B45" s="269" t="s">
        <v>79</v>
      </c>
      <c r="C45" s="261" t="s">
        <v>80</v>
      </c>
      <c r="D45" s="262">
        <v>45316</v>
      </c>
      <c r="E45" s="261">
        <v>1096.5</v>
      </c>
      <c r="F45" s="261">
        <v>1102.6666666666667</v>
      </c>
      <c r="G45" s="263">
        <v>1088.2833333333335</v>
      </c>
      <c r="H45" s="263">
        <v>1080.0666666666668</v>
      </c>
      <c r="I45" s="263">
        <v>1065.6833333333336</v>
      </c>
      <c r="J45" s="263">
        <v>1110.8833333333334</v>
      </c>
      <c r="K45" s="263">
        <v>1125.2666666666667</v>
      </c>
      <c r="L45" s="263">
        <v>1133.4833333333333</v>
      </c>
      <c r="M45" s="264">
        <v>1117.05</v>
      </c>
      <c r="N45" s="264">
        <v>1094.45</v>
      </c>
      <c r="O45" s="264">
        <v>30729650</v>
      </c>
      <c r="P45" s="265">
        <v>-1.435188006581754E-2</v>
      </c>
    </row>
    <row r="46" spans="1:16" ht="12.75" customHeight="1">
      <c r="A46" s="256">
        <v>36</v>
      </c>
      <c r="B46" s="269" t="s">
        <v>41</v>
      </c>
      <c r="C46" s="261" t="s">
        <v>81</v>
      </c>
      <c r="D46" s="262">
        <v>45316</v>
      </c>
      <c r="E46" s="261">
        <v>203.9</v>
      </c>
      <c r="F46" s="261">
        <v>201.83333333333334</v>
      </c>
      <c r="G46" s="263">
        <v>199.31666666666669</v>
      </c>
      <c r="H46" s="263">
        <v>194.73333333333335</v>
      </c>
      <c r="I46" s="263">
        <v>192.2166666666667</v>
      </c>
      <c r="J46" s="263">
        <v>206.41666666666669</v>
      </c>
      <c r="K46" s="263">
        <v>208.93333333333334</v>
      </c>
      <c r="L46" s="263">
        <v>213.51666666666668</v>
      </c>
      <c r="M46" s="264">
        <v>204.35</v>
      </c>
      <c r="N46" s="264">
        <v>197.25</v>
      </c>
      <c r="O46" s="264">
        <v>87627750</v>
      </c>
      <c r="P46" s="265">
        <v>-6.9153979142267577E-2</v>
      </c>
    </row>
    <row r="47" spans="1:16" ht="12.75" customHeight="1">
      <c r="A47" s="256">
        <v>37</v>
      </c>
      <c r="B47" s="269" t="s">
        <v>43</v>
      </c>
      <c r="C47" s="261" t="s">
        <v>82</v>
      </c>
      <c r="D47" s="262">
        <v>45316</v>
      </c>
      <c r="E47" s="261">
        <v>286.89999999999998</v>
      </c>
      <c r="F47" s="261">
        <v>284.11666666666662</v>
      </c>
      <c r="G47" s="263">
        <v>279.78333333333325</v>
      </c>
      <c r="H47" s="263">
        <v>272.66666666666663</v>
      </c>
      <c r="I47" s="263">
        <v>268.33333333333326</v>
      </c>
      <c r="J47" s="263">
        <v>291.23333333333323</v>
      </c>
      <c r="K47" s="263">
        <v>295.56666666666661</v>
      </c>
      <c r="L47" s="263">
        <v>302.68333333333322</v>
      </c>
      <c r="M47" s="264">
        <v>288.45</v>
      </c>
      <c r="N47" s="264">
        <v>277</v>
      </c>
      <c r="O47" s="264">
        <v>36222500</v>
      </c>
      <c r="P47" s="265">
        <v>-0.16020402248884252</v>
      </c>
    </row>
    <row r="48" spans="1:16" ht="12.75" customHeight="1">
      <c r="A48" s="256">
        <v>38</v>
      </c>
      <c r="B48" s="269" t="s">
        <v>56</v>
      </c>
      <c r="C48" s="261" t="s">
        <v>83</v>
      </c>
      <c r="D48" s="262">
        <v>45316</v>
      </c>
      <c r="E48" s="261">
        <v>23166.400000000001</v>
      </c>
      <c r="F48" s="261">
        <v>23242.899999999998</v>
      </c>
      <c r="G48" s="263">
        <v>22973.499999999996</v>
      </c>
      <c r="H48" s="263">
        <v>22780.6</v>
      </c>
      <c r="I48" s="263">
        <v>22511.199999999997</v>
      </c>
      <c r="J48" s="263">
        <v>23435.799999999996</v>
      </c>
      <c r="K48" s="263">
        <v>23705.199999999997</v>
      </c>
      <c r="L48" s="263">
        <v>23898.099999999995</v>
      </c>
      <c r="M48" s="264">
        <v>23512.3</v>
      </c>
      <c r="N48" s="264">
        <v>23050</v>
      </c>
      <c r="O48" s="264">
        <v>117500</v>
      </c>
      <c r="P48" s="265">
        <v>4.2735042735042739E-3</v>
      </c>
    </row>
    <row r="49" spans="1:16" ht="12.75" customHeight="1">
      <c r="A49" s="256">
        <v>39</v>
      </c>
      <c r="B49" s="269" t="s">
        <v>84</v>
      </c>
      <c r="C49" s="261" t="s">
        <v>85</v>
      </c>
      <c r="D49" s="262">
        <v>45316</v>
      </c>
      <c r="E49" s="261">
        <v>474.45</v>
      </c>
      <c r="F49" s="261">
        <v>472.4666666666667</v>
      </c>
      <c r="G49" s="263">
        <v>463.73333333333341</v>
      </c>
      <c r="H49" s="263">
        <v>453.01666666666671</v>
      </c>
      <c r="I49" s="263">
        <v>444.28333333333342</v>
      </c>
      <c r="J49" s="263">
        <v>483.18333333333339</v>
      </c>
      <c r="K49" s="263">
        <v>491.91666666666674</v>
      </c>
      <c r="L49" s="263">
        <v>502.63333333333338</v>
      </c>
      <c r="M49" s="264">
        <v>481.2</v>
      </c>
      <c r="N49" s="264">
        <v>461.75</v>
      </c>
      <c r="O49" s="264">
        <v>44706600</v>
      </c>
      <c r="P49" s="265">
        <v>9.859341825902336E-2</v>
      </c>
    </row>
    <row r="50" spans="1:16" ht="12.75" customHeight="1">
      <c r="A50" s="256">
        <v>40</v>
      </c>
      <c r="B50" s="269" t="s">
        <v>59</v>
      </c>
      <c r="C50" s="261" t="s">
        <v>86</v>
      </c>
      <c r="D50" s="262">
        <v>45316</v>
      </c>
      <c r="E50" s="261">
        <v>5138.1499999999996</v>
      </c>
      <c r="F50" s="261">
        <v>5163.3833333333323</v>
      </c>
      <c r="G50" s="263">
        <v>5102.0666666666648</v>
      </c>
      <c r="H50" s="263">
        <v>5065.9833333333327</v>
      </c>
      <c r="I50" s="263">
        <v>5004.6666666666652</v>
      </c>
      <c r="J50" s="263">
        <v>5199.4666666666644</v>
      </c>
      <c r="K50" s="263">
        <v>5260.7833333333319</v>
      </c>
      <c r="L50" s="263">
        <v>5296.8666666666641</v>
      </c>
      <c r="M50" s="264">
        <v>5224.7</v>
      </c>
      <c r="N50" s="264">
        <v>5127.3</v>
      </c>
      <c r="O50" s="264">
        <v>2504200</v>
      </c>
      <c r="P50" s="265">
        <v>-5.8753473600635176E-3</v>
      </c>
    </row>
    <row r="51" spans="1:16" ht="12.75" customHeight="1">
      <c r="A51" s="256">
        <v>41</v>
      </c>
      <c r="B51" s="269" t="s">
        <v>87</v>
      </c>
      <c r="C51" s="266" t="s">
        <v>88</v>
      </c>
      <c r="D51" s="262">
        <v>45316</v>
      </c>
      <c r="E51" s="261">
        <v>783.1</v>
      </c>
      <c r="F51" s="261">
        <v>776.9666666666667</v>
      </c>
      <c r="G51" s="263">
        <v>766.33333333333337</v>
      </c>
      <c r="H51" s="263">
        <v>749.56666666666672</v>
      </c>
      <c r="I51" s="263">
        <v>738.93333333333339</v>
      </c>
      <c r="J51" s="263">
        <v>793.73333333333335</v>
      </c>
      <c r="K51" s="263">
        <v>804.36666666666656</v>
      </c>
      <c r="L51" s="263">
        <v>821.13333333333333</v>
      </c>
      <c r="M51" s="264">
        <v>787.6</v>
      </c>
      <c r="N51" s="264">
        <v>760.2</v>
      </c>
      <c r="O51" s="264">
        <v>5267000</v>
      </c>
      <c r="P51" s="265">
        <v>-7.8873732074151798E-2</v>
      </c>
    </row>
    <row r="52" spans="1:16" ht="12.75" customHeight="1">
      <c r="A52" s="256">
        <v>42</v>
      </c>
      <c r="B52" s="269" t="s">
        <v>63</v>
      </c>
      <c r="C52" s="261" t="s">
        <v>89</v>
      </c>
      <c r="D52" s="262">
        <v>45316</v>
      </c>
      <c r="E52" s="261">
        <v>465.3</v>
      </c>
      <c r="F52" s="261">
        <v>466.40000000000003</v>
      </c>
      <c r="G52" s="263">
        <v>460.20000000000005</v>
      </c>
      <c r="H52" s="263">
        <v>455.1</v>
      </c>
      <c r="I52" s="263">
        <v>448.90000000000003</v>
      </c>
      <c r="J52" s="263">
        <v>471.50000000000006</v>
      </c>
      <c r="K52" s="263">
        <v>477.7</v>
      </c>
      <c r="L52" s="263">
        <v>482.80000000000007</v>
      </c>
      <c r="M52" s="264">
        <v>472.6</v>
      </c>
      <c r="N52" s="264">
        <v>461.3</v>
      </c>
      <c r="O52" s="264">
        <v>48994200</v>
      </c>
      <c r="P52" s="265">
        <v>-2.144624690679131E-3</v>
      </c>
    </row>
    <row r="53" spans="1:16" ht="12.75" customHeight="1">
      <c r="A53" s="256">
        <v>43</v>
      </c>
      <c r="B53" s="269" t="s">
        <v>68</v>
      </c>
      <c r="C53" s="268" t="s">
        <v>90</v>
      </c>
      <c r="D53" s="262">
        <v>45316</v>
      </c>
      <c r="E53" s="261">
        <v>758.1</v>
      </c>
      <c r="F53" s="261">
        <v>760.1</v>
      </c>
      <c r="G53" s="263">
        <v>749.30000000000007</v>
      </c>
      <c r="H53" s="263">
        <v>740.5</v>
      </c>
      <c r="I53" s="263">
        <v>729.7</v>
      </c>
      <c r="J53" s="263">
        <v>768.90000000000009</v>
      </c>
      <c r="K53" s="263">
        <v>779.7</v>
      </c>
      <c r="L53" s="263">
        <v>788.50000000000011</v>
      </c>
      <c r="M53" s="264">
        <v>770.9</v>
      </c>
      <c r="N53" s="264">
        <v>751.3</v>
      </c>
      <c r="O53" s="264">
        <v>5756400</v>
      </c>
      <c r="P53" s="265">
        <v>-1.8943170488534396E-2</v>
      </c>
    </row>
    <row r="54" spans="1:16" ht="12.75" customHeight="1">
      <c r="A54" s="256">
        <v>44</v>
      </c>
      <c r="B54" s="269" t="s">
        <v>45</v>
      </c>
      <c r="C54" s="266" t="s">
        <v>91</v>
      </c>
      <c r="D54" s="262">
        <v>45316</v>
      </c>
      <c r="E54" s="261">
        <v>385.3</v>
      </c>
      <c r="F54" s="261">
        <v>384.73333333333335</v>
      </c>
      <c r="G54" s="263">
        <v>382.56666666666672</v>
      </c>
      <c r="H54" s="263">
        <v>379.83333333333337</v>
      </c>
      <c r="I54" s="263">
        <v>377.66666666666674</v>
      </c>
      <c r="J54" s="263">
        <v>387.4666666666667</v>
      </c>
      <c r="K54" s="263">
        <v>389.63333333333333</v>
      </c>
      <c r="L54" s="263">
        <v>392.36666666666667</v>
      </c>
      <c r="M54" s="264">
        <v>386.9</v>
      </c>
      <c r="N54" s="264">
        <v>382</v>
      </c>
      <c r="O54" s="264">
        <v>12781300</v>
      </c>
      <c r="P54" s="265">
        <v>-9.583333333333334E-2</v>
      </c>
    </row>
    <row r="55" spans="1:16" ht="12.75" customHeight="1">
      <c r="A55" s="256">
        <v>45</v>
      </c>
      <c r="B55" s="269" t="s">
        <v>68</v>
      </c>
      <c r="C55" s="261" t="s">
        <v>92</v>
      </c>
      <c r="D55" s="262">
        <v>45316</v>
      </c>
      <c r="E55" s="261">
        <v>1299</v>
      </c>
      <c r="F55" s="261">
        <v>1293.45</v>
      </c>
      <c r="G55" s="263">
        <v>1278.0500000000002</v>
      </c>
      <c r="H55" s="263">
        <v>1257.1000000000001</v>
      </c>
      <c r="I55" s="263">
        <v>1241.7000000000003</v>
      </c>
      <c r="J55" s="263">
        <v>1314.4</v>
      </c>
      <c r="K55" s="263">
        <v>1329.8000000000002</v>
      </c>
      <c r="L55" s="263">
        <v>1350.75</v>
      </c>
      <c r="M55" s="264">
        <v>1308.8499999999999</v>
      </c>
      <c r="N55" s="264">
        <v>1272.5</v>
      </c>
      <c r="O55" s="264">
        <v>9661250</v>
      </c>
      <c r="P55" s="265">
        <v>-2.0219306585535907E-2</v>
      </c>
    </row>
    <row r="56" spans="1:16" ht="12.75" customHeight="1">
      <c r="A56" s="256">
        <v>46</v>
      </c>
      <c r="B56" s="269" t="s">
        <v>43</v>
      </c>
      <c r="C56" s="261" t="s">
        <v>93</v>
      </c>
      <c r="D56" s="262">
        <v>45316</v>
      </c>
      <c r="E56" s="261">
        <v>1301.8</v>
      </c>
      <c r="F56" s="261">
        <v>1305.3500000000001</v>
      </c>
      <c r="G56" s="263">
        <v>1294.9000000000003</v>
      </c>
      <c r="H56" s="263">
        <v>1288.0000000000002</v>
      </c>
      <c r="I56" s="263">
        <v>1277.5500000000004</v>
      </c>
      <c r="J56" s="263">
        <v>1312.2500000000002</v>
      </c>
      <c r="K56" s="263">
        <v>1322.7</v>
      </c>
      <c r="L56" s="263">
        <v>1329.6000000000001</v>
      </c>
      <c r="M56" s="264">
        <v>1315.8</v>
      </c>
      <c r="N56" s="264">
        <v>1298.45</v>
      </c>
      <c r="O56" s="264">
        <v>9423050</v>
      </c>
      <c r="P56" s="265">
        <v>-2.5608280682887483E-2</v>
      </c>
    </row>
    <row r="57" spans="1:16" ht="12.75" customHeight="1">
      <c r="A57" s="256">
        <v>47</v>
      </c>
      <c r="B57" s="269" t="s">
        <v>45</v>
      </c>
      <c r="C57" s="261" t="s">
        <v>94</v>
      </c>
      <c r="D57" s="262">
        <v>45316</v>
      </c>
      <c r="E57" s="261">
        <v>383.2</v>
      </c>
      <c r="F57" s="261">
        <v>382.88333333333338</v>
      </c>
      <c r="G57" s="263">
        <v>378.06666666666678</v>
      </c>
      <c r="H57" s="263">
        <v>372.93333333333339</v>
      </c>
      <c r="I57" s="263">
        <v>368.11666666666679</v>
      </c>
      <c r="J57" s="263">
        <v>388.01666666666677</v>
      </c>
      <c r="K57" s="263">
        <v>392.83333333333337</v>
      </c>
      <c r="L57" s="263">
        <v>397.96666666666675</v>
      </c>
      <c r="M57" s="264">
        <v>387.7</v>
      </c>
      <c r="N57" s="264">
        <v>377.75</v>
      </c>
      <c r="O57" s="264">
        <v>61437600</v>
      </c>
      <c r="P57" s="265">
        <v>3.0939460145182889E-2</v>
      </c>
    </row>
    <row r="58" spans="1:16" ht="12.75" customHeight="1">
      <c r="A58" s="256">
        <v>48</v>
      </c>
      <c r="B58" s="269" t="s">
        <v>87</v>
      </c>
      <c r="C58" s="261" t="s">
        <v>95</v>
      </c>
      <c r="D58" s="262">
        <v>45316</v>
      </c>
      <c r="E58" s="261">
        <v>6584.75</v>
      </c>
      <c r="F58" s="261">
        <v>6580.2166666666672</v>
      </c>
      <c r="G58" s="263">
        <v>6514.6833333333343</v>
      </c>
      <c r="H58" s="263">
        <v>6444.6166666666668</v>
      </c>
      <c r="I58" s="263">
        <v>6379.0833333333339</v>
      </c>
      <c r="J58" s="263">
        <v>6650.2833333333347</v>
      </c>
      <c r="K58" s="263">
        <v>6715.8166666666675</v>
      </c>
      <c r="L58" s="263">
        <v>6785.883333333335</v>
      </c>
      <c r="M58" s="264">
        <v>6645.75</v>
      </c>
      <c r="N58" s="264">
        <v>6510.15</v>
      </c>
      <c r="O58" s="264">
        <v>1203150</v>
      </c>
      <c r="P58" s="265">
        <v>-9.0898787260568964E-2</v>
      </c>
    </row>
    <row r="59" spans="1:16" ht="12.75" customHeight="1">
      <c r="A59" s="256">
        <v>49</v>
      </c>
      <c r="B59" s="269" t="s">
        <v>59</v>
      </c>
      <c r="C59" s="261" t="s">
        <v>96</v>
      </c>
      <c r="D59" s="262">
        <v>45316</v>
      </c>
      <c r="E59" s="261">
        <v>2505.4</v>
      </c>
      <c r="F59" s="261">
        <v>2501.7999999999997</v>
      </c>
      <c r="G59" s="263">
        <v>2471.5999999999995</v>
      </c>
      <c r="H59" s="263">
        <v>2437.7999999999997</v>
      </c>
      <c r="I59" s="263">
        <v>2407.5999999999995</v>
      </c>
      <c r="J59" s="263">
        <v>2535.5999999999995</v>
      </c>
      <c r="K59" s="263">
        <v>2565.7999999999993</v>
      </c>
      <c r="L59" s="263">
        <v>2599.5999999999995</v>
      </c>
      <c r="M59" s="264">
        <v>2532</v>
      </c>
      <c r="N59" s="264">
        <v>2468</v>
      </c>
      <c r="O59" s="264">
        <v>4655350</v>
      </c>
      <c r="P59" s="265">
        <v>-2.6992577041313639E-3</v>
      </c>
    </row>
    <row r="60" spans="1:16" ht="12.75" customHeight="1">
      <c r="A60" s="256">
        <v>50</v>
      </c>
      <c r="B60" s="269" t="s">
        <v>45</v>
      </c>
      <c r="C60" s="261" t="s">
        <v>97</v>
      </c>
      <c r="D60" s="262">
        <v>45316</v>
      </c>
      <c r="E60" s="261">
        <v>884.85</v>
      </c>
      <c r="F60" s="261">
        <v>887.15</v>
      </c>
      <c r="G60" s="263">
        <v>872.75</v>
      </c>
      <c r="H60" s="263">
        <v>860.65</v>
      </c>
      <c r="I60" s="263">
        <v>846.25</v>
      </c>
      <c r="J60" s="263">
        <v>899.25</v>
      </c>
      <c r="K60" s="263">
        <v>913.64999999999986</v>
      </c>
      <c r="L60" s="263">
        <v>925.75</v>
      </c>
      <c r="M60" s="264">
        <v>901.55</v>
      </c>
      <c r="N60" s="264">
        <v>875.05</v>
      </c>
      <c r="O60" s="264">
        <v>9895000</v>
      </c>
      <c r="P60" s="265">
        <v>3.7973355711738176E-2</v>
      </c>
    </row>
    <row r="61" spans="1:16" ht="12.75" customHeight="1">
      <c r="A61" s="256">
        <v>51</v>
      </c>
      <c r="B61" s="269" t="s">
        <v>45</v>
      </c>
      <c r="C61" s="268" t="s">
        <v>98</v>
      </c>
      <c r="D61" s="262">
        <v>45316</v>
      </c>
      <c r="E61" s="261">
        <v>1187.55</v>
      </c>
      <c r="F61" s="261">
        <v>1194.5333333333333</v>
      </c>
      <c r="G61" s="263">
        <v>1173.2666666666667</v>
      </c>
      <c r="H61" s="263">
        <v>1158.9833333333333</v>
      </c>
      <c r="I61" s="263">
        <v>1137.7166666666667</v>
      </c>
      <c r="J61" s="263">
        <v>1208.8166666666666</v>
      </c>
      <c r="K61" s="263">
        <v>1230.083333333333</v>
      </c>
      <c r="L61" s="263">
        <v>1244.3666666666666</v>
      </c>
      <c r="M61" s="264">
        <v>1215.8</v>
      </c>
      <c r="N61" s="264">
        <v>1180.25</v>
      </c>
      <c r="O61" s="264">
        <v>1095500</v>
      </c>
      <c r="P61" s="265">
        <v>1.0981912144702842E-2</v>
      </c>
    </row>
    <row r="62" spans="1:16" ht="12.75" customHeight="1">
      <c r="A62" s="256">
        <v>52</v>
      </c>
      <c r="B62" s="269" t="s">
        <v>41</v>
      </c>
      <c r="C62" s="266" t="s">
        <v>99</v>
      </c>
      <c r="D62" s="262">
        <v>45316</v>
      </c>
      <c r="E62" s="261">
        <v>320.5</v>
      </c>
      <c r="F62" s="261">
        <v>321.01666666666665</v>
      </c>
      <c r="G62" s="263">
        <v>316.48333333333329</v>
      </c>
      <c r="H62" s="263">
        <v>312.46666666666664</v>
      </c>
      <c r="I62" s="263">
        <v>307.93333333333328</v>
      </c>
      <c r="J62" s="263">
        <v>325.0333333333333</v>
      </c>
      <c r="K62" s="263">
        <v>329.56666666666661</v>
      </c>
      <c r="L62" s="263">
        <v>333.58333333333331</v>
      </c>
      <c r="M62" s="264">
        <v>325.55</v>
      </c>
      <c r="N62" s="264">
        <v>317</v>
      </c>
      <c r="O62" s="264">
        <v>19377000</v>
      </c>
      <c r="P62" s="265">
        <v>-6.7355600664329215E-3</v>
      </c>
    </row>
    <row r="63" spans="1:16" ht="12.75" customHeight="1">
      <c r="A63" s="256">
        <v>53</v>
      </c>
      <c r="B63" s="269" t="s">
        <v>63</v>
      </c>
      <c r="C63" s="261" t="s">
        <v>100</v>
      </c>
      <c r="D63" s="262">
        <v>45316</v>
      </c>
      <c r="E63" s="261">
        <v>150.25</v>
      </c>
      <c r="F63" s="261">
        <v>150.78333333333333</v>
      </c>
      <c r="G63" s="263">
        <v>147.86666666666667</v>
      </c>
      <c r="H63" s="263">
        <v>145.48333333333335</v>
      </c>
      <c r="I63" s="263">
        <v>142.56666666666669</v>
      </c>
      <c r="J63" s="263">
        <v>153.16666666666666</v>
      </c>
      <c r="K63" s="263">
        <v>156.08333333333334</v>
      </c>
      <c r="L63" s="263">
        <v>158.46666666666664</v>
      </c>
      <c r="M63" s="264">
        <v>153.69999999999999</v>
      </c>
      <c r="N63" s="264">
        <v>148.4</v>
      </c>
      <c r="O63" s="264">
        <v>33485000</v>
      </c>
      <c r="P63" s="265">
        <v>3.0942118226600986E-2</v>
      </c>
    </row>
    <row r="64" spans="1:16" ht="12.75" customHeight="1">
      <c r="A64" s="256">
        <v>54</v>
      </c>
      <c r="B64" s="269" t="s">
        <v>41</v>
      </c>
      <c r="C64" s="261" t="s">
        <v>101</v>
      </c>
      <c r="D64" s="262">
        <v>45316</v>
      </c>
      <c r="E64" s="261">
        <v>2020.6</v>
      </c>
      <c r="F64" s="261">
        <v>2027.6166666666666</v>
      </c>
      <c r="G64" s="263">
        <v>1997.7833333333333</v>
      </c>
      <c r="H64" s="263">
        <v>1974.9666666666667</v>
      </c>
      <c r="I64" s="263">
        <v>1945.1333333333334</v>
      </c>
      <c r="J64" s="263">
        <v>2050.4333333333334</v>
      </c>
      <c r="K64" s="263">
        <v>2080.2666666666664</v>
      </c>
      <c r="L64" s="263">
        <v>2103.083333333333</v>
      </c>
      <c r="M64" s="264">
        <v>2057.4499999999998</v>
      </c>
      <c r="N64" s="264">
        <v>2004.8</v>
      </c>
      <c r="O64" s="264">
        <v>3617700</v>
      </c>
      <c r="P64" s="265">
        <v>2.5599591767307365E-2</v>
      </c>
    </row>
    <row r="65" spans="1:16" ht="12.75" customHeight="1">
      <c r="A65" s="256">
        <v>55</v>
      </c>
      <c r="B65" s="269" t="s">
        <v>59</v>
      </c>
      <c r="C65" s="261" t="s">
        <v>102</v>
      </c>
      <c r="D65" s="262">
        <v>45316</v>
      </c>
      <c r="E65" s="261">
        <v>558.95000000000005</v>
      </c>
      <c r="F65" s="261">
        <v>558.33333333333337</v>
      </c>
      <c r="G65" s="263">
        <v>554.36666666666679</v>
      </c>
      <c r="H65" s="263">
        <v>549.78333333333342</v>
      </c>
      <c r="I65" s="263">
        <v>545.81666666666683</v>
      </c>
      <c r="J65" s="263">
        <v>562.91666666666674</v>
      </c>
      <c r="K65" s="263">
        <v>566.88333333333321</v>
      </c>
      <c r="L65" s="263">
        <v>571.4666666666667</v>
      </c>
      <c r="M65" s="264">
        <v>562.29999999999995</v>
      </c>
      <c r="N65" s="264">
        <v>553.75</v>
      </c>
      <c r="O65" s="264">
        <v>22333750</v>
      </c>
      <c r="P65" s="265">
        <v>-1.4016886485293307E-2</v>
      </c>
    </row>
    <row r="66" spans="1:16" ht="12.75" customHeight="1">
      <c r="A66" s="256">
        <v>56</v>
      </c>
      <c r="B66" s="269" t="s">
        <v>49</v>
      </c>
      <c r="C66" s="266" t="s">
        <v>103</v>
      </c>
      <c r="D66" s="262">
        <v>45316</v>
      </c>
      <c r="E66" s="261">
        <v>2265.65</v>
      </c>
      <c r="F66" s="261">
        <v>2271.6166666666668</v>
      </c>
      <c r="G66" s="263">
        <v>2235.0333333333338</v>
      </c>
      <c r="H66" s="263">
        <v>2204.416666666667</v>
      </c>
      <c r="I66" s="263">
        <v>2167.8333333333339</v>
      </c>
      <c r="J66" s="263">
        <v>2302.2333333333336</v>
      </c>
      <c r="K66" s="263">
        <v>2338.8166666666666</v>
      </c>
      <c r="L66" s="263">
        <v>2369.4333333333334</v>
      </c>
      <c r="M66" s="264">
        <v>2308.1999999999998</v>
      </c>
      <c r="N66" s="264">
        <v>2241</v>
      </c>
      <c r="O66" s="264">
        <v>3139250</v>
      </c>
      <c r="P66" s="265">
        <v>3.7254254088881548E-2</v>
      </c>
    </row>
    <row r="67" spans="1:16" ht="12.75" customHeight="1">
      <c r="A67" s="256">
        <v>57</v>
      </c>
      <c r="B67" s="269" t="s">
        <v>39</v>
      </c>
      <c r="C67" s="261" t="s">
        <v>104</v>
      </c>
      <c r="D67" s="262">
        <v>45316</v>
      </c>
      <c r="E67" s="261">
        <v>2403.0500000000002</v>
      </c>
      <c r="F67" s="261">
        <v>2413.3666666666668</v>
      </c>
      <c r="G67" s="263">
        <v>2364.9333333333334</v>
      </c>
      <c r="H67" s="263">
        <v>2326.8166666666666</v>
      </c>
      <c r="I67" s="263">
        <v>2278.3833333333332</v>
      </c>
      <c r="J67" s="263">
        <v>2451.4833333333336</v>
      </c>
      <c r="K67" s="263">
        <v>2499.916666666667</v>
      </c>
      <c r="L67" s="263">
        <v>2538.0333333333338</v>
      </c>
      <c r="M67" s="264">
        <v>2461.8000000000002</v>
      </c>
      <c r="N67" s="264">
        <v>2375.25</v>
      </c>
      <c r="O67" s="264">
        <v>2298000</v>
      </c>
      <c r="P67" s="265">
        <v>-1.2886597938144329E-2</v>
      </c>
    </row>
    <row r="68" spans="1:16" ht="12.75" customHeight="1">
      <c r="A68" s="256">
        <v>58</v>
      </c>
      <c r="B68" s="269" t="s">
        <v>45</v>
      </c>
      <c r="C68" s="266" t="s">
        <v>105</v>
      </c>
      <c r="D68" s="262">
        <v>45316</v>
      </c>
      <c r="E68" s="261">
        <v>150.6</v>
      </c>
      <c r="F68" s="261">
        <v>149.43333333333334</v>
      </c>
      <c r="G68" s="263">
        <v>147.46666666666667</v>
      </c>
      <c r="H68" s="263">
        <v>144.33333333333334</v>
      </c>
      <c r="I68" s="263">
        <v>142.36666666666667</v>
      </c>
      <c r="J68" s="263">
        <v>152.56666666666666</v>
      </c>
      <c r="K68" s="263">
        <v>154.53333333333336</v>
      </c>
      <c r="L68" s="263">
        <v>157.66666666666666</v>
      </c>
      <c r="M68" s="264">
        <v>151.4</v>
      </c>
      <c r="N68" s="264">
        <v>146.30000000000001</v>
      </c>
      <c r="O68" s="264">
        <v>20121000</v>
      </c>
      <c r="P68" s="265">
        <v>-1.6713091922005572E-2</v>
      </c>
    </row>
    <row r="69" spans="1:16" ht="12.75" customHeight="1">
      <c r="A69" s="256">
        <v>59</v>
      </c>
      <c r="B69" s="269" t="s">
        <v>43</v>
      </c>
      <c r="C69" s="261" t="s">
        <v>106</v>
      </c>
      <c r="D69" s="262">
        <v>45316</v>
      </c>
      <c r="E69" s="261">
        <v>3826.55</v>
      </c>
      <c r="F69" s="261">
        <v>3858.2833333333333</v>
      </c>
      <c r="G69" s="263">
        <v>3777.6666666666665</v>
      </c>
      <c r="H69" s="263">
        <v>3728.7833333333333</v>
      </c>
      <c r="I69" s="263">
        <v>3648.1666666666665</v>
      </c>
      <c r="J69" s="263">
        <v>3907.1666666666665</v>
      </c>
      <c r="K69" s="263">
        <v>3987.7833333333333</v>
      </c>
      <c r="L69" s="263">
        <v>4036.6666666666665</v>
      </c>
      <c r="M69" s="264">
        <v>3938.9</v>
      </c>
      <c r="N69" s="264">
        <v>3809.4</v>
      </c>
      <c r="O69" s="264">
        <v>4138800</v>
      </c>
      <c r="P69" s="265">
        <v>1.9509311262193321E-2</v>
      </c>
    </row>
    <row r="70" spans="1:16" ht="12.75" customHeight="1">
      <c r="A70" s="256">
        <v>60</v>
      </c>
      <c r="B70" s="269" t="s">
        <v>45</v>
      </c>
      <c r="C70" s="268" t="s">
        <v>107</v>
      </c>
      <c r="D70" s="262">
        <v>45316</v>
      </c>
      <c r="E70" s="261">
        <v>6360.1</v>
      </c>
      <c r="F70" s="261">
        <v>6368.916666666667</v>
      </c>
      <c r="G70" s="263">
        <v>6302.8833333333341</v>
      </c>
      <c r="H70" s="263">
        <v>6245.666666666667</v>
      </c>
      <c r="I70" s="263">
        <v>6179.6333333333341</v>
      </c>
      <c r="J70" s="263">
        <v>6426.1333333333341</v>
      </c>
      <c r="K70" s="263">
        <v>6492.166666666667</v>
      </c>
      <c r="L70" s="263">
        <v>6549.3833333333341</v>
      </c>
      <c r="M70" s="264">
        <v>6434.95</v>
      </c>
      <c r="N70" s="264">
        <v>6311.7</v>
      </c>
      <c r="O70" s="264">
        <v>1229600</v>
      </c>
      <c r="P70" s="265">
        <v>-3.188725297220691E-2</v>
      </c>
    </row>
    <row r="71" spans="1:16" ht="12.75" customHeight="1">
      <c r="A71" s="256">
        <v>61</v>
      </c>
      <c r="B71" s="269" t="s">
        <v>108</v>
      </c>
      <c r="C71" s="261" t="s">
        <v>109</v>
      </c>
      <c r="D71" s="262">
        <v>45316</v>
      </c>
      <c r="E71" s="261">
        <v>788.5</v>
      </c>
      <c r="F71" s="261">
        <v>791.5333333333333</v>
      </c>
      <c r="G71" s="263">
        <v>774.86666666666656</v>
      </c>
      <c r="H71" s="263">
        <v>761.23333333333323</v>
      </c>
      <c r="I71" s="263">
        <v>744.56666666666649</v>
      </c>
      <c r="J71" s="263">
        <v>805.16666666666663</v>
      </c>
      <c r="K71" s="263">
        <v>821.83333333333337</v>
      </c>
      <c r="L71" s="263">
        <v>835.4666666666667</v>
      </c>
      <c r="M71" s="264">
        <v>808.2</v>
      </c>
      <c r="N71" s="264">
        <v>777.9</v>
      </c>
      <c r="O71" s="264">
        <v>39702300</v>
      </c>
      <c r="P71" s="265">
        <v>-9.1346952333499413E-4</v>
      </c>
    </row>
    <row r="72" spans="1:16" ht="12.75" customHeight="1">
      <c r="A72" s="256">
        <v>62</v>
      </c>
      <c r="B72" s="269" t="s">
        <v>43</v>
      </c>
      <c r="C72" s="261" t="s">
        <v>110</v>
      </c>
      <c r="D72" s="262">
        <v>45316</v>
      </c>
      <c r="E72" s="261">
        <v>5758.3</v>
      </c>
      <c r="F72" s="261">
        <v>5772.45</v>
      </c>
      <c r="G72" s="263">
        <v>5695.2</v>
      </c>
      <c r="H72" s="263">
        <v>5632.1</v>
      </c>
      <c r="I72" s="263">
        <v>5554.85</v>
      </c>
      <c r="J72" s="263">
        <v>5835.5499999999993</v>
      </c>
      <c r="K72" s="263">
        <v>5912.7999999999993</v>
      </c>
      <c r="L72" s="263">
        <v>5975.8999999999987</v>
      </c>
      <c r="M72" s="264">
        <v>5849.7</v>
      </c>
      <c r="N72" s="264">
        <v>5709.35</v>
      </c>
      <c r="O72" s="264">
        <v>2130000</v>
      </c>
      <c r="P72" s="265">
        <v>-7.918025151374011E-3</v>
      </c>
    </row>
    <row r="73" spans="1:16" ht="12.75" customHeight="1">
      <c r="A73" s="256">
        <v>63</v>
      </c>
      <c r="B73" s="269" t="s">
        <v>56</v>
      </c>
      <c r="C73" s="261" t="s">
        <v>111</v>
      </c>
      <c r="D73" s="262">
        <v>45316</v>
      </c>
      <c r="E73" s="261">
        <v>3797.25</v>
      </c>
      <c r="F73" s="261">
        <v>3789.8833333333337</v>
      </c>
      <c r="G73" s="263">
        <v>3743.4166666666674</v>
      </c>
      <c r="H73" s="263">
        <v>3689.5833333333339</v>
      </c>
      <c r="I73" s="263">
        <v>3643.1166666666677</v>
      </c>
      <c r="J73" s="263">
        <v>3843.7166666666672</v>
      </c>
      <c r="K73" s="263">
        <v>3890.1833333333334</v>
      </c>
      <c r="L73" s="263">
        <v>3944.0166666666669</v>
      </c>
      <c r="M73" s="264">
        <v>3836.35</v>
      </c>
      <c r="N73" s="264">
        <v>3736.05</v>
      </c>
      <c r="O73" s="264">
        <v>4105850</v>
      </c>
      <c r="P73" s="265">
        <v>1.7933390264730999E-3</v>
      </c>
    </row>
    <row r="74" spans="1:16" ht="12.75" customHeight="1">
      <c r="A74" s="256">
        <v>64</v>
      </c>
      <c r="B74" s="269" t="s">
        <v>56</v>
      </c>
      <c r="C74" s="261" t="s">
        <v>112</v>
      </c>
      <c r="D74" s="262">
        <v>45316</v>
      </c>
      <c r="E74" s="261">
        <v>2958.55</v>
      </c>
      <c r="F74" s="261">
        <v>2940.9500000000003</v>
      </c>
      <c r="G74" s="263">
        <v>2916.9500000000007</v>
      </c>
      <c r="H74" s="263">
        <v>2875.3500000000004</v>
      </c>
      <c r="I74" s="263">
        <v>2851.3500000000008</v>
      </c>
      <c r="J74" s="263">
        <v>2982.5500000000006</v>
      </c>
      <c r="K74" s="263">
        <v>3006.5499999999997</v>
      </c>
      <c r="L74" s="263">
        <v>3048.1500000000005</v>
      </c>
      <c r="M74" s="264">
        <v>2964.95</v>
      </c>
      <c r="N74" s="264">
        <v>2899.35</v>
      </c>
      <c r="O74" s="264">
        <v>3240050</v>
      </c>
      <c r="P74" s="265">
        <v>-4.1022301806934724E-2</v>
      </c>
    </row>
    <row r="75" spans="1:16" ht="12.75" customHeight="1">
      <c r="A75" s="256">
        <v>65</v>
      </c>
      <c r="B75" s="269" t="s">
        <v>56</v>
      </c>
      <c r="C75" s="261" t="s">
        <v>113</v>
      </c>
      <c r="D75" s="262">
        <v>45316</v>
      </c>
      <c r="E75" s="261">
        <v>325.89999999999998</v>
      </c>
      <c r="F75" s="261">
        <v>327.08333333333331</v>
      </c>
      <c r="G75" s="263">
        <v>321.51666666666665</v>
      </c>
      <c r="H75" s="263">
        <v>317.13333333333333</v>
      </c>
      <c r="I75" s="263">
        <v>311.56666666666666</v>
      </c>
      <c r="J75" s="263">
        <v>331.46666666666664</v>
      </c>
      <c r="K75" s="263">
        <v>337.03333333333336</v>
      </c>
      <c r="L75" s="263">
        <v>341.41666666666663</v>
      </c>
      <c r="M75" s="264">
        <v>332.65</v>
      </c>
      <c r="N75" s="264">
        <v>322.7</v>
      </c>
      <c r="O75" s="264">
        <v>19645200</v>
      </c>
      <c r="P75" s="265">
        <v>5.571677307022635E-2</v>
      </c>
    </row>
    <row r="76" spans="1:16" ht="12.75" customHeight="1">
      <c r="A76" s="256">
        <v>66</v>
      </c>
      <c r="B76" s="269" t="s">
        <v>63</v>
      </c>
      <c r="C76" s="261" t="s">
        <v>114</v>
      </c>
      <c r="D76" s="262">
        <v>45316</v>
      </c>
      <c r="E76" s="261">
        <v>149.85</v>
      </c>
      <c r="F76" s="261">
        <v>151.18333333333331</v>
      </c>
      <c r="G76" s="263">
        <v>146.66666666666663</v>
      </c>
      <c r="H76" s="263">
        <v>143.48333333333332</v>
      </c>
      <c r="I76" s="263">
        <v>138.96666666666664</v>
      </c>
      <c r="J76" s="263">
        <v>154.36666666666662</v>
      </c>
      <c r="K76" s="263">
        <v>158.88333333333333</v>
      </c>
      <c r="L76" s="263">
        <v>162.06666666666661</v>
      </c>
      <c r="M76" s="264">
        <v>155.69999999999999</v>
      </c>
      <c r="N76" s="264">
        <v>148</v>
      </c>
      <c r="O76" s="264">
        <v>114250000</v>
      </c>
      <c r="P76" s="265">
        <v>5.9931347991464885E-2</v>
      </c>
    </row>
    <row r="77" spans="1:16" ht="12.75" customHeight="1">
      <c r="A77" s="256">
        <v>67</v>
      </c>
      <c r="B77" s="269" t="s">
        <v>84</v>
      </c>
      <c r="C77" s="261" t="s">
        <v>115</v>
      </c>
      <c r="D77" s="262">
        <v>45316</v>
      </c>
      <c r="E77" s="261">
        <v>167.4</v>
      </c>
      <c r="F77" s="261">
        <v>166.45000000000002</v>
      </c>
      <c r="G77" s="263">
        <v>164.10000000000002</v>
      </c>
      <c r="H77" s="263">
        <v>160.80000000000001</v>
      </c>
      <c r="I77" s="263">
        <v>158.45000000000002</v>
      </c>
      <c r="J77" s="263">
        <v>169.75000000000003</v>
      </c>
      <c r="K77" s="263">
        <v>172.1</v>
      </c>
      <c r="L77" s="263">
        <v>175.40000000000003</v>
      </c>
      <c r="M77" s="264">
        <v>168.8</v>
      </c>
      <c r="N77" s="264">
        <v>163.15</v>
      </c>
      <c r="O77" s="264">
        <v>182007225</v>
      </c>
      <c r="P77" s="265">
        <v>1.3321446765155374E-2</v>
      </c>
    </row>
    <row r="78" spans="1:16" ht="12.75" customHeight="1">
      <c r="A78" s="256">
        <v>68</v>
      </c>
      <c r="B78" s="269" t="s">
        <v>43</v>
      </c>
      <c r="C78" s="261" t="s">
        <v>116</v>
      </c>
      <c r="D78" s="262">
        <v>45316</v>
      </c>
      <c r="E78" s="261">
        <v>890.4</v>
      </c>
      <c r="F78" s="261">
        <v>895.61666666666667</v>
      </c>
      <c r="G78" s="263">
        <v>876.7833333333333</v>
      </c>
      <c r="H78" s="263">
        <v>863.16666666666663</v>
      </c>
      <c r="I78" s="263">
        <v>844.33333333333326</v>
      </c>
      <c r="J78" s="263">
        <v>909.23333333333335</v>
      </c>
      <c r="K78" s="263">
        <v>928.06666666666661</v>
      </c>
      <c r="L78" s="263">
        <v>941.68333333333339</v>
      </c>
      <c r="M78" s="264">
        <v>914.45</v>
      </c>
      <c r="N78" s="264">
        <v>882</v>
      </c>
      <c r="O78" s="264">
        <v>11866800</v>
      </c>
      <c r="P78" s="265">
        <v>8.3785115820601275E-3</v>
      </c>
    </row>
    <row r="79" spans="1:16" ht="12.75" customHeight="1">
      <c r="A79" s="256">
        <v>69</v>
      </c>
      <c r="B79" s="269" t="s">
        <v>117</v>
      </c>
      <c r="C79" s="261" t="s">
        <v>118</v>
      </c>
      <c r="D79" s="262">
        <v>45316</v>
      </c>
      <c r="E79" s="261">
        <v>84.3</v>
      </c>
      <c r="F79" s="261">
        <v>84.483333333333334</v>
      </c>
      <c r="G79" s="263">
        <v>82.366666666666674</v>
      </c>
      <c r="H79" s="263">
        <v>80.433333333333337</v>
      </c>
      <c r="I79" s="263">
        <v>78.316666666666677</v>
      </c>
      <c r="J79" s="263">
        <v>86.416666666666671</v>
      </c>
      <c r="K79" s="263">
        <v>88.533333333333317</v>
      </c>
      <c r="L79" s="263">
        <v>90.466666666666669</v>
      </c>
      <c r="M79" s="264">
        <v>86.6</v>
      </c>
      <c r="N79" s="264">
        <v>82.55</v>
      </c>
      <c r="O79" s="264">
        <v>189067500</v>
      </c>
      <c r="P79" s="265">
        <v>2.0091047040971168E-2</v>
      </c>
    </row>
    <row r="80" spans="1:16" ht="12.75" customHeight="1">
      <c r="A80" s="256">
        <v>70</v>
      </c>
      <c r="B80" s="269" t="s">
        <v>45</v>
      </c>
      <c r="C80" s="267" t="s">
        <v>119</v>
      </c>
      <c r="D80" s="262">
        <v>45316</v>
      </c>
      <c r="E80" s="261">
        <v>751.1</v>
      </c>
      <c r="F80" s="261">
        <v>751.9</v>
      </c>
      <c r="G80" s="263">
        <v>741.3</v>
      </c>
      <c r="H80" s="263">
        <v>731.5</v>
      </c>
      <c r="I80" s="263">
        <v>720.9</v>
      </c>
      <c r="J80" s="263">
        <v>761.69999999999993</v>
      </c>
      <c r="K80" s="263">
        <v>772.30000000000007</v>
      </c>
      <c r="L80" s="263">
        <v>782.09999999999991</v>
      </c>
      <c r="M80" s="264">
        <v>762.5</v>
      </c>
      <c r="N80" s="264">
        <v>742.1</v>
      </c>
      <c r="O80" s="264">
        <v>8301800</v>
      </c>
      <c r="P80" s="265">
        <v>1.5908367801463569E-2</v>
      </c>
    </row>
    <row r="81" spans="1:16" ht="12.75" customHeight="1">
      <c r="A81" s="256">
        <v>71</v>
      </c>
      <c r="B81" s="269" t="s">
        <v>59</v>
      </c>
      <c r="C81" s="261" t="s">
        <v>120</v>
      </c>
      <c r="D81" s="262">
        <v>45316</v>
      </c>
      <c r="E81" s="261">
        <v>1125.9000000000001</v>
      </c>
      <c r="F81" s="261">
        <v>1127.9166666666667</v>
      </c>
      <c r="G81" s="263">
        <v>1119.0333333333335</v>
      </c>
      <c r="H81" s="263">
        <v>1112.1666666666667</v>
      </c>
      <c r="I81" s="263">
        <v>1103.2833333333335</v>
      </c>
      <c r="J81" s="263">
        <v>1134.7833333333335</v>
      </c>
      <c r="K81" s="263">
        <v>1143.6666666666667</v>
      </c>
      <c r="L81" s="263">
        <v>1150.5333333333335</v>
      </c>
      <c r="M81" s="264">
        <v>1136.8</v>
      </c>
      <c r="N81" s="264">
        <v>1121.05</v>
      </c>
      <c r="O81" s="264">
        <v>6475000</v>
      </c>
      <c r="P81" s="265">
        <v>2.226081465108936E-2</v>
      </c>
    </row>
    <row r="82" spans="1:16" ht="12.75" customHeight="1">
      <c r="A82" s="256">
        <v>72</v>
      </c>
      <c r="B82" s="269" t="s">
        <v>108</v>
      </c>
      <c r="C82" s="261" t="s">
        <v>121</v>
      </c>
      <c r="D82" s="262">
        <v>45316</v>
      </c>
      <c r="E82" s="261">
        <v>2304.15</v>
      </c>
      <c r="F82" s="261">
        <v>2295.7666666666669</v>
      </c>
      <c r="G82" s="263">
        <v>2274.0833333333339</v>
      </c>
      <c r="H82" s="263">
        <v>2244.0166666666669</v>
      </c>
      <c r="I82" s="263">
        <v>2222.3333333333339</v>
      </c>
      <c r="J82" s="263">
        <v>2325.8333333333339</v>
      </c>
      <c r="K82" s="263">
        <v>2347.5166666666673</v>
      </c>
      <c r="L82" s="263">
        <v>2377.5833333333339</v>
      </c>
      <c r="M82" s="264">
        <v>2317.4499999999998</v>
      </c>
      <c r="N82" s="264">
        <v>2265.6999999999998</v>
      </c>
      <c r="O82" s="264">
        <v>3275600</v>
      </c>
      <c r="P82" s="265">
        <v>1.7559392061384092E-2</v>
      </c>
    </row>
    <row r="83" spans="1:16" ht="12.75" customHeight="1">
      <c r="A83" s="256">
        <v>73</v>
      </c>
      <c r="B83" s="269" t="s">
        <v>43</v>
      </c>
      <c r="C83" s="261" t="s">
        <v>122</v>
      </c>
      <c r="D83" s="262">
        <v>45316</v>
      </c>
      <c r="E83" s="261">
        <v>428.75</v>
      </c>
      <c r="F83" s="261">
        <v>428.75</v>
      </c>
      <c r="G83" s="263">
        <v>421.5</v>
      </c>
      <c r="H83" s="263">
        <v>414.25</v>
      </c>
      <c r="I83" s="263">
        <v>407</v>
      </c>
      <c r="J83" s="263">
        <v>436</v>
      </c>
      <c r="K83" s="263">
        <v>443.25</v>
      </c>
      <c r="L83" s="263">
        <v>450.5</v>
      </c>
      <c r="M83" s="264">
        <v>436</v>
      </c>
      <c r="N83" s="264">
        <v>421.5</v>
      </c>
      <c r="O83" s="264">
        <v>13120000</v>
      </c>
      <c r="P83" s="265">
        <v>1.3753670220985937E-2</v>
      </c>
    </row>
    <row r="84" spans="1:16" ht="12.75" customHeight="1">
      <c r="A84" s="256">
        <v>74</v>
      </c>
      <c r="B84" s="269" t="s">
        <v>49</v>
      </c>
      <c r="C84" s="261" t="s">
        <v>123</v>
      </c>
      <c r="D84" s="262">
        <v>45316</v>
      </c>
      <c r="E84" s="261">
        <v>2114.65</v>
      </c>
      <c r="F84" s="261">
        <v>2107.6333333333337</v>
      </c>
      <c r="G84" s="263">
        <v>2096.3166666666675</v>
      </c>
      <c r="H84" s="263">
        <v>2077.983333333334</v>
      </c>
      <c r="I84" s="263">
        <v>2066.6666666666679</v>
      </c>
      <c r="J84" s="263">
        <v>2125.9666666666672</v>
      </c>
      <c r="K84" s="263">
        <v>2137.2833333333338</v>
      </c>
      <c r="L84" s="263">
        <v>2155.6166666666668</v>
      </c>
      <c r="M84" s="264">
        <v>2118.9499999999998</v>
      </c>
      <c r="N84" s="264">
        <v>2089.3000000000002</v>
      </c>
      <c r="O84" s="264">
        <v>9029610</v>
      </c>
      <c r="P84" s="265">
        <v>-1.1849454507490734E-2</v>
      </c>
    </row>
    <row r="85" spans="1:16" ht="12.75" customHeight="1">
      <c r="A85" s="256">
        <v>75</v>
      </c>
      <c r="B85" s="269" t="s">
        <v>84</v>
      </c>
      <c r="C85" s="261" t="s">
        <v>124</v>
      </c>
      <c r="D85" s="262">
        <v>45316</v>
      </c>
      <c r="E85" s="261">
        <v>556.04999999999995</v>
      </c>
      <c r="F85" s="261">
        <v>551.73333333333323</v>
      </c>
      <c r="G85" s="263">
        <v>545.16666666666652</v>
      </c>
      <c r="H85" s="263">
        <v>534.2833333333333</v>
      </c>
      <c r="I85" s="263">
        <v>527.71666666666658</v>
      </c>
      <c r="J85" s="263">
        <v>562.61666666666645</v>
      </c>
      <c r="K85" s="263">
        <v>569.18333333333328</v>
      </c>
      <c r="L85" s="263">
        <v>580.06666666666638</v>
      </c>
      <c r="M85" s="264">
        <v>558.29999999999995</v>
      </c>
      <c r="N85" s="264">
        <v>540.85</v>
      </c>
      <c r="O85" s="264">
        <v>6135000</v>
      </c>
      <c r="P85" s="265">
        <v>-7.7443609022556398E-2</v>
      </c>
    </row>
    <row r="86" spans="1:16" ht="12.75" customHeight="1">
      <c r="A86" s="256">
        <v>76</v>
      </c>
      <c r="B86" s="269" t="s">
        <v>45</v>
      </c>
      <c r="C86" s="268" t="s">
        <v>125</v>
      </c>
      <c r="D86" s="262">
        <v>45316</v>
      </c>
      <c r="E86" s="261">
        <v>2997.6</v>
      </c>
      <c r="F86" s="261">
        <v>3003.6666666666665</v>
      </c>
      <c r="G86" s="263">
        <v>2937.333333333333</v>
      </c>
      <c r="H86" s="263">
        <v>2877.0666666666666</v>
      </c>
      <c r="I86" s="263">
        <v>2810.7333333333331</v>
      </c>
      <c r="J86" s="263">
        <v>3063.9333333333329</v>
      </c>
      <c r="K86" s="263">
        <v>3130.266666666666</v>
      </c>
      <c r="L86" s="263">
        <v>3190.5333333333328</v>
      </c>
      <c r="M86" s="264">
        <v>3070</v>
      </c>
      <c r="N86" s="264">
        <v>2943.4</v>
      </c>
      <c r="O86" s="264">
        <v>8640900</v>
      </c>
      <c r="P86" s="265">
        <v>8.2941685152460809E-2</v>
      </c>
    </row>
    <row r="87" spans="1:16" ht="12.75" customHeight="1">
      <c r="A87" s="256">
        <v>77</v>
      </c>
      <c r="B87" s="269" t="s">
        <v>41</v>
      </c>
      <c r="C87" s="261" t="s">
        <v>126</v>
      </c>
      <c r="D87" s="262">
        <v>45316</v>
      </c>
      <c r="E87" s="261">
        <v>1430.35</v>
      </c>
      <c r="F87" s="261">
        <v>1434.1333333333332</v>
      </c>
      <c r="G87" s="263">
        <v>1424.1166666666663</v>
      </c>
      <c r="H87" s="263">
        <v>1417.8833333333332</v>
      </c>
      <c r="I87" s="263">
        <v>1407.8666666666663</v>
      </c>
      <c r="J87" s="263">
        <v>1440.3666666666663</v>
      </c>
      <c r="K87" s="263">
        <v>1450.3833333333332</v>
      </c>
      <c r="L87" s="263">
        <v>1456.6166666666663</v>
      </c>
      <c r="M87" s="264">
        <v>1444.15</v>
      </c>
      <c r="N87" s="264">
        <v>1427.9</v>
      </c>
      <c r="O87" s="264">
        <v>6074000</v>
      </c>
      <c r="P87" s="265">
        <v>-1.8660634946279991E-2</v>
      </c>
    </row>
    <row r="88" spans="1:16" ht="12.75" customHeight="1">
      <c r="A88" s="256">
        <v>78</v>
      </c>
      <c r="B88" s="269" t="s">
        <v>87</v>
      </c>
      <c r="C88" s="261" t="s">
        <v>127</v>
      </c>
      <c r="D88" s="262">
        <v>45316</v>
      </c>
      <c r="E88" s="261">
        <v>1543.25</v>
      </c>
      <c r="F88" s="261">
        <v>1549.6833333333334</v>
      </c>
      <c r="G88" s="263">
        <v>1519.6166666666668</v>
      </c>
      <c r="H88" s="263">
        <v>1495.9833333333333</v>
      </c>
      <c r="I88" s="263">
        <v>1465.9166666666667</v>
      </c>
      <c r="J88" s="263">
        <v>1573.3166666666668</v>
      </c>
      <c r="K88" s="263">
        <v>1603.3833333333334</v>
      </c>
      <c r="L88" s="263">
        <v>1627.0166666666669</v>
      </c>
      <c r="M88" s="264">
        <v>1579.75</v>
      </c>
      <c r="N88" s="264">
        <v>1526.05</v>
      </c>
      <c r="O88" s="264">
        <v>15445500</v>
      </c>
      <c r="P88" s="265">
        <v>-5.8419390629000596E-2</v>
      </c>
    </row>
    <row r="89" spans="1:16" ht="12.75" customHeight="1">
      <c r="A89" s="256">
        <v>79</v>
      </c>
      <c r="B89" s="269" t="s">
        <v>68</v>
      </c>
      <c r="C89" s="261" t="s">
        <v>128</v>
      </c>
      <c r="D89" s="262">
        <v>45316</v>
      </c>
      <c r="E89" s="261">
        <v>3422.85</v>
      </c>
      <c r="F89" s="261">
        <v>3448.75</v>
      </c>
      <c r="G89" s="263">
        <v>3385.5</v>
      </c>
      <c r="H89" s="263">
        <v>3348.15</v>
      </c>
      <c r="I89" s="263">
        <v>3284.9</v>
      </c>
      <c r="J89" s="263">
        <v>3486.1</v>
      </c>
      <c r="K89" s="263">
        <v>3549.35</v>
      </c>
      <c r="L89" s="263">
        <v>3586.7</v>
      </c>
      <c r="M89" s="264">
        <v>3512</v>
      </c>
      <c r="N89" s="264">
        <v>3411.4</v>
      </c>
      <c r="O89" s="264">
        <v>3369600</v>
      </c>
      <c r="P89" s="265">
        <v>7.0121951219512202E-2</v>
      </c>
    </row>
    <row r="90" spans="1:16" ht="12.75" customHeight="1">
      <c r="A90" s="256">
        <v>80</v>
      </c>
      <c r="B90" s="269" t="s">
        <v>63</v>
      </c>
      <c r="C90" s="261" t="s">
        <v>129</v>
      </c>
      <c r="D90" s="262">
        <v>45316</v>
      </c>
      <c r="E90" s="261">
        <v>1683.7</v>
      </c>
      <c r="F90" s="261">
        <v>1678.3500000000001</v>
      </c>
      <c r="G90" s="263">
        <v>1668.0000000000002</v>
      </c>
      <c r="H90" s="263">
        <v>1652.3000000000002</v>
      </c>
      <c r="I90" s="263">
        <v>1641.9500000000003</v>
      </c>
      <c r="J90" s="263">
        <v>1694.0500000000002</v>
      </c>
      <c r="K90" s="263">
        <v>1704.4</v>
      </c>
      <c r="L90" s="263">
        <v>1720.1000000000001</v>
      </c>
      <c r="M90" s="264">
        <v>1688.7</v>
      </c>
      <c r="N90" s="264">
        <v>1662.65</v>
      </c>
      <c r="O90" s="264">
        <v>107190600</v>
      </c>
      <c r="P90" s="265">
        <v>1.6597986542173072E-2</v>
      </c>
    </row>
    <row r="91" spans="1:16" ht="12.75" customHeight="1">
      <c r="A91" s="256">
        <v>81</v>
      </c>
      <c r="B91" s="269" t="s">
        <v>68</v>
      </c>
      <c r="C91" s="261" t="s">
        <v>130</v>
      </c>
      <c r="D91" s="262">
        <v>45316</v>
      </c>
      <c r="E91" s="261">
        <v>612.9</v>
      </c>
      <c r="F91" s="261">
        <v>613.91666666666663</v>
      </c>
      <c r="G91" s="263">
        <v>609.38333333333321</v>
      </c>
      <c r="H91" s="263">
        <v>605.86666666666656</v>
      </c>
      <c r="I91" s="263">
        <v>601.33333333333314</v>
      </c>
      <c r="J91" s="263">
        <v>617.43333333333328</v>
      </c>
      <c r="K91" s="263">
        <v>621.96666666666681</v>
      </c>
      <c r="L91" s="263">
        <v>625.48333333333335</v>
      </c>
      <c r="M91" s="264">
        <v>618.45000000000005</v>
      </c>
      <c r="N91" s="264">
        <v>610.4</v>
      </c>
      <c r="O91" s="264">
        <v>32040800</v>
      </c>
      <c r="P91" s="265">
        <v>2.3579435639737148E-2</v>
      </c>
    </row>
    <row r="92" spans="1:16" ht="12.75" customHeight="1">
      <c r="A92" s="256">
        <v>82</v>
      </c>
      <c r="B92" s="269" t="s">
        <v>56</v>
      </c>
      <c r="C92" s="261" t="s">
        <v>131</v>
      </c>
      <c r="D92" s="262">
        <v>45316</v>
      </c>
      <c r="E92" s="261">
        <v>4382.3500000000004</v>
      </c>
      <c r="F92" s="261">
        <v>4391.0333333333338</v>
      </c>
      <c r="G92" s="263">
        <v>4338.5666666666675</v>
      </c>
      <c r="H92" s="263">
        <v>4294.7833333333338</v>
      </c>
      <c r="I92" s="263">
        <v>4242.3166666666675</v>
      </c>
      <c r="J92" s="263">
        <v>4434.8166666666675</v>
      </c>
      <c r="K92" s="263">
        <v>4487.2833333333328</v>
      </c>
      <c r="L92" s="263">
        <v>4531.0666666666675</v>
      </c>
      <c r="M92" s="264">
        <v>4443.5</v>
      </c>
      <c r="N92" s="264">
        <v>4347.25</v>
      </c>
      <c r="O92" s="264">
        <v>3939900</v>
      </c>
      <c r="P92" s="265">
        <v>2.9474014266677118E-2</v>
      </c>
    </row>
    <row r="93" spans="1:16" ht="12.75" customHeight="1">
      <c r="A93" s="256">
        <v>83</v>
      </c>
      <c r="B93" s="269" t="s">
        <v>132</v>
      </c>
      <c r="C93" s="261" t="s">
        <v>133</v>
      </c>
      <c r="D93" s="262">
        <v>45316</v>
      </c>
      <c r="E93" s="261">
        <v>580.9</v>
      </c>
      <c r="F93" s="261">
        <v>579.19999999999993</v>
      </c>
      <c r="G93" s="263">
        <v>571.79999999999984</v>
      </c>
      <c r="H93" s="263">
        <v>562.69999999999993</v>
      </c>
      <c r="I93" s="263">
        <v>555.29999999999984</v>
      </c>
      <c r="J93" s="263">
        <v>588.29999999999984</v>
      </c>
      <c r="K93" s="263">
        <v>595.69999999999993</v>
      </c>
      <c r="L93" s="263">
        <v>604.79999999999984</v>
      </c>
      <c r="M93" s="264">
        <v>586.6</v>
      </c>
      <c r="N93" s="264">
        <v>570.1</v>
      </c>
      <c r="O93" s="264">
        <v>40644800</v>
      </c>
      <c r="P93" s="265">
        <v>1.66333998669328E-2</v>
      </c>
    </row>
    <row r="94" spans="1:16" ht="12.75" customHeight="1">
      <c r="A94" s="256">
        <v>84</v>
      </c>
      <c r="B94" s="269" t="s">
        <v>132</v>
      </c>
      <c r="C94" s="267" t="s">
        <v>134</v>
      </c>
      <c r="D94" s="262">
        <v>45316</v>
      </c>
      <c r="E94" s="261">
        <v>266.64999999999998</v>
      </c>
      <c r="F94" s="261">
        <v>267.21666666666664</v>
      </c>
      <c r="G94" s="263">
        <v>259.43333333333328</v>
      </c>
      <c r="H94" s="263">
        <v>252.21666666666664</v>
      </c>
      <c r="I94" s="263">
        <v>244.43333333333328</v>
      </c>
      <c r="J94" s="263">
        <v>274.43333333333328</v>
      </c>
      <c r="K94" s="263">
        <v>282.2166666666667</v>
      </c>
      <c r="L94" s="263">
        <v>289.43333333333328</v>
      </c>
      <c r="M94" s="264">
        <v>275</v>
      </c>
      <c r="N94" s="264">
        <v>260</v>
      </c>
      <c r="O94" s="264">
        <v>32441300</v>
      </c>
      <c r="P94" s="265">
        <v>-4.6870133914668329E-2</v>
      </c>
    </row>
    <row r="95" spans="1:16" ht="12.75" customHeight="1">
      <c r="A95" s="256">
        <v>85</v>
      </c>
      <c r="B95" s="269" t="s">
        <v>84</v>
      </c>
      <c r="C95" s="261" t="s">
        <v>135</v>
      </c>
      <c r="D95" s="262">
        <v>45316</v>
      </c>
      <c r="E95" s="261">
        <v>453.2</v>
      </c>
      <c r="F95" s="261">
        <v>453.8</v>
      </c>
      <c r="G95" s="263">
        <v>448.15000000000003</v>
      </c>
      <c r="H95" s="263">
        <v>443.1</v>
      </c>
      <c r="I95" s="263">
        <v>437.45000000000005</v>
      </c>
      <c r="J95" s="263">
        <v>458.85</v>
      </c>
      <c r="K95" s="263">
        <v>464.5</v>
      </c>
      <c r="L95" s="263">
        <v>469.55</v>
      </c>
      <c r="M95" s="264">
        <v>459.45</v>
      </c>
      <c r="N95" s="264">
        <v>448.75</v>
      </c>
      <c r="O95" s="264">
        <v>33604200</v>
      </c>
      <c r="P95" s="265">
        <v>-4.0809794350644153E-3</v>
      </c>
    </row>
    <row r="96" spans="1:16" ht="12.75" customHeight="1">
      <c r="A96" s="256">
        <v>86</v>
      </c>
      <c r="B96" s="269" t="s">
        <v>59</v>
      </c>
      <c r="C96" s="261" t="s">
        <v>136</v>
      </c>
      <c r="D96" s="262">
        <v>45316</v>
      </c>
      <c r="E96" s="261">
        <v>2569.9499999999998</v>
      </c>
      <c r="F96" s="261">
        <v>2572.5499999999997</v>
      </c>
      <c r="G96" s="263">
        <v>2559.8999999999996</v>
      </c>
      <c r="H96" s="263">
        <v>2549.85</v>
      </c>
      <c r="I96" s="263">
        <v>2537.1999999999998</v>
      </c>
      <c r="J96" s="263">
        <v>2582.5999999999995</v>
      </c>
      <c r="K96" s="263">
        <v>2595.25</v>
      </c>
      <c r="L96" s="263">
        <v>2605.2999999999993</v>
      </c>
      <c r="M96" s="264">
        <v>2585.1999999999998</v>
      </c>
      <c r="N96" s="264">
        <v>2562.5</v>
      </c>
      <c r="O96" s="264">
        <v>11466900</v>
      </c>
      <c r="P96" s="265">
        <v>-1.4642571730556057E-2</v>
      </c>
    </row>
    <row r="97" spans="1:16" ht="12.75" customHeight="1">
      <c r="A97" s="256">
        <v>87</v>
      </c>
      <c r="B97" s="269" t="s">
        <v>68</v>
      </c>
      <c r="C97" s="261" t="s">
        <v>138</v>
      </c>
      <c r="D97" s="262">
        <v>45316</v>
      </c>
      <c r="E97" s="261">
        <v>1009.25</v>
      </c>
      <c r="F97" s="261">
        <v>1010.8833333333333</v>
      </c>
      <c r="G97" s="263">
        <v>1004.8666666666667</v>
      </c>
      <c r="H97" s="263">
        <v>1000.4833333333333</v>
      </c>
      <c r="I97" s="263">
        <v>994.4666666666667</v>
      </c>
      <c r="J97" s="263">
        <v>1015.2666666666667</v>
      </c>
      <c r="K97" s="263">
        <v>1021.2833333333333</v>
      </c>
      <c r="L97" s="263">
        <v>1025.6666666666665</v>
      </c>
      <c r="M97" s="264">
        <v>1016.9</v>
      </c>
      <c r="N97" s="264">
        <v>1006.5</v>
      </c>
      <c r="O97" s="264">
        <v>95941300</v>
      </c>
      <c r="P97" s="265">
        <v>-2.0489401540814429E-2</v>
      </c>
    </row>
    <row r="98" spans="1:16" ht="12.75" customHeight="1">
      <c r="A98" s="256">
        <v>88</v>
      </c>
      <c r="B98" s="269" t="s">
        <v>63</v>
      </c>
      <c r="C98" s="261" t="s">
        <v>139</v>
      </c>
      <c r="D98" s="262">
        <v>45316</v>
      </c>
      <c r="E98" s="261">
        <v>1376.35</v>
      </c>
      <c r="F98" s="261">
        <v>1372.5</v>
      </c>
      <c r="G98" s="263">
        <v>1358.9</v>
      </c>
      <c r="H98" s="263">
        <v>1341.45</v>
      </c>
      <c r="I98" s="263">
        <v>1327.8500000000001</v>
      </c>
      <c r="J98" s="263">
        <v>1389.95</v>
      </c>
      <c r="K98" s="263">
        <v>1403.55</v>
      </c>
      <c r="L98" s="263">
        <v>1421</v>
      </c>
      <c r="M98" s="264">
        <v>1386.1</v>
      </c>
      <c r="N98" s="264">
        <v>1355.05</v>
      </c>
      <c r="O98" s="264">
        <v>3813500</v>
      </c>
      <c r="P98" s="265">
        <v>4.42223439211391E-2</v>
      </c>
    </row>
    <row r="99" spans="1:16" ht="12.75" customHeight="1">
      <c r="A99" s="256">
        <v>89</v>
      </c>
      <c r="B99" s="269" t="s">
        <v>68</v>
      </c>
      <c r="C99" s="261" t="s">
        <v>140</v>
      </c>
      <c r="D99" s="262">
        <v>45316</v>
      </c>
      <c r="E99" s="261">
        <v>519.6</v>
      </c>
      <c r="F99" s="261">
        <v>520.69999999999993</v>
      </c>
      <c r="G99" s="263">
        <v>516.49999999999989</v>
      </c>
      <c r="H99" s="263">
        <v>513.4</v>
      </c>
      <c r="I99" s="263">
        <v>509.19999999999993</v>
      </c>
      <c r="J99" s="263">
        <v>523.79999999999984</v>
      </c>
      <c r="K99" s="263">
        <v>527.99999999999989</v>
      </c>
      <c r="L99" s="263">
        <v>531.0999999999998</v>
      </c>
      <c r="M99" s="264">
        <v>524.9</v>
      </c>
      <c r="N99" s="264">
        <v>517.6</v>
      </c>
      <c r="O99" s="264">
        <v>13089000</v>
      </c>
      <c r="P99" s="265">
        <v>3.5727002967359048E-2</v>
      </c>
    </row>
    <row r="100" spans="1:16" ht="12.75" customHeight="1">
      <c r="A100" s="256">
        <v>90</v>
      </c>
      <c r="B100" s="269" t="s">
        <v>68</v>
      </c>
      <c r="C100" s="261" t="s">
        <v>141</v>
      </c>
      <c r="D100" s="262">
        <v>45316</v>
      </c>
      <c r="E100" s="261">
        <v>15.75</v>
      </c>
      <c r="F100" s="261">
        <v>15.933333333333332</v>
      </c>
      <c r="G100" s="263">
        <v>15.316666666666663</v>
      </c>
      <c r="H100" s="263">
        <v>14.883333333333331</v>
      </c>
      <c r="I100" s="263">
        <v>14.266666666666662</v>
      </c>
      <c r="J100" s="263">
        <v>16.366666666666664</v>
      </c>
      <c r="K100" s="263">
        <v>16.983333333333334</v>
      </c>
      <c r="L100" s="263">
        <v>17.416666666666664</v>
      </c>
      <c r="M100" s="264">
        <v>16.55</v>
      </c>
      <c r="N100" s="264">
        <v>15.5</v>
      </c>
      <c r="O100" s="264">
        <v>2061760000</v>
      </c>
      <c r="P100" s="265">
        <v>7.9681608713866772E-2</v>
      </c>
    </row>
    <row r="101" spans="1:16" ht="12.75" customHeight="1">
      <c r="A101" s="256">
        <v>91</v>
      </c>
      <c r="B101" s="269" t="s">
        <v>79</v>
      </c>
      <c r="C101" s="261" t="s">
        <v>142</v>
      </c>
      <c r="D101" s="262">
        <v>45316</v>
      </c>
      <c r="E101" s="261">
        <v>127.9</v>
      </c>
      <c r="F101" s="261">
        <v>127.56666666666666</v>
      </c>
      <c r="G101" s="263">
        <v>125.63333333333333</v>
      </c>
      <c r="H101" s="263">
        <v>123.36666666666666</v>
      </c>
      <c r="I101" s="263">
        <v>121.43333333333332</v>
      </c>
      <c r="J101" s="263">
        <v>129.83333333333331</v>
      </c>
      <c r="K101" s="263">
        <v>131.76666666666665</v>
      </c>
      <c r="L101" s="263">
        <v>134.03333333333333</v>
      </c>
      <c r="M101" s="264">
        <v>129.5</v>
      </c>
      <c r="N101" s="264">
        <v>125.3</v>
      </c>
      <c r="O101" s="264">
        <v>69625000</v>
      </c>
      <c r="P101" s="265">
        <v>8.6925027164070981E-3</v>
      </c>
    </row>
    <row r="102" spans="1:16" ht="12.75" customHeight="1">
      <c r="A102" s="256">
        <v>92</v>
      </c>
      <c r="B102" s="269" t="s">
        <v>68</v>
      </c>
      <c r="C102" s="267" t="s">
        <v>143</v>
      </c>
      <c r="D102" s="262">
        <v>45316</v>
      </c>
      <c r="E102" s="261">
        <v>88.6</v>
      </c>
      <c r="F102" s="261">
        <v>88.399999999999991</v>
      </c>
      <c r="G102" s="263">
        <v>86.899999999999977</v>
      </c>
      <c r="H102" s="263">
        <v>85.199999999999989</v>
      </c>
      <c r="I102" s="263">
        <v>83.699999999999974</v>
      </c>
      <c r="J102" s="263">
        <v>90.09999999999998</v>
      </c>
      <c r="K102" s="263">
        <v>91.600000000000009</v>
      </c>
      <c r="L102" s="263">
        <v>93.299999999999983</v>
      </c>
      <c r="M102" s="264">
        <v>89.9</v>
      </c>
      <c r="N102" s="264">
        <v>86.7</v>
      </c>
      <c r="O102" s="264">
        <v>270450000</v>
      </c>
      <c r="P102" s="265">
        <v>1.8356396498164361E-2</v>
      </c>
    </row>
    <row r="103" spans="1:16" ht="12.75" customHeight="1">
      <c r="A103" s="256">
        <v>93</v>
      </c>
      <c r="B103" s="269" t="s">
        <v>63</v>
      </c>
      <c r="C103" s="261" t="s">
        <v>144</v>
      </c>
      <c r="D103" s="262">
        <v>45316</v>
      </c>
      <c r="E103" s="261">
        <v>164.35</v>
      </c>
      <c r="F103" s="261">
        <v>164.81666666666666</v>
      </c>
      <c r="G103" s="263">
        <v>161.98333333333332</v>
      </c>
      <c r="H103" s="263">
        <v>159.61666666666665</v>
      </c>
      <c r="I103" s="263">
        <v>156.7833333333333</v>
      </c>
      <c r="J103" s="263">
        <v>167.18333333333334</v>
      </c>
      <c r="K103" s="263">
        <v>170.01666666666671</v>
      </c>
      <c r="L103" s="263">
        <v>172.38333333333335</v>
      </c>
      <c r="M103" s="264">
        <v>167.65</v>
      </c>
      <c r="N103" s="264">
        <v>162.44999999999999</v>
      </c>
      <c r="O103" s="264">
        <v>78656250</v>
      </c>
      <c r="P103" s="265">
        <v>-7.8520410576604707E-3</v>
      </c>
    </row>
    <row r="104" spans="1:16" ht="12.75" customHeight="1">
      <c r="A104" s="256">
        <v>94</v>
      </c>
      <c r="B104" s="269" t="s">
        <v>45</v>
      </c>
      <c r="C104" s="268" t="s">
        <v>145</v>
      </c>
      <c r="D104" s="262">
        <v>45316</v>
      </c>
      <c r="E104" s="261">
        <v>433.8</v>
      </c>
      <c r="F104" s="261">
        <v>431.90000000000003</v>
      </c>
      <c r="G104" s="263">
        <v>429.20000000000005</v>
      </c>
      <c r="H104" s="263">
        <v>424.6</v>
      </c>
      <c r="I104" s="263">
        <v>421.90000000000003</v>
      </c>
      <c r="J104" s="263">
        <v>436.50000000000006</v>
      </c>
      <c r="K104" s="263">
        <v>439.2</v>
      </c>
      <c r="L104" s="263">
        <v>443.80000000000007</v>
      </c>
      <c r="M104" s="264">
        <v>434.6</v>
      </c>
      <c r="N104" s="264">
        <v>427.3</v>
      </c>
      <c r="O104" s="264">
        <v>15182750</v>
      </c>
      <c r="P104" s="265">
        <v>-7.3714491190219342E-3</v>
      </c>
    </row>
    <row r="105" spans="1:16" ht="12.75" customHeight="1">
      <c r="A105" s="256">
        <v>95</v>
      </c>
      <c r="B105" s="269" t="s">
        <v>84</v>
      </c>
      <c r="C105" s="261" t="s">
        <v>146</v>
      </c>
      <c r="D105" s="262">
        <v>45316</v>
      </c>
      <c r="E105" s="261">
        <v>468.5</v>
      </c>
      <c r="F105" s="261">
        <v>469.73333333333335</v>
      </c>
      <c r="G105" s="263">
        <v>460.61666666666667</v>
      </c>
      <c r="H105" s="263">
        <v>452.73333333333335</v>
      </c>
      <c r="I105" s="263">
        <v>443.61666666666667</v>
      </c>
      <c r="J105" s="263">
        <v>477.61666666666667</v>
      </c>
      <c r="K105" s="263">
        <v>486.73333333333335</v>
      </c>
      <c r="L105" s="263">
        <v>494.61666666666667</v>
      </c>
      <c r="M105" s="264">
        <v>478.85</v>
      </c>
      <c r="N105" s="264">
        <v>461.85</v>
      </c>
      <c r="O105" s="264">
        <v>17432000</v>
      </c>
      <c r="P105" s="265">
        <v>-5.507372072853426E-2</v>
      </c>
    </row>
    <row r="106" spans="1:16" ht="12.75" customHeight="1">
      <c r="A106" s="256">
        <v>96</v>
      </c>
      <c r="B106" s="269" t="s">
        <v>117</v>
      </c>
      <c r="C106" s="268" t="s">
        <v>147</v>
      </c>
      <c r="D106" s="262">
        <v>45316</v>
      </c>
      <c r="E106" s="261">
        <v>257.10000000000002</v>
      </c>
      <c r="F106" s="261">
        <v>256.61666666666662</v>
      </c>
      <c r="G106" s="263">
        <v>252.03333333333325</v>
      </c>
      <c r="H106" s="263">
        <v>246.96666666666664</v>
      </c>
      <c r="I106" s="263">
        <v>242.38333333333327</v>
      </c>
      <c r="J106" s="263">
        <v>261.68333333333322</v>
      </c>
      <c r="K106" s="263">
        <v>266.26666666666659</v>
      </c>
      <c r="L106" s="263">
        <v>271.3333333333332</v>
      </c>
      <c r="M106" s="264">
        <v>261.2</v>
      </c>
      <c r="N106" s="264">
        <v>251.55</v>
      </c>
      <c r="O106" s="264">
        <v>22637400</v>
      </c>
      <c r="P106" s="265">
        <v>-1.3023138196990769E-2</v>
      </c>
    </row>
    <row r="107" spans="1:16" ht="12.75" customHeight="1">
      <c r="A107" s="256">
        <v>97</v>
      </c>
      <c r="B107" s="269" t="s">
        <v>49</v>
      </c>
      <c r="C107" s="266" t="s">
        <v>148</v>
      </c>
      <c r="D107" s="262">
        <v>45316</v>
      </c>
      <c r="E107" s="261">
        <v>2659.2</v>
      </c>
      <c r="F107" s="261">
        <v>2659.4</v>
      </c>
      <c r="G107" s="263">
        <v>2619.8000000000002</v>
      </c>
      <c r="H107" s="263">
        <v>2580.4</v>
      </c>
      <c r="I107" s="263">
        <v>2540.8000000000002</v>
      </c>
      <c r="J107" s="263">
        <v>2698.8</v>
      </c>
      <c r="K107" s="263">
        <v>2738.3999999999996</v>
      </c>
      <c r="L107" s="263">
        <v>2777.8</v>
      </c>
      <c r="M107" s="264">
        <v>2699</v>
      </c>
      <c r="N107" s="264">
        <v>2620</v>
      </c>
      <c r="O107" s="264">
        <v>1309800</v>
      </c>
      <c r="P107" s="265">
        <v>1.8357044515832951E-3</v>
      </c>
    </row>
    <row r="108" spans="1:16" ht="12.75" customHeight="1">
      <c r="A108" s="256">
        <v>98</v>
      </c>
      <c r="B108" s="269" t="s">
        <v>45</v>
      </c>
      <c r="C108" s="268" t="s">
        <v>149</v>
      </c>
      <c r="D108" s="262">
        <v>45316</v>
      </c>
      <c r="E108" s="261">
        <v>3056</v>
      </c>
      <c r="F108" s="261">
        <v>3078.4</v>
      </c>
      <c r="G108" s="263">
        <v>3026.25</v>
      </c>
      <c r="H108" s="263">
        <v>2996.5</v>
      </c>
      <c r="I108" s="263">
        <v>2944.35</v>
      </c>
      <c r="J108" s="263">
        <v>3108.15</v>
      </c>
      <c r="K108" s="263">
        <v>3160.3000000000006</v>
      </c>
      <c r="L108" s="263">
        <v>3190.05</v>
      </c>
      <c r="M108" s="264">
        <v>3130.55</v>
      </c>
      <c r="N108" s="264">
        <v>3048.65</v>
      </c>
      <c r="O108" s="264">
        <v>4324200</v>
      </c>
      <c r="P108" s="265">
        <v>-5.0586220524305101E-2</v>
      </c>
    </row>
    <row r="109" spans="1:16" ht="12.75" customHeight="1">
      <c r="A109" s="256">
        <v>99</v>
      </c>
      <c r="B109" s="269" t="s">
        <v>45</v>
      </c>
      <c r="C109" s="261" t="s">
        <v>150</v>
      </c>
      <c r="D109" s="262">
        <v>45316</v>
      </c>
      <c r="E109" s="261">
        <v>1671.8</v>
      </c>
      <c r="F109" s="261">
        <v>1677.9499999999998</v>
      </c>
      <c r="G109" s="263">
        <v>1662.0499999999997</v>
      </c>
      <c r="H109" s="263">
        <v>1652.3</v>
      </c>
      <c r="I109" s="263">
        <v>1636.3999999999999</v>
      </c>
      <c r="J109" s="263">
        <v>1687.6999999999996</v>
      </c>
      <c r="K109" s="263">
        <v>1703.5999999999997</v>
      </c>
      <c r="L109" s="263">
        <v>1713.3499999999995</v>
      </c>
      <c r="M109" s="264">
        <v>1693.85</v>
      </c>
      <c r="N109" s="264">
        <v>1668.2</v>
      </c>
      <c r="O109" s="264">
        <v>16022500</v>
      </c>
      <c r="P109" s="265">
        <v>-2.888053821443724E-2</v>
      </c>
    </row>
    <row r="110" spans="1:16" ht="12.75" customHeight="1">
      <c r="A110" s="256">
        <v>100</v>
      </c>
      <c r="B110" s="269" t="s">
        <v>63</v>
      </c>
      <c r="C110" s="261" t="s">
        <v>151</v>
      </c>
      <c r="D110" s="262">
        <v>45316</v>
      </c>
      <c r="E110" s="261">
        <v>219.1</v>
      </c>
      <c r="F110" s="261">
        <v>218.06666666666669</v>
      </c>
      <c r="G110" s="263">
        <v>214.03333333333339</v>
      </c>
      <c r="H110" s="263">
        <v>208.9666666666667</v>
      </c>
      <c r="I110" s="263">
        <v>204.93333333333339</v>
      </c>
      <c r="J110" s="263">
        <v>223.13333333333338</v>
      </c>
      <c r="K110" s="263">
        <v>227.16666666666669</v>
      </c>
      <c r="L110" s="263">
        <v>232.23333333333338</v>
      </c>
      <c r="M110" s="264">
        <v>222.1</v>
      </c>
      <c r="N110" s="264">
        <v>213</v>
      </c>
      <c r="O110" s="264">
        <v>86281800</v>
      </c>
      <c r="P110" s="265">
        <v>-4.3856674578953314E-2</v>
      </c>
    </row>
    <row r="111" spans="1:16" ht="12.75" customHeight="1">
      <c r="A111" s="256">
        <v>101</v>
      </c>
      <c r="B111" s="269" t="s">
        <v>79</v>
      </c>
      <c r="C111" s="261" t="s">
        <v>152</v>
      </c>
      <c r="D111" s="262">
        <v>45316</v>
      </c>
      <c r="E111" s="261">
        <v>1630.35</v>
      </c>
      <c r="F111" s="261">
        <v>1635.2833333333335</v>
      </c>
      <c r="G111" s="263">
        <v>1621.616666666667</v>
      </c>
      <c r="H111" s="263">
        <v>1612.8833333333334</v>
      </c>
      <c r="I111" s="263">
        <v>1599.2166666666669</v>
      </c>
      <c r="J111" s="263">
        <v>1644.0166666666671</v>
      </c>
      <c r="K111" s="263">
        <v>1657.6833333333336</v>
      </c>
      <c r="L111" s="263">
        <v>1666.4166666666672</v>
      </c>
      <c r="M111" s="264">
        <v>1648.95</v>
      </c>
      <c r="N111" s="264">
        <v>1626.55</v>
      </c>
      <c r="O111" s="264">
        <v>30474000</v>
      </c>
      <c r="P111" s="265">
        <v>-4.7735113244337782E-2</v>
      </c>
    </row>
    <row r="112" spans="1:16" ht="12.75" customHeight="1">
      <c r="A112" s="256">
        <v>102</v>
      </c>
      <c r="B112" s="269" t="s">
        <v>87</v>
      </c>
      <c r="C112" s="261" t="s">
        <v>154</v>
      </c>
      <c r="D112" s="262">
        <v>45316</v>
      </c>
      <c r="E112" s="261">
        <v>144.05000000000001</v>
      </c>
      <c r="F112" s="261">
        <v>142.21666666666667</v>
      </c>
      <c r="G112" s="263">
        <v>139.68333333333334</v>
      </c>
      <c r="H112" s="263">
        <v>135.31666666666666</v>
      </c>
      <c r="I112" s="263">
        <v>132.78333333333333</v>
      </c>
      <c r="J112" s="263">
        <v>146.58333333333334</v>
      </c>
      <c r="K112" s="263">
        <v>149.1166666666667</v>
      </c>
      <c r="L112" s="263">
        <v>153.48333333333335</v>
      </c>
      <c r="M112" s="264">
        <v>144.75</v>
      </c>
      <c r="N112" s="264">
        <v>137.85</v>
      </c>
      <c r="O112" s="264">
        <v>135242250</v>
      </c>
      <c r="P112" s="265">
        <v>4.6473029045643155E-2</v>
      </c>
    </row>
    <row r="113" spans="1:16" ht="12.75" customHeight="1">
      <c r="A113" s="256">
        <v>103</v>
      </c>
      <c r="B113" s="269" t="s">
        <v>84</v>
      </c>
      <c r="C113" s="261" t="s">
        <v>155</v>
      </c>
      <c r="D113" s="262">
        <v>45316</v>
      </c>
      <c r="E113" s="261">
        <v>1133.8</v>
      </c>
      <c r="F113" s="261">
        <v>1130.9666666666665</v>
      </c>
      <c r="G113" s="263">
        <v>1123.0333333333328</v>
      </c>
      <c r="H113" s="263">
        <v>1112.2666666666664</v>
      </c>
      <c r="I113" s="263">
        <v>1104.3333333333328</v>
      </c>
      <c r="J113" s="263">
        <v>1141.7333333333329</v>
      </c>
      <c r="K113" s="263">
        <v>1149.6666666666667</v>
      </c>
      <c r="L113" s="263">
        <v>1160.4333333333329</v>
      </c>
      <c r="M113" s="264">
        <v>1138.9000000000001</v>
      </c>
      <c r="N113" s="264">
        <v>1120.2</v>
      </c>
      <c r="O113" s="264">
        <v>2197650</v>
      </c>
      <c r="P113" s="265">
        <v>-2.9563719862227326E-2</v>
      </c>
    </row>
    <row r="114" spans="1:16" ht="12.75" customHeight="1">
      <c r="A114" s="256">
        <v>104</v>
      </c>
      <c r="B114" s="269" t="s">
        <v>43</v>
      </c>
      <c r="C114" s="268" t="s">
        <v>156</v>
      </c>
      <c r="D114" s="262">
        <v>45316</v>
      </c>
      <c r="E114" s="261">
        <v>951.3</v>
      </c>
      <c r="F114" s="261">
        <v>952.81666666666661</v>
      </c>
      <c r="G114" s="263">
        <v>933.23333333333323</v>
      </c>
      <c r="H114" s="263">
        <v>915.16666666666663</v>
      </c>
      <c r="I114" s="263">
        <v>895.58333333333326</v>
      </c>
      <c r="J114" s="263">
        <v>970.88333333333321</v>
      </c>
      <c r="K114" s="263">
        <v>990.4666666666667</v>
      </c>
      <c r="L114" s="263">
        <v>1008.5333333333332</v>
      </c>
      <c r="M114" s="264">
        <v>972.4</v>
      </c>
      <c r="N114" s="264">
        <v>934.75</v>
      </c>
      <c r="O114" s="264">
        <v>19065375</v>
      </c>
      <c r="P114" s="265">
        <v>1.7987292094935527E-2</v>
      </c>
    </row>
    <row r="115" spans="1:16" ht="12.75" customHeight="1">
      <c r="A115" s="256">
        <v>105</v>
      </c>
      <c r="B115" s="269" t="s">
        <v>45</v>
      </c>
      <c r="C115" s="261" t="s">
        <v>157</v>
      </c>
      <c r="D115" s="262">
        <v>45316</v>
      </c>
      <c r="E115" s="261">
        <v>473.85</v>
      </c>
      <c r="F115" s="261">
        <v>471.83333333333331</v>
      </c>
      <c r="G115" s="263">
        <v>466.91666666666663</v>
      </c>
      <c r="H115" s="263">
        <v>459.98333333333329</v>
      </c>
      <c r="I115" s="263">
        <v>455.06666666666661</v>
      </c>
      <c r="J115" s="263">
        <v>478.76666666666665</v>
      </c>
      <c r="K115" s="263">
        <v>483.68333333333328</v>
      </c>
      <c r="L115" s="263">
        <v>490.61666666666667</v>
      </c>
      <c r="M115" s="264">
        <v>476.75</v>
      </c>
      <c r="N115" s="264">
        <v>464.9</v>
      </c>
      <c r="O115" s="264">
        <v>87548800</v>
      </c>
      <c r="P115" s="265">
        <v>3.831192242737054E-2</v>
      </c>
    </row>
    <row r="116" spans="1:16" ht="12.75" customHeight="1">
      <c r="A116" s="256">
        <v>106</v>
      </c>
      <c r="B116" s="269" t="s">
        <v>59</v>
      </c>
      <c r="C116" s="261" t="s">
        <v>158</v>
      </c>
      <c r="D116" s="262">
        <v>45316</v>
      </c>
      <c r="E116" s="261">
        <v>752.05</v>
      </c>
      <c r="F116" s="261">
        <v>747.35</v>
      </c>
      <c r="G116" s="263">
        <v>735.35</v>
      </c>
      <c r="H116" s="263">
        <v>718.65</v>
      </c>
      <c r="I116" s="263">
        <v>706.65</v>
      </c>
      <c r="J116" s="263">
        <v>764.05000000000007</v>
      </c>
      <c r="K116" s="263">
        <v>776.05000000000007</v>
      </c>
      <c r="L116" s="263">
        <v>792.75000000000011</v>
      </c>
      <c r="M116" s="264">
        <v>759.35</v>
      </c>
      <c r="N116" s="264">
        <v>730.65</v>
      </c>
      <c r="O116" s="264">
        <v>25676250</v>
      </c>
      <c r="P116" s="265">
        <v>4.4599267697314891E-2</v>
      </c>
    </row>
    <row r="117" spans="1:16" ht="12.75" customHeight="1">
      <c r="A117" s="256">
        <v>107</v>
      </c>
      <c r="B117" s="269" t="s">
        <v>132</v>
      </c>
      <c r="C117" s="261" t="s">
        <v>159</v>
      </c>
      <c r="D117" s="262">
        <v>45316</v>
      </c>
      <c r="E117" s="261">
        <v>4131.6000000000004</v>
      </c>
      <c r="F117" s="261">
        <v>4119.3</v>
      </c>
      <c r="G117" s="263">
        <v>4094.6000000000004</v>
      </c>
      <c r="H117" s="263">
        <v>4057.6000000000004</v>
      </c>
      <c r="I117" s="263">
        <v>4032.9000000000005</v>
      </c>
      <c r="J117" s="263">
        <v>4156.3</v>
      </c>
      <c r="K117" s="263">
        <v>4180.9999999999991</v>
      </c>
      <c r="L117" s="263">
        <v>4218</v>
      </c>
      <c r="M117" s="264">
        <v>4144</v>
      </c>
      <c r="N117" s="264">
        <v>4082.3</v>
      </c>
      <c r="O117" s="264">
        <v>775000</v>
      </c>
      <c r="P117" s="265">
        <v>-8.634473936680525E-3</v>
      </c>
    </row>
    <row r="118" spans="1:16" ht="12.75" customHeight="1">
      <c r="A118" s="256">
        <v>108</v>
      </c>
      <c r="B118" s="269" t="s">
        <v>49</v>
      </c>
      <c r="C118" s="266" t="s">
        <v>160</v>
      </c>
      <c r="D118" s="262">
        <v>45316</v>
      </c>
      <c r="E118" s="261">
        <v>834.4</v>
      </c>
      <c r="F118" s="261">
        <v>832.16666666666663</v>
      </c>
      <c r="G118" s="263">
        <v>822.58333333333326</v>
      </c>
      <c r="H118" s="263">
        <v>810.76666666666665</v>
      </c>
      <c r="I118" s="263">
        <v>801.18333333333328</v>
      </c>
      <c r="J118" s="263">
        <v>843.98333333333323</v>
      </c>
      <c r="K118" s="263">
        <v>853.56666666666649</v>
      </c>
      <c r="L118" s="263">
        <v>865.38333333333321</v>
      </c>
      <c r="M118" s="264">
        <v>841.75</v>
      </c>
      <c r="N118" s="264">
        <v>820.35</v>
      </c>
      <c r="O118" s="264">
        <v>18337050</v>
      </c>
      <c r="P118" s="265">
        <v>1.2447823494335122E-2</v>
      </c>
    </row>
    <row r="119" spans="1:16" ht="12.75" customHeight="1">
      <c r="A119" s="256">
        <v>109</v>
      </c>
      <c r="B119" s="269" t="s">
        <v>132</v>
      </c>
      <c r="C119" s="261" t="s">
        <v>161</v>
      </c>
      <c r="D119" s="262">
        <v>45316</v>
      </c>
      <c r="E119" s="261">
        <v>531.45000000000005</v>
      </c>
      <c r="F119" s="261">
        <v>531.68333333333339</v>
      </c>
      <c r="G119" s="263">
        <v>526.36666666666679</v>
      </c>
      <c r="H119" s="263">
        <v>521.28333333333342</v>
      </c>
      <c r="I119" s="263">
        <v>515.96666666666681</v>
      </c>
      <c r="J119" s="263">
        <v>536.76666666666677</v>
      </c>
      <c r="K119" s="263">
        <v>542.08333333333337</v>
      </c>
      <c r="L119" s="263">
        <v>547.16666666666674</v>
      </c>
      <c r="M119" s="264">
        <v>537</v>
      </c>
      <c r="N119" s="264">
        <v>526.6</v>
      </c>
      <c r="O119" s="264">
        <v>21926250</v>
      </c>
      <c r="P119" s="265">
        <v>2.8012805854104733E-3</v>
      </c>
    </row>
    <row r="120" spans="1:16" ht="12.75" customHeight="1">
      <c r="A120" s="256">
        <v>110</v>
      </c>
      <c r="B120" s="269" t="s">
        <v>45</v>
      </c>
      <c r="C120" s="261" t="s">
        <v>162</v>
      </c>
      <c r="D120" s="262">
        <v>45316</v>
      </c>
      <c r="E120" s="261">
        <v>1847.95</v>
      </c>
      <c r="F120" s="261">
        <v>1850.75</v>
      </c>
      <c r="G120" s="263">
        <v>1840.25</v>
      </c>
      <c r="H120" s="263">
        <v>1832.55</v>
      </c>
      <c r="I120" s="263">
        <v>1822.05</v>
      </c>
      <c r="J120" s="263">
        <v>1858.45</v>
      </c>
      <c r="K120" s="263">
        <v>1868.95</v>
      </c>
      <c r="L120" s="263">
        <v>1876.65</v>
      </c>
      <c r="M120" s="264">
        <v>1861.25</v>
      </c>
      <c r="N120" s="264">
        <v>1843.05</v>
      </c>
      <c r="O120" s="264">
        <v>28498000</v>
      </c>
      <c r="P120" s="265">
        <v>-9.1374370671191349E-3</v>
      </c>
    </row>
    <row r="121" spans="1:16" ht="12.75" customHeight="1">
      <c r="A121" s="256">
        <v>111</v>
      </c>
      <c r="B121" s="269" t="s">
        <v>63</v>
      </c>
      <c r="C121" s="261" t="s">
        <v>163</v>
      </c>
      <c r="D121" s="262">
        <v>45316</v>
      </c>
      <c r="E121" s="261">
        <v>167.9</v>
      </c>
      <c r="F121" s="261">
        <v>168.25</v>
      </c>
      <c r="G121" s="263">
        <v>165.5</v>
      </c>
      <c r="H121" s="263">
        <v>163.1</v>
      </c>
      <c r="I121" s="263">
        <v>160.35</v>
      </c>
      <c r="J121" s="263">
        <v>170.65</v>
      </c>
      <c r="K121" s="263">
        <v>173.4</v>
      </c>
      <c r="L121" s="263">
        <v>175.8</v>
      </c>
      <c r="M121" s="264">
        <v>171</v>
      </c>
      <c r="N121" s="264">
        <v>165.85</v>
      </c>
      <c r="O121" s="264">
        <v>42313146</v>
      </c>
      <c r="P121" s="265">
        <v>6.2606112054329373E-3</v>
      </c>
    </row>
    <row r="122" spans="1:16" ht="12.75" customHeight="1">
      <c r="A122" s="256">
        <v>112</v>
      </c>
      <c r="B122" s="269" t="s">
        <v>68</v>
      </c>
      <c r="C122" s="261" t="s">
        <v>164</v>
      </c>
      <c r="D122" s="262">
        <v>45316</v>
      </c>
      <c r="E122" s="261">
        <v>2430.8000000000002</v>
      </c>
      <c r="F122" s="261">
        <v>2451.0499999999997</v>
      </c>
      <c r="G122" s="263">
        <v>2406.7499999999995</v>
      </c>
      <c r="H122" s="263">
        <v>2382.6999999999998</v>
      </c>
      <c r="I122" s="263">
        <v>2338.3999999999996</v>
      </c>
      <c r="J122" s="263">
        <v>2475.0999999999995</v>
      </c>
      <c r="K122" s="263">
        <v>2519.3999999999996</v>
      </c>
      <c r="L122" s="263">
        <v>2543.4499999999994</v>
      </c>
      <c r="M122" s="264">
        <v>2495.35</v>
      </c>
      <c r="N122" s="264">
        <v>2427</v>
      </c>
      <c r="O122" s="264">
        <v>1334400</v>
      </c>
      <c r="P122" s="265">
        <v>5.5779729408972231E-2</v>
      </c>
    </row>
    <row r="123" spans="1:16" ht="12.75" customHeight="1">
      <c r="A123" s="256">
        <v>113</v>
      </c>
      <c r="B123" s="269" t="s">
        <v>45</v>
      </c>
      <c r="C123" s="261" t="s">
        <v>165</v>
      </c>
      <c r="D123" s="262">
        <v>45316</v>
      </c>
      <c r="E123" s="261">
        <v>415.75</v>
      </c>
      <c r="F123" s="261">
        <v>416.7833333333333</v>
      </c>
      <c r="G123" s="263">
        <v>410.56666666666661</v>
      </c>
      <c r="H123" s="263">
        <v>405.38333333333333</v>
      </c>
      <c r="I123" s="263">
        <v>399.16666666666663</v>
      </c>
      <c r="J123" s="263">
        <v>421.96666666666658</v>
      </c>
      <c r="K123" s="263">
        <v>428.18333333333328</v>
      </c>
      <c r="L123" s="263">
        <v>433.36666666666656</v>
      </c>
      <c r="M123" s="264">
        <v>423</v>
      </c>
      <c r="N123" s="264">
        <v>411.6</v>
      </c>
      <c r="O123" s="264">
        <v>15412200</v>
      </c>
      <c r="P123" s="265">
        <v>2.5333634924225287E-2</v>
      </c>
    </row>
    <row r="124" spans="1:16" ht="12.75" customHeight="1">
      <c r="A124" s="256">
        <v>114</v>
      </c>
      <c r="B124" s="269" t="s">
        <v>43</v>
      </c>
      <c r="C124" s="266" t="s">
        <v>166</v>
      </c>
      <c r="D124" s="262">
        <v>45316</v>
      </c>
      <c r="E124" s="261">
        <v>583.95000000000005</v>
      </c>
      <c r="F124" s="261">
        <v>582.91666666666663</v>
      </c>
      <c r="G124" s="263">
        <v>576.43333333333328</v>
      </c>
      <c r="H124" s="263">
        <v>568.91666666666663</v>
      </c>
      <c r="I124" s="263">
        <v>562.43333333333328</v>
      </c>
      <c r="J124" s="263">
        <v>590.43333333333328</v>
      </c>
      <c r="K124" s="263">
        <v>596.91666666666663</v>
      </c>
      <c r="L124" s="263">
        <v>604.43333333333328</v>
      </c>
      <c r="M124" s="264">
        <v>589.4</v>
      </c>
      <c r="N124" s="264">
        <v>575.4</v>
      </c>
      <c r="O124" s="264">
        <v>17354000</v>
      </c>
      <c r="P124" s="265">
        <v>3.8912835249042148E-2</v>
      </c>
    </row>
    <row r="125" spans="1:16" ht="12.75" customHeight="1">
      <c r="A125" s="256">
        <v>115</v>
      </c>
      <c r="B125" s="269" t="s">
        <v>68</v>
      </c>
      <c r="C125" s="261" t="s">
        <v>167</v>
      </c>
      <c r="D125" s="262">
        <v>45316</v>
      </c>
      <c r="E125" s="261">
        <v>3573.35</v>
      </c>
      <c r="F125" s="261">
        <v>3570.1</v>
      </c>
      <c r="G125" s="263">
        <v>3546.2999999999997</v>
      </c>
      <c r="H125" s="263">
        <v>3519.25</v>
      </c>
      <c r="I125" s="263">
        <v>3495.45</v>
      </c>
      <c r="J125" s="263">
        <v>3597.1499999999996</v>
      </c>
      <c r="K125" s="263">
        <v>3620.95</v>
      </c>
      <c r="L125" s="263">
        <v>3647.9999999999995</v>
      </c>
      <c r="M125" s="264">
        <v>3593.9</v>
      </c>
      <c r="N125" s="264">
        <v>3543.05</v>
      </c>
      <c r="O125" s="264">
        <v>10090500</v>
      </c>
      <c r="P125" s="265">
        <v>-3.4946776461136773E-2</v>
      </c>
    </row>
    <row r="126" spans="1:16" ht="12.75" customHeight="1">
      <c r="A126" s="256">
        <v>116</v>
      </c>
      <c r="B126" s="269" t="s">
        <v>41</v>
      </c>
      <c r="C126" s="261" t="s">
        <v>168</v>
      </c>
      <c r="D126" s="262">
        <v>45316</v>
      </c>
      <c r="E126" s="261">
        <v>6233.15</v>
      </c>
      <c r="F126" s="261">
        <v>6235.2333333333336</v>
      </c>
      <c r="G126" s="263">
        <v>6190.4666666666672</v>
      </c>
      <c r="H126" s="263">
        <v>6147.7833333333338</v>
      </c>
      <c r="I126" s="263">
        <v>6103.0166666666673</v>
      </c>
      <c r="J126" s="263">
        <v>6277.916666666667</v>
      </c>
      <c r="K126" s="263">
        <v>6322.6833333333334</v>
      </c>
      <c r="L126" s="263">
        <v>6365.3666666666668</v>
      </c>
      <c r="M126" s="264">
        <v>6280</v>
      </c>
      <c r="N126" s="264">
        <v>6192.55</v>
      </c>
      <c r="O126" s="264">
        <v>1437150</v>
      </c>
      <c r="P126" s="265">
        <v>-1.3590033975084938E-2</v>
      </c>
    </row>
    <row r="127" spans="1:16" ht="12.75" customHeight="1">
      <c r="A127" s="256">
        <v>117</v>
      </c>
      <c r="B127" s="269" t="s">
        <v>87</v>
      </c>
      <c r="C127" s="261" t="s">
        <v>169</v>
      </c>
      <c r="D127" s="262">
        <v>45316</v>
      </c>
      <c r="E127" s="261">
        <v>5362.9</v>
      </c>
      <c r="F127" s="261">
        <v>5378.9666666666662</v>
      </c>
      <c r="G127" s="263">
        <v>5313.9333333333325</v>
      </c>
      <c r="H127" s="263">
        <v>5264.9666666666662</v>
      </c>
      <c r="I127" s="263">
        <v>5199.9333333333325</v>
      </c>
      <c r="J127" s="263">
        <v>5427.9333333333325</v>
      </c>
      <c r="K127" s="263">
        <v>5492.9666666666672</v>
      </c>
      <c r="L127" s="263">
        <v>5541.9333333333325</v>
      </c>
      <c r="M127" s="264">
        <v>5444</v>
      </c>
      <c r="N127" s="264">
        <v>5330</v>
      </c>
      <c r="O127" s="264">
        <v>1177400</v>
      </c>
      <c r="P127" s="265">
        <v>0.15817430651190242</v>
      </c>
    </row>
    <row r="128" spans="1:16" ht="12.75" customHeight="1">
      <c r="A128" s="256">
        <v>118</v>
      </c>
      <c r="B128" s="269" t="s">
        <v>87</v>
      </c>
      <c r="C128" s="261" t="s">
        <v>170</v>
      </c>
      <c r="D128" s="262">
        <v>45316</v>
      </c>
      <c r="E128" s="261">
        <v>1387.45</v>
      </c>
      <c r="F128" s="261">
        <v>1394.1500000000003</v>
      </c>
      <c r="G128" s="263">
        <v>1369.6500000000005</v>
      </c>
      <c r="H128" s="263">
        <v>1351.8500000000001</v>
      </c>
      <c r="I128" s="263">
        <v>1327.3500000000004</v>
      </c>
      <c r="J128" s="263">
        <v>1411.9500000000007</v>
      </c>
      <c r="K128" s="263">
        <v>1436.4500000000003</v>
      </c>
      <c r="L128" s="263">
        <v>1454.2500000000009</v>
      </c>
      <c r="M128" s="264">
        <v>1418.65</v>
      </c>
      <c r="N128" s="264">
        <v>1376.35</v>
      </c>
      <c r="O128" s="264">
        <v>9156200</v>
      </c>
      <c r="P128" s="265">
        <v>2.7857739808710187E-4</v>
      </c>
    </row>
    <row r="129" spans="1:16" ht="12.75" customHeight="1">
      <c r="A129" s="256">
        <v>119</v>
      </c>
      <c r="B129" s="269" t="s">
        <v>43</v>
      </c>
      <c r="C129" s="261" t="s">
        <v>171</v>
      </c>
      <c r="D129" s="262">
        <v>45316</v>
      </c>
      <c r="E129" s="261">
        <v>1621.65</v>
      </c>
      <c r="F129" s="261">
        <v>1627.7833333333335</v>
      </c>
      <c r="G129" s="263">
        <v>1613.0166666666671</v>
      </c>
      <c r="H129" s="263">
        <v>1604.3833333333337</v>
      </c>
      <c r="I129" s="263">
        <v>1589.6166666666672</v>
      </c>
      <c r="J129" s="263">
        <v>1636.416666666667</v>
      </c>
      <c r="K129" s="263">
        <v>1651.1833333333334</v>
      </c>
      <c r="L129" s="263">
        <v>1659.8166666666668</v>
      </c>
      <c r="M129" s="264">
        <v>1642.55</v>
      </c>
      <c r="N129" s="264">
        <v>1619.15</v>
      </c>
      <c r="O129" s="264">
        <v>14533050</v>
      </c>
      <c r="P129" s="265">
        <v>3.2618150188460423E-3</v>
      </c>
    </row>
    <row r="130" spans="1:16" ht="12.75" customHeight="1">
      <c r="A130" s="256">
        <v>120</v>
      </c>
      <c r="B130" s="269" t="s">
        <v>56</v>
      </c>
      <c r="C130" s="261" t="s">
        <v>172</v>
      </c>
      <c r="D130" s="262">
        <v>45316</v>
      </c>
      <c r="E130" s="261">
        <v>280.89999999999998</v>
      </c>
      <c r="F130" s="261">
        <v>281.61666666666662</v>
      </c>
      <c r="G130" s="263">
        <v>277.53333333333325</v>
      </c>
      <c r="H130" s="263">
        <v>274.16666666666663</v>
      </c>
      <c r="I130" s="263">
        <v>270.08333333333326</v>
      </c>
      <c r="J130" s="263">
        <v>284.98333333333323</v>
      </c>
      <c r="K130" s="263">
        <v>289.06666666666661</v>
      </c>
      <c r="L130" s="263">
        <v>292.43333333333322</v>
      </c>
      <c r="M130" s="264">
        <v>285.7</v>
      </c>
      <c r="N130" s="264">
        <v>278.25</v>
      </c>
      <c r="O130" s="264">
        <v>34264000</v>
      </c>
      <c r="P130" s="265">
        <v>2.1951801479360534E-2</v>
      </c>
    </row>
    <row r="131" spans="1:16" ht="12.75" customHeight="1">
      <c r="A131" s="256">
        <v>121</v>
      </c>
      <c r="B131" s="269" t="s">
        <v>68</v>
      </c>
      <c r="C131" s="261" t="s">
        <v>173</v>
      </c>
      <c r="D131" s="262">
        <v>45316</v>
      </c>
      <c r="E131" s="261">
        <v>174.85</v>
      </c>
      <c r="F131" s="261">
        <v>175.21666666666667</v>
      </c>
      <c r="G131" s="263">
        <v>171.58333333333334</v>
      </c>
      <c r="H131" s="263">
        <v>168.31666666666666</v>
      </c>
      <c r="I131" s="263">
        <v>164.68333333333334</v>
      </c>
      <c r="J131" s="263">
        <v>178.48333333333335</v>
      </c>
      <c r="K131" s="263">
        <v>182.11666666666667</v>
      </c>
      <c r="L131" s="263">
        <v>185.38333333333335</v>
      </c>
      <c r="M131" s="264">
        <v>178.85</v>
      </c>
      <c r="N131" s="264">
        <v>171.95</v>
      </c>
      <c r="O131" s="264">
        <v>55374000</v>
      </c>
      <c r="P131" s="265">
        <v>-8.9132302405498277E-3</v>
      </c>
    </row>
    <row r="132" spans="1:16" ht="12.75" customHeight="1">
      <c r="A132" s="256">
        <v>122</v>
      </c>
      <c r="B132" s="269" t="s">
        <v>68</v>
      </c>
      <c r="C132" s="261" t="s">
        <v>174</v>
      </c>
      <c r="D132" s="262">
        <v>45316</v>
      </c>
      <c r="E132" s="261">
        <v>531.6</v>
      </c>
      <c r="F132" s="261">
        <v>531.38333333333333</v>
      </c>
      <c r="G132" s="263">
        <v>528.01666666666665</v>
      </c>
      <c r="H132" s="263">
        <v>524.43333333333328</v>
      </c>
      <c r="I132" s="263">
        <v>521.06666666666661</v>
      </c>
      <c r="J132" s="263">
        <v>534.9666666666667</v>
      </c>
      <c r="K132" s="263">
        <v>538.33333333333326</v>
      </c>
      <c r="L132" s="263">
        <v>541.91666666666674</v>
      </c>
      <c r="M132" s="264">
        <v>534.75</v>
      </c>
      <c r="N132" s="264">
        <v>527.79999999999995</v>
      </c>
      <c r="O132" s="264">
        <v>12414000</v>
      </c>
      <c r="P132" s="265">
        <v>-3.8517091959557053E-3</v>
      </c>
    </row>
    <row r="133" spans="1:16" ht="12.75" customHeight="1">
      <c r="A133" s="256">
        <v>123</v>
      </c>
      <c r="B133" s="269" t="s">
        <v>59</v>
      </c>
      <c r="C133" s="261" t="s">
        <v>175</v>
      </c>
      <c r="D133" s="262">
        <v>45316</v>
      </c>
      <c r="E133" s="261">
        <v>10191.6</v>
      </c>
      <c r="F133" s="261">
        <v>10183.116666666667</v>
      </c>
      <c r="G133" s="263">
        <v>10103.483333333334</v>
      </c>
      <c r="H133" s="263">
        <v>10015.366666666667</v>
      </c>
      <c r="I133" s="263">
        <v>9935.7333333333336</v>
      </c>
      <c r="J133" s="263">
        <v>10271.233333333334</v>
      </c>
      <c r="K133" s="263">
        <v>10350.866666666669</v>
      </c>
      <c r="L133" s="263">
        <v>10438.983333333334</v>
      </c>
      <c r="M133" s="264">
        <v>10262.75</v>
      </c>
      <c r="N133" s="264">
        <v>10095</v>
      </c>
      <c r="O133" s="264">
        <v>3577950</v>
      </c>
      <c r="P133" s="265">
        <v>-3.2986486486486485E-2</v>
      </c>
    </row>
    <row r="134" spans="1:16" ht="12.75" customHeight="1">
      <c r="A134" s="256">
        <v>124</v>
      </c>
      <c r="B134" s="269" t="s">
        <v>56</v>
      </c>
      <c r="C134" s="261" t="s">
        <v>176</v>
      </c>
      <c r="D134" s="262">
        <v>45316</v>
      </c>
      <c r="E134" s="261">
        <v>1112</v>
      </c>
      <c r="F134" s="261">
        <v>1114.5166666666667</v>
      </c>
      <c r="G134" s="263">
        <v>1101.5333333333333</v>
      </c>
      <c r="H134" s="263">
        <v>1091.0666666666666</v>
      </c>
      <c r="I134" s="263">
        <v>1078.0833333333333</v>
      </c>
      <c r="J134" s="263">
        <v>1124.9833333333333</v>
      </c>
      <c r="K134" s="263">
        <v>1137.9666666666665</v>
      </c>
      <c r="L134" s="263">
        <v>1148.4333333333334</v>
      </c>
      <c r="M134" s="264">
        <v>1127.5</v>
      </c>
      <c r="N134" s="264">
        <v>1104.05</v>
      </c>
      <c r="O134" s="264">
        <v>9028600</v>
      </c>
      <c r="P134" s="265">
        <v>1.1528507568033879E-2</v>
      </c>
    </row>
    <row r="135" spans="1:16" ht="12.75" customHeight="1">
      <c r="A135" s="256">
        <v>125</v>
      </c>
      <c r="B135" s="269" t="s">
        <v>59</v>
      </c>
      <c r="C135" s="261" t="s">
        <v>177</v>
      </c>
      <c r="D135" s="262">
        <v>45316</v>
      </c>
      <c r="E135" s="261">
        <v>3173.9</v>
      </c>
      <c r="F135" s="261">
        <v>3159.6166666666668</v>
      </c>
      <c r="G135" s="263">
        <v>3126.2833333333338</v>
      </c>
      <c r="H135" s="263">
        <v>3078.666666666667</v>
      </c>
      <c r="I135" s="263">
        <v>3045.3333333333339</v>
      </c>
      <c r="J135" s="263">
        <v>3207.2333333333336</v>
      </c>
      <c r="K135" s="263">
        <v>3240.5666666666666</v>
      </c>
      <c r="L135" s="263">
        <v>3288.1833333333334</v>
      </c>
      <c r="M135" s="264">
        <v>3192.95</v>
      </c>
      <c r="N135" s="264">
        <v>3112</v>
      </c>
      <c r="O135" s="264">
        <v>2604000</v>
      </c>
      <c r="P135" s="265">
        <v>4.4746181144885051E-3</v>
      </c>
    </row>
    <row r="136" spans="1:16" ht="12.75" customHeight="1">
      <c r="A136" s="256">
        <v>126</v>
      </c>
      <c r="B136" s="269" t="s">
        <v>45</v>
      </c>
      <c r="C136" s="268" t="s">
        <v>178</v>
      </c>
      <c r="D136" s="262">
        <v>45316</v>
      </c>
      <c r="E136" s="261">
        <v>1549.35</v>
      </c>
      <c r="F136" s="261">
        <v>1543.7833333333331</v>
      </c>
      <c r="G136" s="263">
        <v>1533.2666666666662</v>
      </c>
      <c r="H136" s="263">
        <v>1517.1833333333332</v>
      </c>
      <c r="I136" s="263">
        <v>1506.6666666666663</v>
      </c>
      <c r="J136" s="263">
        <v>1559.8666666666661</v>
      </c>
      <c r="K136" s="263">
        <v>1570.383333333333</v>
      </c>
      <c r="L136" s="263">
        <v>1586.466666666666</v>
      </c>
      <c r="M136" s="264">
        <v>1554.3</v>
      </c>
      <c r="N136" s="264">
        <v>1527.7</v>
      </c>
      <c r="O136" s="264">
        <v>1688000</v>
      </c>
      <c r="P136" s="265">
        <v>-3.188804771736637E-2</v>
      </c>
    </row>
    <row r="137" spans="1:16" ht="12.75" customHeight="1">
      <c r="A137" s="256">
        <v>127</v>
      </c>
      <c r="B137" s="269" t="s">
        <v>43</v>
      </c>
      <c r="C137" s="268" t="s">
        <v>179</v>
      </c>
      <c r="D137" s="262">
        <v>45316</v>
      </c>
      <c r="E137" s="261">
        <v>920.65</v>
      </c>
      <c r="F137" s="261">
        <v>924.41666666666663</v>
      </c>
      <c r="G137" s="263">
        <v>912.2833333333333</v>
      </c>
      <c r="H137" s="263">
        <v>903.91666666666663</v>
      </c>
      <c r="I137" s="263">
        <v>891.7833333333333</v>
      </c>
      <c r="J137" s="263">
        <v>932.7833333333333</v>
      </c>
      <c r="K137" s="263">
        <v>944.91666666666674</v>
      </c>
      <c r="L137" s="263">
        <v>953.2833333333333</v>
      </c>
      <c r="M137" s="264">
        <v>936.55</v>
      </c>
      <c r="N137" s="264">
        <v>916.05</v>
      </c>
      <c r="O137" s="264">
        <v>6108800</v>
      </c>
      <c r="P137" s="265">
        <v>1.3113034356150013E-3</v>
      </c>
    </row>
    <row r="138" spans="1:16" ht="12.75" customHeight="1">
      <c r="A138" s="256">
        <v>128</v>
      </c>
      <c r="B138" s="269" t="s">
        <v>68</v>
      </c>
      <c r="C138" s="261" t="s">
        <v>180</v>
      </c>
      <c r="D138" s="262">
        <v>45316</v>
      </c>
      <c r="E138" s="261">
        <v>1266.5999999999999</v>
      </c>
      <c r="F138" s="261">
        <v>1265.5833333333333</v>
      </c>
      <c r="G138" s="263">
        <v>1255.1666666666665</v>
      </c>
      <c r="H138" s="263">
        <v>1243.7333333333333</v>
      </c>
      <c r="I138" s="263">
        <v>1233.3166666666666</v>
      </c>
      <c r="J138" s="263">
        <v>1277.0166666666664</v>
      </c>
      <c r="K138" s="263">
        <v>1287.4333333333329</v>
      </c>
      <c r="L138" s="263">
        <v>1298.8666666666663</v>
      </c>
      <c r="M138" s="264">
        <v>1276</v>
      </c>
      <c r="N138" s="264">
        <v>1254.1500000000001</v>
      </c>
      <c r="O138" s="264">
        <v>2923200</v>
      </c>
      <c r="P138" s="265">
        <v>5.3633217993079588E-2</v>
      </c>
    </row>
    <row r="139" spans="1:16" ht="12.75" customHeight="1">
      <c r="A139" s="256">
        <v>129</v>
      </c>
      <c r="B139" s="269" t="s">
        <v>84</v>
      </c>
      <c r="C139" s="261" t="s">
        <v>181</v>
      </c>
      <c r="D139" s="262">
        <v>45316</v>
      </c>
      <c r="E139" s="261">
        <v>109.25</v>
      </c>
      <c r="F139" s="261">
        <v>109.11666666666667</v>
      </c>
      <c r="G139" s="263">
        <v>107.73333333333335</v>
      </c>
      <c r="H139" s="263">
        <v>106.21666666666667</v>
      </c>
      <c r="I139" s="263">
        <v>104.83333333333334</v>
      </c>
      <c r="J139" s="263">
        <v>110.63333333333335</v>
      </c>
      <c r="K139" s="263">
        <v>112.01666666666668</v>
      </c>
      <c r="L139" s="263">
        <v>113.53333333333336</v>
      </c>
      <c r="M139" s="264">
        <v>110.5</v>
      </c>
      <c r="N139" s="264">
        <v>107.6</v>
      </c>
      <c r="O139" s="264">
        <v>104128600</v>
      </c>
      <c r="P139" s="265">
        <v>-2.5385433280170122E-2</v>
      </c>
    </row>
    <row r="140" spans="1:16" ht="12.75" customHeight="1">
      <c r="A140" s="256">
        <v>130</v>
      </c>
      <c r="B140" s="269" t="s">
        <v>56</v>
      </c>
      <c r="C140" s="266" t="s">
        <v>182</v>
      </c>
      <c r="D140" s="262">
        <v>45316</v>
      </c>
      <c r="E140" s="261">
        <v>2603.9</v>
      </c>
      <c r="F140" s="261">
        <v>2612.2333333333336</v>
      </c>
      <c r="G140" s="263">
        <v>2582.666666666667</v>
      </c>
      <c r="H140" s="263">
        <v>2561.4333333333334</v>
      </c>
      <c r="I140" s="263">
        <v>2531.8666666666668</v>
      </c>
      <c r="J140" s="263">
        <v>2633.4666666666672</v>
      </c>
      <c r="K140" s="263">
        <v>2663.0333333333338</v>
      </c>
      <c r="L140" s="263">
        <v>2684.2666666666673</v>
      </c>
      <c r="M140" s="264">
        <v>2641.8</v>
      </c>
      <c r="N140" s="264">
        <v>2591</v>
      </c>
      <c r="O140" s="264">
        <v>2871275</v>
      </c>
      <c r="P140" s="265">
        <v>4.0562088897747657E-2</v>
      </c>
    </row>
    <row r="141" spans="1:16" ht="12.75" customHeight="1">
      <c r="A141" s="256">
        <v>131</v>
      </c>
      <c r="B141" s="269" t="s">
        <v>87</v>
      </c>
      <c r="C141" s="261" t="s">
        <v>183</v>
      </c>
      <c r="D141" s="262">
        <v>45316</v>
      </c>
      <c r="E141" s="261">
        <v>136600.04999999999</v>
      </c>
      <c r="F141" s="261">
        <v>136647.08333333334</v>
      </c>
      <c r="G141" s="263">
        <v>135343.21666666667</v>
      </c>
      <c r="H141" s="263">
        <v>134086.38333333333</v>
      </c>
      <c r="I141" s="263">
        <v>132782.51666666666</v>
      </c>
      <c r="J141" s="263">
        <v>137903.91666666669</v>
      </c>
      <c r="K141" s="263">
        <v>139207.78333333333</v>
      </c>
      <c r="L141" s="263">
        <v>140464.6166666667</v>
      </c>
      <c r="M141" s="264">
        <v>137950.95000000001</v>
      </c>
      <c r="N141" s="264">
        <v>135390.25</v>
      </c>
      <c r="O141" s="264">
        <v>41525</v>
      </c>
      <c r="P141" s="265">
        <v>1.3670206273648237E-2</v>
      </c>
    </row>
    <row r="142" spans="1:16" ht="12.75" customHeight="1">
      <c r="A142" s="256">
        <v>132</v>
      </c>
      <c r="B142" s="269" t="s">
        <v>56</v>
      </c>
      <c r="C142" s="261" t="s">
        <v>184</v>
      </c>
      <c r="D142" s="262">
        <v>45316</v>
      </c>
      <c r="E142" s="261">
        <v>1437.15</v>
      </c>
      <c r="F142" s="261">
        <v>1442.9333333333334</v>
      </c>
      <c r="G142" s="263">
        <v>1422.8666666666668</v>
      </c>
      <c r="H142" s="263">
        <v>1408.5833333333335</v>
      </c>
      <c r="I142" s="263">
        <v>1388.5166666666669</v>
      </c>
      <c r="J142" s="263">
        <v>1457.2166666666667</v>
      </c>
      <c r="K142" s="263">
        <v>1477.2833333333333</v>
      </c>
      <c r="L142" s="263">
        <v>1491.5666666666666</v>
      </c>
      <c r="M142" s="264">
        <v>1463</v>
      </c>
      <c r="N142" s="264">
        <v>1428.65</v>
      </c>
      <c r="O142" s="264">
        <v>6882700</v>
      </c>
      <c r="P142" s="265">
        <v>1.0823909531502423E-2</v>
      </c>
    </row>
    <row r="143" spans="1:16" ht="12.75" customHeight="1">
      <c r="A143" s="256">
        <v>133</v>
      </c>
      <c r="B143" s="269" t="s">
        <v>68</v>
      </c>
      <c r="C143" s="261" t="s">
        <v>185</v>
      </c>
      <c r="D143" s="262">
        <v>45316</v>
      </c>
      <c r="E143" s="261">
        <v>139.30000000000001</v>
      </c>
      <c r="F143" s="261">
        <v>140.1</v>
      </c>
      <c r="G143" s="263">
        <v>135.69999999999999</v>
      </c>
      <c r="H143" s="263">
        <v>132.1</v>
      </c>
      <c r="I143" s="263">
        <v>127.69999999999999</v>
      </c>
      <c r="J143" s="263">
        <v>143.69999999999999</v>
      </c>
      <c r="K143" s="263">
        <v>148.10000000000002</v>
      </c>
      <c r="L143" s="263">
        <v>151.69999999999999</v>
      </c>
      <c r="M143" s="264">
        <v>144.5</v>
      </c>
      <c r="N143" s="264">
        <v>136.5</v>
      </c>
      <c r="O143" s="264">
        <v>101077500</v>
      </c>
      <c r="P143" s="265">
        <v>0.43052754484661926</v>
      </c>
    </row>
    <row r="144" spans="1:16" ht="12.75" customHeight="1">
      <c r="A144" s="256">
        <v>134</v>
      </c>
      <c r="B144" s="269" t="s">
        <v>132</v>
      </c>
      <c r="C144" s="261" t="s">
        <v>186</v>
      </c>
      <c r="D144" s="262">
        <v>45316</v>
      </c>
      <c r="E144" s="261">
        <v>5211.25</v>
      </c>
      <c r="F144" s="261">
        <v>5247.833333333333</v>
      </c>
      <c r="G144" s="263">
        <v>5150.7666666666664</v>
      </c>
      <c r="H144" s="263">
        <v>5090.2833333333338</v>
      </c>
      <c r="I144" s="263">
        <v>4993.2166666666672</v>
      </c>
      <c r="J144" s="263">
        <v>5308.3166666666657</v>
      </c>
      <c r="K144" s="263">
        <v>5405.3833333333332</v>
      </c>
      <c r="L144" s="263">
        <v>5465.866666666665</v>
      </c>
      <c r="M144" s="264">
        <v>5344.9</v>
      </c>
      <c r="N144" s="264">
        <v>5187.3500000000004</v>
      </c>
      <c r="O144" s="264">
        <v>1321500</v>
      </c>
      <c r="P144" s="265">
        <v>4.1030316845224526E-3</v>
      </c>
    </row>
    <row r="145" spans="1:16" ht="12.75" customHeight="1">
      <c r="A145" s="256">
        <v>135</v>
      </c>
      <c r="B145" s="269" t="s">
        <v>45</v>
      </c>
      <c r="C145" s="261" t="s">
        <v>187</v>
      </c>
      <c r="D145" s="262">
        <v>45316</v>
      </c>
      <c r="E145" s="261">
        <v>3497.6</v>
      </c>
      <c r="F145" s="261">
        <v>3505.3666666666668</v>
      </c>
      <c r="G145" s="263">
        <v>3478.7333333333336</v>
      </c>
      <c r="H145" s="263">
        <v>3459.8666666666668</v>
      </c>
      <c r="I145" s="263">
        <v>3433.2333333333336</v>
      </c>
      <c r="J145" s="263">
        <v>3524.2333333333336</v>
      </c>
      <c r="K145" s="263">
        <v>3550.8666666666668</v>
      </c>
      <c r="L145" s="263">
        <v>3569.7333333333336</v>
      </c>
      <c r="M145" s="264">
        <v>3532</v>
      </c>
      <c r="N145" s="264">
        <v>3486.5</v>
      </c>
      <c r="O145" s="264">
        <v>1494150</v>
      </c>
      <c r="P145" s="265">
        <v>2.9198550140958519E-3</v>
      </c>
    </row>
    <row r="146" spans="1:16" ht="12.75" customHeight="1">
      <c r="A146" s="256">
        <v>136</v>
      </c>
      <c r="B146" s="269" t="s">
        <v>39</v>
      </c>
      <c r="C146" s="261" t="s">
        <v>188</v>
      </c>
      <c r="D146" s="262">
        <v>45316</v>
      </c>
      <c r="E146" s="261">
        <v>2545.75</v>
      </c>
      <c r="F146" s="261">
        <v>2547.6</v>
      </c>
      <c r="G146" s="263">
        <v>2536.1999999999998</v>
      </c>
      <c r="H146" s="263">
        <v>2526.65</v>
      </c>
      <c r="I146" s="263">
        <v>2515.25</v>
      </c>
      <c r="J146" s="263">
        <v>2557.1499999999996</v>
      </c>
      <c r="K146" s="263">
        <v>2568.5500000000002</v>
      </c>
      <c r="L146" s="263">
        <v>2578.0999999999995</v>
      </c>
      <c r="M146" s="264">
        <v>2559</v>
      </c>
      <c r="N146" s="264">
        <v>2538.0500000000002</v>
      </c>
      <c r="O146" s="264">
        <v>6267200</v>
      </c>
      <c r="P146" s="265">
        <v>1.3388525968566069E-2</v>
      </c>
    </row>
    <row r="147" spans="1:16" ht="12.75" customHeight="1">
      <c r="A147" s="256">
        <v>137</v>
      </c>
      <c r="B147" s="269" t="s">
        <v>59</v>
      </c>
      <c r="C147" s="261" t="s">
        <v>189</v>
      </c>
      <c r="D147" s="262">
        <v>45316</v>
      </c>
      <c r="E147" s="261">
        <v>212.75</v>
      </c>
      <c r="F147" s="261">
        <v>210.85</v>
      </c>
      <c r="G147" s="263">
        <v>207.75</v>
      </c>
      <c r="H147" s="263">
        <v>202.75</v>
      </c>
      <c r="I147" s="263">
        <v>199.65</v>
      </c>
      <c r="J147" s="263">
        <v>215.85</v>
      </c>
      <c r="K147" s="263">
        <v>218.94999999999996</v>
      </c>
      <c r="L147" s="263">
        <v>223.95</v>
      </c>
      <c r="M147" s="264">
        <v>213.95</v>
      </c>
      <c r="N147" s="264">
        <v>205.85</v>
      </c>
      <c r="O147" s="264">
        <v>93825000</v>
      </c>
      <c r="P147" s="265">
        <v>-1.9838285069575027E-2</v>
      </c>
    </row>
    <row r="148" spans="1:16" ht="12.75" customHeight="1">
      <c r="A148" s="256">
        <v>138</v>
      </c>
      <c r="B148" s="269" t="s">
        <v>132</v>
      </c>
      <c r="C148" s="261" t="s">
        <v>191</v>
      </c>
      <c r="D148" s="262">
        <v>45316</v>
      </c>
      <c r="E148" s="261">
        <v>311.64999999999998</v>
      </c>
      <c r="F148" s="261">
        <v>312.83333333333331</v>
      </c>
      <c r="G148" s="263">
        <v>308.91666666666663</v>
      </c>
      <c r="H148" s="263">
        <v>306.18333333333334</v>
      </c>
      <c r="I148" s="263">
        <v>302.26666666666665</v>
      </c>
      <c r="J148" s="263">
        <v>315.56666666666661</v>
      </c>
      <c r="K148" s="263">
        <v>319.48333333333323</v>
      </c>
      <c r="L148" s="263">
        <v>322.21666666666658</v>
      </c>
      <c r="M148" s="264">
        <v>316.75</v>
      </c>
      <c r="N148" s="264">
        <v>310.10000000000002</v>
      </c>
      <c r="O148" s="264">
        <v>105741000</v>
      </c>
      <c r="P148" s="265">
        <v>1.3223330554517493E-2</v>
      </c>
    </row>
    <row r="149" spans="1:16" ht="12.75" customHeight="1">
      <c r="A149" s="256">
        <v>139</v>
      </c>
      <c r="B149" s="269" t="s">
        <v>190</v>
      </c>
      <c r="C149" s="261" t="s">
        <v>192</v>
      </c>
      <c r="D149" s="262">
        <v>45316</v>
      </c>
      <c r="E149" s="261">
        <v>1527.2</v>
      </c>
      <c r="F149" s="261">
        <v>1539.8666666666668</v>
      </c>
      <c r="G149" s="263">
        <v>1505.7833333333335</v>
      </c>
      <c r="H149" s="263">
        <v>1484.3666666666668</v>
      </c>
      <c r="I149" s="263">
        <v>1450.2833333333335</v>
      </c>
      <c r="J149" s="263">
        <v>1561.2833333333335</v>
      </c>
      <c r="K149" s="263">
        <v>1595.3666666666666</v>
      </c>
      <c r="L149" s="263">
        <v>1616.7833333333335</v>
      </c>
      <c r="M149" s="264">
        <v>1573.95</v>
      </c>
      <c r="N149" s="264">
        <v>1518.45</v>
      </c>
      <c r="O149" s="264">
        <v>5617500</v>
      </c>
      <c r="P149" s="265">
        <v>-1.1334236786990267E-2</v>
      </c>
    </row>
    <row r="150" spans="1:16" ht="12.75" customHeight="1">
      <c r="A150" s="256">
        <v>140</v>
      </c>
      <c r="B150" s="269" t="s">
        <v>108</v>
      </c>
      <c r="C150" s="266" t="s">
        <v>193</v>
      </c>
      <c r="D150" s="262">
        <v>45316</v>
      </c>
      <c r="E150" s="261">
        <v>4930.6499999999996</v>
      </c>
      <c r="F150" s="261">
        <v>4951.8833333333332</v>
      </c>
      <c r="G150" s="263">
        <v>4858.7666666666664</v>
      </c>
      <c r="H150" s="263">
        <v>4786.8833333333332</v>
      </c>
      <c r="I150" s="263">
        <v>4693.7666666666664</v>
      </c>
      <c r="J150" s="263">
        <v>5023.7666666666664</v>
      </c>
      <c r="K150" s="263">
        <v>5116.8833333333332</v>
      </c>
      <c r="L150" s="263">
        <v>5188.7666666666664</v>
      </c>
      <c r="M150" s="264">
        <v>5045</v>
      </c>
      <c r="N150" s="264">
        <v>4880</v>
      </c>
      <c r="O150" s="264">
        <v>785000</v>
      </c>
      <c r="P150" s="265">
        <v>-1.579739217652959E-2</v>
      </c>
    </row>
    <row r="151" spans="1:16" ht="12.75" customHeight="1">
      <c r="A151" s="256">
        <v>141</v>
      </c>
      <c r="B151" s="269" t="s">
        <v>87</v>
      </c>
      <c r="C151" s="268" t="s">
        <v>194</v>
      </c>
      <c r="D151" s="262">
        <v>45316</v>
      </c>
      <c r="E151" s="261">
        <v>234.8</v>
      </c>
      <c r="F151" s="261">
        <v>234.79999999999998</v>
      </c>
      <c r="G151" s="263">
        <v>230.84999999999997</v>
      </c>
      <c r="H151" s="263">
        <v>226.89999999999998</v>
      </c>
      <c r="I151" s="263">
        <v>222.94999999999996</v>
      </c>
      <c r="J151" s="263">
        <v>238.74999999999997</v>
      </c>
      <c r="K151" s="263">
        <v>242.69999999999996</v>
      </c>
      <c r="L151" s="263">
        <v>246.64999999999998</v>
      </c>
      <c r="M151" s="264">
        <v>238.75</v>
      </c>
      <c r="N151" s="264">
        <v>230.85</v>
      </c>
      <c r="O151" s="264">
        <v>88469150</v>
      </c>
      <c r="P151" s="265">
        <v>3.3621517771373678E-3</v>
      </c>
    </row>
    <row r="152" spans="1:16" ht="12.75" customHeight="1">
      <c r="A152" s="256">
        <v>142</v>
      </c>
      <c r="B152" s="269" t="s">
        <v>84</v>
      </c>
      <c r="C152" s="261" t="s">
        <v>195</v>
      </c>
      <c r="D152" s="262">
        <v>45316</v>
      </c>
      <c r="E152" s="261">
        <v>38390.9</v>
      </c>
      <c r="F152" s="261">
        <v>38533.1</v>
      </c>
      <c r="G152" s="263">
        <v>37192.299999999996</v>
      </c>
      <c r="H152" s="263">
        <v>35993.699999999997</v>
      </c>
      <c r="I152" s="263">
        <v>34652.899999999994</v>
      </c>
      <c r="J152" s="263">
        <v>39731.699999999997</v>
      </c>
      <c r="K152" s="263">
        <v>41072.5</v>
      </c>
      <c r="L152" s="263">
        <v>42271.1</v>
      </c>
      <c r="M152" s="264">
        <v>39873.9</v>
      </c>
      <c r="N152" s="264">
        <v>37334.5</v>
      </c>
      <c r="O152" s="264">
        <v>188925</v>
      </c>
      <c r="P152" s="265">
        <v>7.4750405324686409E-2</v>
      </c>
    </row>
    <row r="153" spans="1:16" ht="12.75" customHeight="1">
      <c r="A153" s="256">
        <v>143</v>
      </c>
      <c r="B153" s="269" t="s">
        <v>47</v>
      </c>
      <c r="C153" s="261" t="s">
        <v>196</v>
      </c>
      <c r="D153" s="262">
        <v>45316</v>
      </c>
      <c r="E153" s="261">
        <v>930.9</v>
      </c>
      <c r="F153" s="261">
        <v>926.33333333333337</v>
      </c>
      <c r="G153" s="263">
        <v>908.66666666666674</v>
      </c>
      <c r="H153" s="263">
        <v>886.43333333333339</v>
      </c>
      <c r="I153" s="263">
        <v>868.76666666666677</v>
      </c>
      <c r="J153" s="263">
        <v>948.56666666666672</v>
      </c>
      <c r="K153" s="263">
        <v>966.23333333333346</v>
      </c>
      <c r="L153" s="263">
        <v>988.4666666666667</v>
      </c>
      <c r="M153" s="264">
        <v>944</v>
      </c>
      <c r="N153" s="264">
        <v>904.1</v>
      </c>
      <c r="O153" s="264">
        <v>13233000</v>
      </c>
      <c r="P153" s="265">
        <v>-9.7654057694466275E-3</v>
      </c>
    </row>
    <row r="154" spans="1:16" ht="12.75" customHeight="1">
      <c r="A154" s="256">
        <v>144</v>
      </c>
      <c r="B154" s="269" t="s">
        <v>43</v>
      </c>
      <c r="C154" s="261" t="s">
        <v>197</v>
      </c>
      <c r="D154" s="262">
        <v>45316</v>
      </c>
      <c r="E154" s="261">
        <v>7594.2</v>
      </c>
      <c r="F154" s="261">
        <v>7591.9333333333343</v>
      </c>
      <c r="G154" s="263">
        <v>7514.8666666666686</v>
      </c>
      <c r="H154" s="263">
        <v>7435.5333333333347</v>
      </c>
      <c r="I154" s="263">
        <v>7358.466666666669</v>
      </c>
      <c r="J154" s="263">
        <v>7671.2666666666682</v>
      </c>
      <c r="K154" s="263">
        <v>7748.3333333333339</v>
      </c>
      <c r="L154" s="263">
        <v>7827.6666666666679</v>
      </c>
      <c r="M154" s="264">
        <v>7669</v>
      </c>
      <c r="N154" s="264">
        <v>7512.6</v>
      </c>
      <c r="O154" s="264">
        <v>1723200</v>
      </c>
      <c r="P154" s="265">
        <v>-1.5539305301645339E-2</v>
      </c>
    </row>
    <row r="155" spans="1:16" ht="12.75" customHeight="1">
      <c r="A155" s="256">
        <v>145</v>
      </c>
      <c r="B155" s="269" t="s">
        <v>87</v>
      </c>
      <c r="C155" s="266" t="s">
        <v>198</v>
      </c>
      <c r="D155" s="262">
        <v>45316</v>
      </c>
      <c r="E155" s="261">
        <v>237.3</v>
      </c>
      <c r="F155" s="261">
        <v>236.63333333333335</v>
      </c>
      <c r="G155" s="263">
        <v>232.7166666666667</v>
      </c>
      <c r="H155" s="263">
        <v>228.13333333333335</v>
      </c>
      <c r="I155" s="263">
        <v>224.2166666666667</v>
      </c>
      <c r="J155" s="263">
        <v>241.2166666666667</v>
      </c>
      <c r="K155" s="263">
        <v>245.13333333333338</v>
      </c>
      <c r="L155" s="263">
        <v>249.7166666666667</v>
      </c>
      <c r="M155" s="264">
        <v>240.55</v>
      </c>
      <c r="N155" s="264">
        <v>232.05</v>
      </c>
      <c r="O155" s="264">
        <v>39240000</v>
      </c>
      <c r="P155" s="265">
        <v>-4.8450458315146223E-2</v>
      </c>
    </row>
    <row r="156" spans="1:16" ht="12.75" customHeight="1">
      <c r="A156" s="256">
        <v>146</v>
      </c>
      <c r="B156" s="269" t="s">
        <v>84</v>
      </c>
      <c r="C156" s="261" t="s">
        <v>199</v>
      </c>
      <c r="D156" s="262">
        <v>45316</v>
      </c>
      <c r="E156" s="261">
        <v>401.1</v>
      </c>
      <c r="F156" s="261">
        <v>403.84999999999997</v>
      </c>
      <c r="G156" s="263">
        <v>392.29999999999995</v>
      </c>
      <c r="H156" s="263">
        <v>383.5</v>
      </c>
      <c r="I156" s="263">
        <v>371.95</v>
      </c>
      <c r="J156" s="263">
        <v>412.64999999999992</v>
      </c>
      <c r="K156" s="263">
        <v>424.2</v>
      </c>
      <c r="L156" s="263">
        <v>432.99999999999989</v>
      </c>
      <c r="M156" s="264">
        <v>415.4</v>
      </c>
      <c r="N156" s="264">
        <v>395.05</v>
      </c>
      <c r="O156" s="264">
        <v>68932375</v>
      </c>
      <c r="P156" s="265">
        <v>6.4827008260505206E-2</v>
      </c>
    </row>
    <row r="157" spans="1:16" ht="12.75" customHeight="1">
      <c r="A157" s="256">
        <v>147</v>
      </c>
      <c r="B157" s="269" t="s">
        <v>68</v>
      </c>
      <c r="C157" s="261" t="s">
        <v>200</v>
      </c>
      <c r="D157" s="262">
        <v>45316</v>
      </c>
      <c r="E157" s="261">
        <v>2795.95</v>
      </c>
      <c r="F157" s="261">
        <v>2784.5</v>
      </c>
      <c r="G157" s="263">
        <v>2761.85</v>
      </c>
      <c r="H157" s="263">
        <v>2727.75</v>
      </c>
      <c r="I157" s="263">
        <v>2705.1</v>
      </c>
      <c r="J157" s="263">
        <v>2818.6</v>
      </c>
      <c r="K157" s="263">
        <v>2841.2499999999995</v>
      </c>
      <c r="L157" s="263">
        <v>2875.35</v>
      </c>
      <c r="M157" s="264">
        <v>2807.15</v>
      </c>
      <c r="N157" s="264">
        <v>2750.4</v>
      </c>
      <c r="O157" s="264">
        <v>2964750</v>
      </c>
      <c r="P157" s="265">
        <v>-2.9859293193717277E-2</v>
      </c>
    </row>
    <row r="158" spans="1:16" ht="12.75" customHeight="1">
      <c r="A158" s="256">
        <v>148</v>
      </c>
      <c r="B158" s="269" t="s">
        <v>59</v>
      </c>
      <c r="C158" s="261" t="s">
        <v>201</v>
      </c>
      <c r="D158" s="262">
        <v>45316</v>
      </c>
      <c r="E158" s="261">
        <v>3481.85</v>
      </c>
      <c r="F158" s="261">
        <v>3470.8333333333335</v>
      </c>
      <c r="G158" s="263">
        <v>3451.166666666667</v>
      </c>
      <c r="H158" s="263">
        <v>3420.4833333333336</v>
      </c>
      <c r="I158" s="263">
        <v>3400.8166666666671</v>
      </c>
      <c r="J158" s="263">
        <v>3501.5166666666669</v>
      </c>
      <c r="K158" s="263">
        <v>3521.1833333333338</v>
      </c>
      <c r="L158" s="263">
        <v>3551.8666666666668</v>
      </c>
      <c r="M158" s="264">
        <v>3490.5</v>
      </c>
      <c r="N158" s="264">
        <v>3440.15</v>
      </c>
      <c r="O158" s="264">
        <v>2062000</v>
      </c>
      <c r="P158" s="265">
        <v>-1.9961977186311788E-2</v>
      </c>
    </row>
    <row r="159" spans="1:16" ht="12.75" customHeight="1">
      <c r="A159" s="256">
        <v>149</v>
      </c>
      <c r="B159" s="269" t="s">
        <v>39</v>
      </c>
      <c r="C159" s="261" t="s">
        <v>202</v>
      </c>
      <c r="D159" s="262">
        <v>45316</v>
      </c>
      <c r="E159" s="261">
        <v>98.4</v>
      </c>
      <c r="F159" s="261">
        <v>98.45</v>
      </c>
      <c r="G159" s="263">
        <v>96.7</v>
      </c>
      <c r="H159" s="263">
        <v>95</v>
      </c>
      <c r="I159" s="263">
        <v>93.25</v>
      </c>
      <c r="J159" s="263">
        <v>100.15</v>
      </c>
      <c r="K159" s="263">
        <v>101.9</v>
      </c>
      <c r="L159" s="263">
        <v>103.60000000000001</v>
      </c>
      <c r="M159" s="264">
        <v>100.2</v>
      </c>
      <c r="N159" s="264">
        <v>96.75</v>
      </c>
      <c r="O159" s="264">
        <v>249864000</v>
      </c>
      <c r="P159" s="265">
        <v>7.9062863043758876E-3</v>
      </c>
    </row>
    <row r="160" spans="1:16" ht="12.75" customHeight="1">
      <c r="A160" s="256">
        <v>150</v>
      </c>
      <c r="B160" s="269" t="s">
        <v>63</v>
      </c>
      <c r="C160" s="261" t="s">
        <v>203</v>
      </c>
      <c r="D160" s="262">
        <v>45316</v>
      </c>
      <c r="E160" s="261">
        <v>4343.45</v>
      </c>
      <c r="F160" s="261">
        <v>4321.1000000000004</v>
      </c>
      <c r="G160" s="263">
        <v>4282.2000000000007</v>
      </c>
      <c r="H160" s="263">
        <v>4220.9500000000007</v>
      </c>
      <c r="I160" s="263">
        <v>4182.0500000000011</v>
      </c>
      <c r="J160" s="263">
        <v>4382.3500000000004</v>
      </c>
      <c r="K160" s="263">
        <v>4421.25</v>
      </c>
      <c r="L160" s="263">
        <v>4482.5</v>
      </c>
      <c r="M160" s="264">
        <v>4360</v>
      </c>
      <c r="N160" s="264">
        <v>4259.8500000000004</v>
      </c>
      <c r="O160" s="264">
        <v>3670500</v>
      </c>
      <c r="P160" s="265">
        <v>-9.6269851040256066E-2</v>
      </c>
    </row>
    <row r="161" spans="1:16" ht="12.75" customHeight="1">
      <c r="A161" s="256">
        <v>151</v>
      </c>
      <c r="B161" s="269" t="s">
        <v>45</v>
      </c>
      <c r="C161" s="268" t="s">
        <v>204</v>
      </c>
      <c r="D161" s="262">
        <v>45316</v>
      </c>
      <c r="E161" s="261">
        <v>239.05</v>
      </c>
      <c r="F161" s="261">
        <v>239.88333333333335</v>
      </c>
      <c r="G161" s="263">
        <v>236.9666666666667</v>
      </c>
      <c r="H161" s="263">
        <v>234.88333333333335</v>
      </c>
      <c r="I161" s="263">
        <v>231.9666666666667</v>
      </c>
      <c r="J161" s="263">
        <v>241.9666666666667</v>
      </c>
      <c r="K161" s="263">
        <v>244.88333333333338</v>
      </c>
      <c r="L161" s="263">
        <v>246.9666666666667</v>
      </c>
      <c r="M161" s="264">
        <v>242.8</v>
      </c>
      <c r="N161" s="264">
        <v>237.8</v>
      </c>
      <c r="O161" s="264">
        <v>76096800</v>
      </c>
      <c r="P161" s="265">
        <v>2.7989942596897384E-3</v>
      </c>
    </row>
    <row r="162" spans="1:16" ht="12.75" customHeight="1">
      <c r="A162" s="256">
        <v>152</v>
      </c>
      <c r="B162" s="269" t="s">
        <v>190</v>
      </c>
      <c r="C162" s="261" t="s">
        <v>206</v>
      </c>
      <c r="D162" s="262">
        <v>45316</v>
      </c>
      <c r="E162" s="261">
        <v>1507.4</v>
      </c>
      <c r="F162" s="261">
        <v>1509.2333333333333</v>
      </c>
      <c r="G162" s="263">
        <v>1489.4666666666667</v>
      </c>
      <c r="H162" s="263">
        <v>1471.5333333333333</v>
      </c>
      <c r="I162" s="263">
        <v>1451.7666666666667</v>
      </c>
      <c r="J162" s="263">
        <v>1527.1666666666667</v>
      </c>
      <c r="K162" s="263">
        <v>1546.9333333333336</v>
      </c>
      <c r="L162" s="263">
        <v>1564.8666666666668</v>
      </c>
      <c r="M162" s="264">
        <v>1529</v>
      </c>
      <c r="N162" s="264">
        <v>1491.3</v>
      </c>
      <c r="O162" s="264">
        <v>6098895</v>
      </c>
      <c r="P162" s="265">
        <v>-8.3382966051220968E-3</v>
      </c>
    </row>
    <row r="163" spans="1:16" ht="12.75" customHeight="1">
      <c r="A163" s="256">
        <v>153</v>
      </c>
      <c r="B163" s="269" t="s">
        <v>205</v>
      </c>
      <c r="C163" s="261" t="s">
        <v>208</v>
      </c>
      <c r="D163" s="262">
        <v>45316</v>
      </c>
      <c r="E163" s="261">
        <v>989.9</v>
      </c>
      <c r="F163" s="261">
        <v>988.61666666666667</v>
      </c>
      <c r="G163" s="263">
        <v>982.83333333333337</v>
      </c>
      <c r="H163" s="263">
        <v>975.76666666666665</v>
      </c>
      <c r="I163" s="263">
        <v>969.98333333333335</v>
      </c>
      <c r="J163" s="263">
        <v>995.68333333333339</v>
      </c>
      <c r="K163" s="263">
        <v>1001.4666666666667</v>
      </c>
      <c r="L163" s="263">
        <v>1008.5333333333334</v>
      </c>
      <c r="M163" s="264">
        <v>994.4</v>
      </c>
      <c r="N163" s="264">
        <v>981.55</v>
      </c>
      <c r="O163" s="264">
        <v>3728950</v>
      </c>
      <c r="P163" s="265">
        <v>7.116620752984389E-3</v>
      </c>
    </row>
    <row r="164" spans="1:16" ht="12.75" customHeight="1">
      <c r="A164" s="256">
        <v>154</v>
      </c>
      <c r="B164" s="269" t="s">
        <v>49</v>
      </c>
      <c r="C164" s="261" t="s">
        <v>209</v>
      </c>
      <c r="D164" s="262">
        <v>45316</v>
      </c>
      <c r="E164" s="261">
        <v>294.7</v>
      </c>
      <c r="F164" s="261">
        <v>292.0333333333333</v>
      </c>
      <c r="G164" s="263">
        <v>288.16666666666663</v>
      </c>
      <c r="H164" s="263">
        <v>281.63333333333333</v>
      </c>
      <c r="I164" s="263">
        <v>277.76666666666665</v>
      </c>
      <c r="J164" s="263">
        <v>298.56666666666661</v>
      </c>
      <c r="K164" s="263">
        <v>302.43333333333328</v>
      </c>
      <c r="L164" s="263">
        <v>308.96666666666658</v>
      </c>
      <c r="M164" s="264">
        <v>295.89999999999998</v>
      </c>
      <c r="N164" s="264">
        <v>285.5</v>
      </c>
      <c r="O164" s="264">
        <v>61260000</v>
      </c>
      <c r="P164" s="265">
        <v>1.5036659624704858E-2</v>
      </c>
    </row>
    <row r="165" spans="1:16" ht="12.75" customHeight="1">
      <c r="A165" s="256">
        <v>155</v>
      </c>
      <c r="B165" s="269" t="s">
        <v>63</v>
      </c>
      <c r="C165" s="261" t="s">
        <v>210</v>
      </c>
      <c r="D165" s="262">
        <v>45316</v>
      </c>
      <c r="E165" s="261">
        <v>438.4</v>
      </c>
      <c r="F165" s="261">
        <v>439.2</v>
      </c>
      <c r="G165" s="263">
        <v>429.84999999999997</v>
      </c>
      <c r="H165" s="263">
        <v>421.29999999999995</v>
      </c>
      <c r="I165" s="263">
        <v>411.94999999999993</v>
      </c>
      <c r="J165" s="263">
        <v>447.75</v>
      </c>
      <c r="K165" s="263">
        <v>457.1</v>
      </c>
      <c r="L165" s="263">
        <v>465.65000000000003</v>
      </c>
      <c r="M165" s="264">
        <v>448.55</v>
      </c>
      <c r="N165" s="264">
        <v>430.65</v>
      </c>
      <c r="O165" s="264">
        <v>42612000</v>
      </c>
      <c r="P165" s="265">
        <v>-7.9620058667411644E-3</v>
      </c>
    </row>
    <row r="166" spans="1:16" ht="12.75" customHeight="1">
      <c r="A166" s="256">
        <v>156</v>
      </c>
      <c r="B166" s="269" t="s">
        <v>190</v>
      </c>
      <c r="C166" s="261" t="s">
        <v>211</v>
      </c>
      <c r="D166" s="262">
        <v>45316</v>
      </c>
      <c r="E166" s="261">
        <v>2751.95</v>
      </c>
      <c r="F166" s="261">
        <v>2763.75</v>
      </c>
      <c r="G166" s="263">
        <v>2735.05</v>
      </c>
      <c r="H166" s="263">
        <v>2718.15</v>
      </c>
      <c r="I166" s="263">
        <v>2689.4500000000003</v>
      </c>
      <c r="J166" s="263">
        <v>2780.65</v>
      </c>
      <c r="K166" s="263">
        <v>2809.35</v>
      </c>
      <c r="L166" s="263">
        <v>2826.25</v>
      </c>
      <c r="M166" s="264">
        <v>2792.45</v>
      </c>
      <c r="N166" s="264">
        <v>2746.85</v>
      </c>
      <c r="O166" s="264">
        <v>33212750</v>
      </c>
      <c r="P166" s="265">
        <v>-4.444364525641948E-2</v>
      </c>
    </row>
    <row r="167" spans="1:16" ht="12.75" customHeight="1">
      <c r="A167" s="256">
        <v>157</v>
      </c>
      <c r="B167" s="269" t="s">
        <v>84</v>
      </c>
      <c r="C167" s="261" t="s">
        <v>212</v>
      </c>
      <c r="D167" s="262">
        <v>45316</v>
      </c>
      <c r="E167" s="261">
        <v>120.25</v>
      </c>
      <c r="F167" s="261">
        <v>118.21666666666665</v>
      </c>
      <c r="G167" s="263">
        <v>115.93333333333331</v>
      </c>
      <c r="H167" s="263">
        <v>111.61666666666666</v>
      </c>
      <c r="I167" s="263">
        <v>109.33333333333331</v>
      </c>
      <c r="J167" s="263">
        <v>122.5333333333333</v>
      </c>
      <c r="K167" s="263">
        <v>124.81666666666663</v>
      </c>
      <c r="L167" s="263">
        <v>129.1333333333333</v>
      </c>
      <c r="M167" s="264">
        <v>120.5</v>
      </c>
      <c r="N167" s="264">
        <v>113.9</v>
      </c>
      <c r="O167" s="264">
        <v>145448000</v>
      </c>
      <c r="P167" s="265">
        <v>-2.4048526490954961E-2</v>
      </c>
    </row>
    <row r="168" spans="1:16" ht="12.75" customHeight="1">
      <c r="A168" s="256">
        <v>158</v>
      </c>
      <c r="B168" s="269" t="s">
        <v>132</v>
      </c>
      <c r="C168" s="261" t="s">
        <v>213</v>
      </c>
      <c r="D168" s="262">
        <v>45316</v>
      </c>
      <c r="E168" s="261">
        <v>768.1</v>
      </c>
      <c r="F168" s="261">
        <v>768.51666666666677</v>
      </c>
      <c r="G168" s="263">
        <v>762.78333333333353</v>
      </c>
      <c r="H168" s="263">
        <v>757.46666666666681</v>
      </c>
      <c r="I168" s="263">
        <v>751.73333333333358</v>
      </c>
      <c r="J168" s="263">
        <v>773.83333333333348</v>
      </c>
      <c r="K168" s="263">
        <v>779.56666666666683</v>
      </c>
      <c r="L168" s="263">
        <v>784.88333333333344</v>
      </c>
      <c r="M168" s="264">
        <v>774.25</v>
      </c>
      <c r="N168" s="264">
        <v>763.2</v>
      </c>
      <c r="O168" s="264">
        <v>19444800</v>
      </c>
      <c r="P168" s="265">
        <v>1.7242822465891018E-2</v>
      </c>
    </row>
    <row r="169" spans="1:16" ht="12.75" customHeight="1">
      <c r="A169" s="256">
        <v>159</v>
      </c>
      <c r="B169" s="269" t="s">
        <v>63</v>
      </c>
      <c r="C169" s="266" t="s">
        <v>214</v>
      </c>
      <c r="D169" s="262">
        <v>45316</v>
      </c>
      <c r="E169" s="261">
        <v>1408.8</v>
      </c>
      <c r="F169" s="261">
        <v>1416.8666666666666</v>
      </c>
      <c r="G169" s="263">
        <v>1397.3833333333332</v>
      </c>
      <c r="H169" s="263">
        <v>1385.9666666666667</v>
      </c>
      <c r="I169" s="263">
        <v>1366.4833333333333</v>
      </c>
      <c r="J169" s="263">
        <v>1428.2833333333331</v>
      </c>
      <c r="K169" s="263">
        <v>1447.7666666666662</v>
      </c>
      <c r="L169" s="263">
        <v>1459.1833333333329</v>
      </c>
      <c r="M169" s="264">
        <v>1436.35</v>
      </c>
      <c r="N169" s="264">
        <v>1405.45</v>
      </c>
      <c r="O169" s="264">
        <v>6753750</v>
      </c>
      <c r="P169" s="265">
        <v>-6.8191225165562919E-2</v>
      </c>
    </row>
    <row r="170" spans="1:16" ht="12.75" customHeight="1">
      <c r="A170" s="256">
        <v>160</v>
      </c>
      <c r="B170" s="269" t="s">
        <v>68</v>
      </c>
      <c r="C170" s="261" t="s">
        <v>215</v>
      </c>
      <c r="D170" s="262">
        <v>45316</v>
      </c>
      <c r="E170" s="261">
        <v>638.75</v>
      </c>
      <c r="F170" s="261">
        <v>640</v>
      </c>
      <c r="G170" s="263">
        <v>633.04999999999995</v>
      </c>
      <c r="H170" s="263">
        <v>627.34999999999991</v>
      </c>
      <c r="I170" s="263">
        <v>620.39999999999986</v>
      </c>
      <c r="J170" s="263">
        <v>645.70000000000005</v>
      </c>
      <c r="K170" s="263">
        <v>652.65000000000009</v>
      </c>
      <c r="L170" s="263">
        <v>658.35000000000014</v>
      </c>
      <c r="M170" s="264">
        <v>646.95000000000005</v>
      </c>
      <c r="N170" s="264">
        <v>634.29999999999995</v>
      </c>
      <c r="O170" s="264">
        <v>114834000</v>
      </c>
      <c r="P170" s="265">
        <v>1.739604236713756E-2</v>
      </c>
    </row>
    <row r="171" spans="1:16" ht="12.75" customHeight="1">
      <c r="A171" s="256">
        <v>161</v>
      </c>
      <c r="B171" s="269" t="s">
        <v>63</v>
      </c>
      <c r="C171" s="261" t="s">
        <v>216</v>
      </c>
      <c r="D171" s="262">
        <v>45316</v>
      </c>
      <c r="E171" s="261">
        <v>27156.25</v>
      </c>
      <c r="F171" s="261">
        <v>27105.716666666664</v>
      </c>
      <c r="G171" s="263">
        <v>26761.533333333326</v>
      </c>
      <c r="H171" s="263">
        <v>26366.816666666662</v>
      </c>
      <c r="I171" s="263">
        <v>26022.633333333324</v>
      </c>
      <c r="J171" s="263">
        <v>27500.433333333327</v>
      </c>
      <c r="K171" s="263">
        <v>27844.616666666669</v>
      </c>
      <c r="L171" s="263">
        <v>28239.333333333328</v>
      </c>
      <c r="M171" s="264">
        <v>27449.9</v>
      </c>
      <c r="N171" s="264">
        <v>26711</v>
      </c>
      <c r="O171" s="264">
        <v>183625</v>
      </c>
      <c r="P171" s="265">
        <v>-3.1385994988790716E-2</v>
      </c>
    </row>
    <row r="172" spans="1:16" ht="12.75" customHeight="1">
      <c r="A172" s="256">
        <v>162</v>
      </c>
      <c r="B172" s="269" t="s">
        <v>49</v>
      </c>
      <c r="C172" s="261" t="s">
        <v>217</v>
      </c>
      <c r="D172" s="262">
        <v>45316</v>
      </c>
      <c r="E172" s="261">
        <v>4105.8999999999996</v>
      </c>
      <c r="F172" s="261">
        <v>4139.0999999999995</v>
      </c>
      <c r="G172" s="263">
        <v>4060.7999999999993</v>
      </c>
      <c r="H172" s="263">
        <v>4015.7</v>
      </c>
      <c r="I172" s="263">
        <v>3937.3999999999996</v>
      </c>
      <c r="J172" s="263">
        <v>4184.1999999999989</v>
      </c>
      <c r="K172" s="263">
        <v>4262.5</v>
      </c>
      <c r="L172" s="263">
        <v>4307.5999999999985</v>
      </c>
      <c r="M172" s="264">
        <v>4217.3999999999996</v>
      </c>
      <c r="N172" s="264">
        <v>4094</v>
      </c>
      <c r="O172" s="264">
        <v>1692300</v>
      </c>
      <c r="P172" s="265">
        <v>2.349632586410233E-2</v>
      </c>
    </row>
    <row r="173" spans="1:16" ht="12.75" customHeight="1">
      <c r="A173" s="256">
        <v>163</v>
      </c>
      <c r="B173" s="269" t="s">
        <v>41</v>
      </c>
      <c r="C173" s="261" t="s">
        <v>218</v>
      </c>
      <c r="D173" s="262">
        <v>45316</v>
      </c>
      <c r="E173" s="261">
        <v>2360.25</v>
      </c>
      <c r="F173" s="261">
        <v>2359.0499999999997</v>
      </c>
      <c r="G173" s="263">
        <v>2346.1499999999996</v>
      </c>
      <c r="H173" s="263">
        <v>2332.0499999999997</v>
      </c>
      <c r="I173" s="263">
        <v>2319.1499999999996</v>
      </c>
      <c r="J173" s="263">
        <v>2373.1499999999996</v>
      </c>
      <c r="K173" s="263">
        <v>2386.0500000000002</v>
      </c>
      <c r="L173" s="263">
        <v>2400.1499999999996</v>
      </c>
      <c r="M173" s="264">
        <v>2371.9499999999998</v>
      </c>
      <c r="N173" s="264">
        <v>2344.9499999999998</v>
      </c>
      <c r="O173" s="264">
        <v>4545000</v>
      </c>
      <c r="P173" s="265">
        <v>-3.8629078655379304E-3</v>
      </c>
    </row>
    <row r="174" spans="1:16" ht="12.75" customHeight="1">
      <c r="A174" s="256">
        <v>164</v>
      </c>
      <c r="B174" s="269" t="s">
        <v>47</v>
      </c>
      <c r="C174" s="261" t="s">
        <v>219</v>
      </c>
      <c r="D174" s="262">
        <v>45316</v>
      </c>
      <c r="E174" s="261">
        <v>2309.1999999999998</v>
      </c>
      <c r="F174" s="261">
        <v>2313.6</v>
      </c>
      <c r="G174" s="263">
        <v>2289.6</v>
      </c>
      <c r="H174" s="263">
        <v>2270</v>
      </c>
      <c r="I174" s="263">
        <v>2246</v>
      </c>
      <c r="J174" s="263">
        <v>2333.1999999999998</v>
      </c>
      <c r="K174" s="263">
        <v>2357.1999999999998</v>
      </c>
      <c r="L174" s="263">
        <v>2376.7999999999997</v>
      </c>
      <c r="M174" s="264">
        <v>2337.6</v>
      </c>
      <c r="N174" s="264">
        <v>2294</v>
      </c>
      <c r="O174" s="264">
        <v>7584600</v>
      </c>
      <c r="P174" s="265">
        <v>-3.9656613234065184E-2</v>
      </c>
    </row>
    <row r="175" spans="1:16" ht="12.75" customHeight="1">
      <c r="A175" s="256">
        <v>165</v>
      </c>
      <c r="B175" s="269" t="s">
        <v>68</v>
      </c>
      <c r="C175" s="261" t="s">
        <v>220</v>
      </c>
      <c r="D175" s="262">
        <v>45316</v>
      </c>
      <c r="E175" s="261">
        <v>1313.15</v>
      </c>
      <c r="F175" s="261">
        <v>1319.5</v>
      </c>
      <c r="G175" s="263">
        <v>1304.7</v>
      </c>
      <c r="H175" s="263">
        <v>1296.25</v>
      </c>
      <c r="I175" s="263">
        <v>1281.45</v>
      </c>
      <c r="J175" s="263">
        <v>1327.95</v>
      </c>
      <c r="K175" s="263">
        <v>1342.7500000000002</v>
      </c>
      <c r="L175" s="263">
        <v>1351.2</v>
      </c>
      <c r="M175" s="264">
        <v>1334.3</v>
      </c>
      <c r="N175" s="264">
        <v>1311.05</v>
      </c>
      <c r="O175" s="264">
        <v>12873000</v>
      </c>
      <c r="P175" s="265">
        <v>-1.3517862890247827E-2</v>
      </c>
    </row>
    <row r="176" spans="1:16" ht="12.75" customHeight="1">
      <c r="A176" s="256">
        <v>166</v>
      </c>
      <c r="B176" s="269" t="s">
        <v>43</v>
      </c>
      <c r="C176" s="261" t="s">
        <v>221</v>
      </c>
      <c r="D176" s="262">
        <v>45316</v>
      </c>
      <c r="E176" s="261">
        <v>675.15</v>
      </c>
      <c r="F176" s="261">
        <v>680.01666666666665</v>
      </c>
      <c r="G176" s="263">
        <v>668.38333333333333</v>
      </c>
      <c r="H176" s="263">
        <v>661.61666666666667</v>
      </c>
      <c r="I176" s="263">
        <v>649.98333333333335</v>
      </c>
      <c r="J176" s="263">
        <v>686.7833333333333</v>
      </c>
      <c r="K176" s="263">
        <v>698.41666666666652</v>
      </c>
      <c r="L176" s="263">
        <v>705.18333333333328</v>
      </c>
      <c r="M176" s="264">
        <v>691.65</v>
      </c>
      <c r="N176" s="264">
        <v>673.25</v>
      </c>
      <c r="O176" s="264">
        <v>8428500</v>
      </c>
      <c r="P176" s="265">
        <v>2.7991218441273325E-2</v>
      </c>
    </row>
    <row r="177" spans="1:16" ht="12.75" customHeight="1">
      <c r="A177" s="256">
        <v>167</v>
      </c>
      <c r="B177" s="269" t="s">
        <v>205</v>
      </c>
      <c r="C177" s="261" t="s">
        <v>222</v>
      </c>
      <c r="D177" s="262">
        <v>45316</v>
      </c>
      <c r="E177" s="261">
        <v>717</v>
      </c>
      <c r="F177" s="261">
        <v>718.01666666666677</v>
      </c>
      <c r="G177" s="263">
        <v>710.08333333333348</v>
      </c>
      <c r="H177" s="263">
        <v>703.16666666666674</v>
      </c>
      <c r="I177" s="263">
        <v>695.23333333333346</v>
      </c>
      <c r="J177" s="263">
        <v>724.93333333333351</v>
      </c>
      <c r="K177" s="263">
        <v>732.86666666666667</v>
      </c>
      <c r="L177" s="263">
        <v>739.78333333333353</v>
      </c>
      <c r="M177" s="264">
        <v>725.95</v>
      </c>
      <c r="N177" s="264">
        <v>711.1</v>
      </c>
      <c r="O177" s="264">
        <v>6730000</v>
      </c>
      <c r="P177" s="265">
        <v>-4.5796115128314191E-2</v>
      </c>
    </row>
    <row r="178" spans="1:16" ht="12.75" customHeight="1">
      <c r="A178" s="256">
        <v>168</v>
      </c>
      <c r="B178" s="269" t="s">
        <v>43</v>
      </c>
      <c r="C178" s="268" t="s">
        <v>223</v>
      </c>
      <c r="D178" s="262">
        <v>45316</v>
      </c>
      <c r="E178" s="261">
        <v>1102.5</v>
      </c>
      <c r="F178" s="261">
        <v>1103.9166666666667</v>
      </c>
      <c r="G178" s="263">
        <v>1087.5333333333335</v>
      </c>
      <c r="H178" s="263">
        <v>1072.5666666666668</v>
      </c>
      <c r="I178" s="263">
        <v>1056.1833333333336</v>
      </c>
      <c r="J178" s="263">
        <v>1118.8833333333334</v>
      </c>
      <c r="K178" s="263">
        <v>1135.2666666666667</v>
      </c>
      <c r="L178" s="263">
        <v>1150.2333333333333</v>
      </c>
      <c r="M178" s="264">
        <v>1120.3</v>
      </c>
      <c r="N178" s="264">
        <v>1088.95</v>
      </c>
      <c r="O178" s="264">
        <v>11757350</v>
      </c>
      <c r="P178" s="265">
        <v>-8.0278422273781895E-3</v>
      </c>
    </row>
    <row r="179" spans="1:16" ht="12.75" customHeight="1">
      <c r="A179" s="256">
        <v>169</v>
      </c>
      <c r="B179" s="269" t="s">
        <v>39</v>
      </c>
      <c r="C179" s="261" t="s">
        <v>224</v>
      </c>
      <c r="D179" s="262">
        <v>45316</v>
      </c>
      <c r="E179" s="261">
        <v>1737.35</v>
      </c>
      <c r="F179" s="261">
        <v>1742.7833333333335</v>
      </c>
      <c r="G179" s="263">
        <v>1716.5666666666671</v>
      </c>
      <c r="H179" s="263">
        <v>1695.7833333333335</v>
      </c>
      <c r="I179" s="263">
        <v>1669.5666666666671</v>
      </c>
      <c r="J179" s="263">
        <v>1763.5666666666671</v>
      </c>
      <c r="K179" s="263">
        <v>1789.7833333333338</v>
      </c>
      <c r="L179" s="263">
        <v>1810.5666666666671</v>
      </c>
      <c r="M179" s="264">
        <v>1769</v>
      </c>
      <c r="N179" s="264">
        <v>1722</v>
      </c>
      <c r="O179" s="264">
        <v>8186500</v>
      </c>
      <c r="P179" s="265">
        <v>4.0083852115360183E-2</v>
      </c>
    </row>
    <row r="180" spans="1:16" ht="12.75" customHeight="1">
      <c r="A180" s="256">
        <v>170</v>
      </c>
      <c r="B180" s="269" t="s">
        <v>79</v>
      </c>
      <c r="C180" s="267" t="s">
        <v>225</v>
      </c>
      <c r="D180" s="262">
        <v>45316</v>
      </c>
      <c r="E180" s="261">
        <v>1145.4000000000001</v>
      </c>
      <c r="F180" s="261">
        <v>1149.8333333333333</v>
      </c>
      <c r="G180" s="263">
        <v>1139.3166666666666</v>
      </c>
      <c r="H180" s="263">
        <v>1133.2333333333333</v>
      </c>
      <c r="I180" s="263">
        <v>1122.7166666666667</v>
      </c>
      <c r="J180" s="263">
        <v>1155.9166666666665</v>
      </c>
      <c r="K180" s="263">
        <v>1166.4333333333334</v>
      </c>
      <c r="L180" s="263">
        <v>1172.5166666666664</v>
      </c>
      <c r="M180" s="264">
        <v>1160.3499999999999</v>
      </c>
      <c r="N180" s="264">
        <v>1143.75</v>
      </c>
      <c r="O180" s="264">
        <v>11439000</v>
      </c>
      <c r="P180" s="265">
        <v>-4.2128268897430099E-2</v>
      </c>
    </row>
    <row r="181" spans="1:16" ht="12.75" customHeight="1">
      <c r="A181" s="256">
        <v>171</v>
      </c>
      <c r="B181" s="269" t="s">
        <v>59</v>
      </c>
      <c r="C181" s="261" t="s">
        <v>226</v>
      </c>
      <c r="D181" s="262">
        <v>45316</v>
      </c>
      <c r="E181" s="261">
        <v>818.55</v>
      </c>
      <c r="F181" s="261">
        <v>819.9</v>
      </c>
      <c r="G181" s="263">
        <v>812.34999999999991</v>
      </c>
      <c r="H181" s="263">
        <v>806.15</v>
      </c>
      <c r="I181" s="263">
        <v>798.59999999999991</v>
      </c>
      <c r="J181" s="263">
        <v>826.09999999999991</v>
      </c>
      <c r="K181" s="263">
        <v>833.64999999999986</v>
      </c>
      <c r="L181" s="263">
        <v>839.84999999999991</v>
      </c>
      <c r="M181" s="264">
        <v>827.45</v>
      </c>
      <c r="N181" s="264">
        <v>813.7</v>
      </c>
      <c r="O181" s="264">
        <v>63010650</v>
      </c>
      <c r="P181" s="265">
        <v>-8.6761573814594772E-3</v>
      </c>
    </row>
    <row r="182" spans="1:16" ht="12.75" customHeight="1">
      <c r="A182" s="256">
        <v>172</v>
      </c>
      <c r="B182" s="269" t="s">
        <v>56</v>
      </c>
      <c r="C182" s="261" t="s">
        <v>227</v>
      </c>
      <c r="D182" s="262">
        <v>45316</v>
      </c>
      <c r="E182" s="261">
        <v>353.8</v>
      </c>
      <c r="F182" s="261">
        <v>354.59999999999997</v>
      </c>
      <c r="G182" s="263">
        <v>347.99999999999994</v>
      </c>
      <c r="H182" s="263">
        <v>342.2</v>
      </c>
      <c r="I182" s="263">
        <v>335.59999999999997</v>
      </c>
      <c r="J182" s="263">
        <v>360.39999999999992</v>
      </c>
      <c r="K182" s="263">
        <v>366.99999999999994</v>
      </c>
      <c r="L182" s="263">
        <v>372.7999999999999</v>
      </c>
      <c r="M182" s="264">
        <v>361.2</v>
      </c>
      <c r="N182" s="264">
        <v>348.8</v>
      </c>
      <c r="O182" s="264">
        <v>90173250</v>
      </c>
      <c r="P182" s="265">
        <v>-1.1323268206039076E-2</v>
      </c>
    </row>
    <row r="183" spans="1:16" ht="12.75" customHeight="1">
      <c r="A183" s="256">
        <v>173</v>
      </c>
      <c r="B183" s="269" t="s">
        <v>190</v>
      </c>
      <c r="C183" s="261" t="s">
        <v>228</v>
      </c>
      <c r="D183" s="262">
        <v>45316</v>
      </c>
      <c r="E183" s="261">
        <v>137.69999999999999</v>
      </c>
      <c r="F183" s="261">
        <v>136.96666666666667</v>
      </c>
      <c r="G183" s="263">
        <v>134.98333333333335</v>
      </c>
      <c r="H183" s="263">
        <v>132.26666666666668</v>
      </c>
      <c r="I183" s="263">
        <v>130.28333333333336</v>
      </c>
      <c r="J183" s="263">
        <v>139.68333333333334</v>
      </c>
      <c r="K183" s="263">
        <v>141.66666666666663</v>
      </c>
      <c r="L183" s="263">
        <v>144.38333333333333</v>
      </c>
      <c r="M183" s="264">
        <v>138.94999999999999</v>
      </c>
      <c r="N183" s="264">
        <v>134.25</v>
      </c>
      <c r="O183" s="264">
        <v>243221000</v>
      </c>
      <c r="P183" s="265">
        <v>2.1647221901351509E-2</v>
      </c>
    </row>
    <row r="184" spans="1:16" ht="12.75" customHeight="1">
      <c r="A184" s="256">
        <v>174</v>
      </c>
      <c r="B184" s="269" t="s">
        <v>132</v>
      </c>
      <c r="C184" s="261" t="s">
        <v>229</v>
      </c>
      <c r="D184" s="262">
        <v>45316</v>
      </c>
      <c r="E184" s="261">
        <v>3833.9</v>
      </c>
      <c r="F184" s="261">
        <v>3847.2833333333328</v>
      </c>
      <c r="G184" s="263">
        <v>3816.5666666666657</v>
      </c>
      <c r="H184" s="263">
        <v>3799.2333333333327</v>
      </c>
      <c r="I184" s="263">
        <v>3768.5166666666655</v>
      </c>
      <c r="J184" s="263">
        <v>3864.6166666666659</v>
      </c>
      <c r="K184" s="263">
        <v>3895.333333333333</v>
      </c>
      <c r="L184" s="263">
        <v>3912.6666666666661</v>
      </c>
      <c r="M184" s="264">
        <v>3878</v>
      </c>
      <c r="N184" s="264">
        <v>3829.95</v>
      </c>
      <c r="O184" s="264">
        <v>13876275</v>
      </c>
      <c r="P184" s="265">
        <v>-2.8546277665995974E-3</v>
      </c>
    </row>
    <row r="185" spans="1:16" ht="12.75" customHeight="1">
      <c r="A185" s="256">
        <v>175</v>
      </c>
      <c r="B185" s="269" t="s">
        <v>87</v>
      </c>
      <c r="C185" s="261" t="s">
        <v>230</v>
      </c>
      <c r="D185" s="262">
        <v>45316</v>
      </c>
      <c r="E185" s="261">
        <v>1320.2</v>
      </c>
      <c r="F185" s="261">
        <v>1324.5666666666666</v>
      </c>
      <c r="G185" s="263">
        <v>1305.6833333333332</v>
      </c>
      <c r="H185" s="263">
        <v>1291.1666666666665</v>
      </c>
      <c r="I185" s="263">
        <v>1272.2833333333331</v>
      </c>
      <c r="J185" s="263">
        <v>1339.0833333333333</v>
      </c>
      <c r="K185" s="263">
        <v>1357.9666666666665</v>
      </c>
      <c r="L185" s="263">
        <v>1372.4833333333333</v>
      </c>
      <c r="M185" s="264">
        <v>1343.45</v>
      </c>
      <c r="N185" s="264">
        <v>1310.05</v>
      </c>
      <c r="O185" s="264">
        <v>13228200</v>
      </c>
      <c r="P185" s="265">
        <v>-2.139464689955169E-2</v>
      </c>
    </row>
    <row r="186" spans="1:16" ht="12.75" customHeight="1">
      <c r="A186" s="256">
        <v>176</v>
      </c>
      <c r="B186" s="269" t="s">
        <v>87</v>
      </c>
      <c r="C186" s="261" t="s">
        <v>231</v>
      </c>
      <c r="D186" s="262">
        <v>45316</v>
      </c>
      <c r="E186" s="261">
        <v>3826.4</v>
      </c>
      <c r="F186" s="261">
        <v>3812.65</v>
      </c>
      <c r="G186" s="263">
        <v>3767.05</v>
      </c>
      <c r="H186" s="263">
        <v>3707.7000000000003</v>
      </c>
      <c r="I186" s="263">
        <v>3662.1000000000004</v>
      </c>
      <c r="J186" s="263">
        <v>3872</v>
      </c>
      <c r="K186" s="263">
        <v>3917.5999999999995</v>
      </c>
      <c r="L186" s="263">
        <v>3976.95</v>
      </c>
      <c r="M186" s="264">
        <v>3858.25</v>
      </c>
      <c r="N186" s="264">
        <v>3753.3</v>
      </c>
      <c r="O186" s="264">
        <v>4615100</v>
      </c>
      <c r="P186" s="265">
        <v>4.5346440462977644E-2</v>
      </c>
    </row>
    <row r="187" spans="1:16" ht="12.75" customHeight="1">
      <c r="A187" s="256">
        <v>177</v>
      </c>
      <c r="B187" s="269" t="s">
        <v>59</v>
      </c>
      <c r="C187" s="261" t="s">
        <v>232</v>
      </c>
      <c r="D187" s="262">
        <v>45316</v>
      </c>
      <c r="E187" s="261">
        <v>2449.85</v>
      </c>
      <c r="F187" s="261">
        <v>2455.6</v>
      </c>
      <c r="G187" s="263">
        <v>2433.25</v>
      </c>
      <c r="H187" s="263">
        <v>2416.65</v>
      </c>
      <c r="I187" s="263">
        <v>2394.3000000000002</v>
      </c>
      <c r="J187" s="263">
        <v>2472.1999999999998</v>
      </c>
      <c r="K187" s="263">
        <v>2494.5499999999993</v>
      </c>
      <c r="L187" s="263">
        <v>2511.1499999999996</v>
      </c>
      <c r="M187" s="264">
        <v>2477.9499999999998</v>
      </c>
      <c r="N187" s="264">
        <v>2439</v>
      </c>
      <c r="O187" s="264">
        <v>1579500</v>
      </c>
      <c r="P187" s="265">
        <v>7.9770261646458195E-3</v>
      </c>
    </row>
    <row r="188" spans="1:16" ht="12.75" customHeight="1">
      <c r="A188" s="256">
        <v>178</v>
      </c>
      <c r="B188" s="269" t="s">
        <v>43</v>
      </c>
      <c r="C188" s="261" t="s">
        <v>233</v>
      </c>
      <c r="D188" s="262">
        <v>45316</v>
      </c>
      <c r="E188" s="261">
        <v>3172.55</v>
      </c>
      <c r="F188" s="261">
        <v>3185.0166666666664</v>
      </c>
      <c r="G188" s="263">
        <v>3141.5333333333328</v>
      </c>
      <c r="H188" s="263">
        <v>3110.5166666666664</v>
      </c>
      <c r="I188" s="263">
        <v>3067.0333333333328</v>
      </c>
      <c r="J188" s="263">
        <v>3216.0333333333328</v>
      </c>
      <c r="K188" s="263">
        <v>3259.5166666666664</v>
      </c>
      <c r="L188" s="263">
        <v>3290.5333333333328</v>
      </c>
      <c r="M188" s="264">
        <v>3228.5</v>
      </c>
      <c r="N188" s="264">
        <v>3154</v>
      </c>
      <c r="O188" s="264">
        <v>2962800</v>
      </c>
      <c r="P188" s="265">
        <v>-3.3407281743442513E-2</v>
      </c>
    </row>
    <row r="189" spans="1:16" ht="12.75" customHeight="1">
      <c r="A189" s="256">
        <v>179</v>
      </c>
      <c r="B189" s="269" t="s">
        <v>45</v>
      </c>
      <c r="C189" s="261" t="s">
        <v>234</v>
      </c>
      <c r="D189" s="262">
        <v>45316</v>
      </c>
      <c r="E189" s="261">
        <v>2034.45</v>
      </c>
      <c r="F189" s="261">
        <v>2032.6666666666667</v>
      </c>
      <c r="G189" s="263">
        <v>2019.4833333333336</v>
      </c>
      <c r="H189" s="263">
        <v>2004.5166666666669</v>
      </c>
      <c r="I189" s="263">
        <v>1991.3333333333337</v>
      </c>
      <c r="J189" s="263">
        <v>2047.6333333333334</v>
      </c>
      <c r="K189" s="263">
        <v>2060.8166666666666</v>
      </c>
      <c r="L189" s="263">
        <v>2075.7833333333333</v>
      </c>
      <c r="M189" s="264">
        <v>2045.85</v>
      </c>
      <c r="N189" s="264">
        <v>2017.7</v>
      </c>
      <c r="O189" s="264">
        <v>5962250</v>
      </c>
      <c r="P189" s="265">
        <v>-9.5354381068666789E-3</v>
      </c>
    </row>
    <row r="190" spans="1:16" ht="12.75" customHeight="1">
      <c r="A190" s="256">
        <v>180</v>
      </c>
      <c r="B190" s="269" t="s">
        <v>56</v>
      </c>
      <c r="C190" s="261" t="s">
        <v>235</v>
      </c>
      <c r="D190" s="262">
        <v>45316</v>
      </c>
      <c r="E190" s="261">
        <v>1833.9</v>
      </c>
      <c r="F190" s="261">
        <v>1829.4833333333333</v>
      </c>
      <c r="G190" s="263">
        <v>1817.6666666666667</v>
      </c>
      <c r="H190" s="263">
        <v>1801.4333333333334</v>
      </c>
      <c r="I190" s="263">
        <v>1789.6166666666668</v>
      </c>
      <c r="J190" s="263">
        <v>1845.7166666666667</v>
      </c>
      <c r="K190" s="263">
        <v>1857.5333333333333</v>
      </c>
      <c r="L190" s="263">
        <v>1873.7666666666667</v>
      </c>
      <c r="M190" s="264">
        <v>1841.3</v>
      </c>
      <c r="N190" s="264">
        <v>1813.25</v>
      </c>
      <c r="O190" s="264">
        <v>3015600</v>
      </c>
      <c r="P190" s="265">
        <v>-2.9229976822044812E-2</v>
      </c>
    </row>
    <row r="191" spans="1:16" ht="12.75" customHeight="1">
      <c r="A191" s="256">
        <v>181</v>
      </c>
      <c r="B191" s="269" t="s">
        <v>59</v>
      </c>
      <c r="C191" s="261" t="s">
        <v>236</v>
      </c>
      <c r="D191" s="262">
        <v>45316</v>
      </c>
      <c r="E191" s="261">
        <v>9983.35</v>
      </c>
      <c r="F191" s="261">
        <v>9976.6333333333332</v>
      </c>
      <c r="G191" s="263">
        <v>9897.7166666666672</v>
      </c>
      <c r="H191" s="263">
        <v>9812.0833333333339</v>
      </c>
      <c r="I191" s="263">
        <v>9733.1666666666679</v>
      </c>
      <c r="J191" s="263">
        <v>10062.266666666666</v>
      </c>
      <c r="K191" s="263">
        <v>10141.183333333334</v>
      </c>
      <c r="L191" s="263">
        <v>10226.816666666666</v>
      </c>
      <c r="M191" s="264">
        <v>10055.549999999999</v>
      </c>
      <c r="N191" s="264">
        <v>9891</v>
      </c>
      <c r="O191" s="264">
        <v>1959700</v>
      </c>
      <c r="P191" s="265">
        <v>1.0206685378923195E-4</v>
      </c>
    </row>
    <row r="192" spans="1:16" ht="12.75" customHeight="1">
      <c r="A192" s="256">
        <v>182</v>
      </c>
      <c r="B192" s="269" t="s">
        <v>49</v>
      </c>
      <c r="C192" s="261" t="s">
        <v>237</v>
      </c>
      <c r="D192" s="262">
        <v>45316</v>
      </c>
      <c r="E192" s="261">
        <v>565.85</v>
      </c>
      <c r="F192" s="261">
        <v>566.04999999999995</v>
      </c>
      <c r="G192" s="263">
        <v>561.09999999999991</v>
      </c>
      <c r="H192" s="263">
        <v>556.34999999999991</v>
      </c>
      <c r="I192" s="263">
        <v>551.39999999999986</v>
      </c>
      <c r="J192" s="263">
        <v>570.79999999999995</v>
      </c>
      <c r="K192" s="263">
        <v>575.75</v>
      </c>
      <c r="L192" s="263">
        <v>580.5</v>
      </c>
      <c r="M192" s="264">
        <v>571</v>
      </c>
      <c r="N192" s="264">
        <v>561.29999999999995</v>
      </c>
      <c r="O192" s="264">
        <v>40762800</v>
      </c>
      <c r="P192" s="265">
        <v>2.525817693512805E-3</v>
      </c>
    </row>
    <row r="193" spans="1:16" ht="12.75" customHeight="1">
      <c r="A193" s="256">
        <v>183</v>
      </c>
      <c r="B193" s="269" t="s">
        <v>39</v>
      </c>
      <c r="C193" s="261" t="s">
        <v>238</v>
      </c>
      <c r="D193" s="262">
        <v>45316</v>
      </c>
      <c r="E193" s="261">
        <v>274.05</v>
      </c>
      <c r="F193" s="261">
        <v>274.01666666666665</v>
      </c>
      <c r="G193" s="263">
        <v>269.5333333333333</v>
      </c>
      <c r="H193" s="263">
        <v>265.01666666666665</v>
      </c>
      <c r="I193" s="263">
        <v>260.5333333333333</v>
      </c>
      <c r="J193" s="263">
        <v>278.5333333333333</v>
      </c>
      <c r="K193" s="263">
        <v>283.01666666666665</v>
      </c>
      <c r="L193" s="263">
        <v>287.5333333333333</v>
      </c>
      <c r="M193" s="264">
        <v>278.5</v>
      </c>
      <c r="N193" s="264">
        <v>269.5</v>
      </c>
      <c r="O193" s="264">
        <v>104790300</v>
      </c>
      <c r="P193" s="265">
        <v>-3.298312639286851E-2</v>
      </c>
    </row>
    <row r="194" spans="1:16" ht="12.75" customHeight="1">
      <c r="A194" s="256">
        <v>184</v>
      </c>
      <c r="B194" s="269" t="s">
        <v>132</v>
      </c>
      <c r="C194" s="261" t="s">
        <v>239</v>
      </c>
      <c r="D194" s="262">
        <v>45316</v>
      </c>
      <c r="E194" s="261">
        <v>1054.25</v>
      </c>
      <c r="F194" s="261">
        <v>1057.8500000000001</v>
      </c>
      <c r="G194" s="263">
        <v>1045.4000000000003</v>
      </c>
      <c r="H194" s="263">
        <v>1036.5500000000002</v>
      </c>
      <c r="I194" s="263">
        <v>1024.1000000000004</v>
      </c>
      <c r="J194" s="263">
        <v>1066.7000000000003</v>
      </c>
      <c r="K194" s="263">
        <v>1079.1500000000001</v>
      </c>
      <c r="L194" s="263">
        <v>1088.0000000000002</v>
      </c>
      <c r="M194" s="264">
        <v>1070.3</v>
      </c>
      <c r="N194" s="264">
        <v>1049</v>
      </c>
      <c r="O194" s="264">
        <v>9697200</v>
      </c>
      <c r="P194" s="265">
        <v>-2.7791145332050047E-2</v>
      </c>
    </row>
    <row r="195" spans="1:16" ht="12.75" customHeight="1">
      <c r="A195" s="256">
        <v>185</v>
      </c>
      <c r="B195" s="269" t="s">
        <v>41</v>
      </c>
      <c r="C195" s="261" t="s">
        <v>240</v>
      </c>
      <c r="D195" s="262">
        <v>45316</v>
      </c>
      <c r="E195" s="261">
        <v>484.65</v>
      </c>
      <c r="F195" s="261">
        <v>486.26666666666665</v>
      </c>
      <c r="G195" s="263">
        <v>478.58333333333331</v>
      </c>
      <c r="H195" s="263">
        <v>472.51666666666665</v>
      </c>
      <c r="I195" s="263">
        <v>464.83333333333331</v>
      </c>
      <c r="J195" s="263">
        <v>492.33333333333331</v>
      </c>
      <c r="K195" s="263">
        <v>500.01666666666671</v>
      </c>
      <c r="L195" s="263">
        <v>506.08333333333331</v>
      </c>
      <c r="M195" s="264">
        <v>493.95</v>
      </c>
      <c r="N195" s="264">
        <v>480.2</v>
      </c>
      <c r="O195" s="264">
        <v>58218000</v>
      </c>
      <c r="P195" s="265">
        <v>1.884405895867214E-3</v>
      </c>
    </row>
    <row r="196" spans="1:16" ht="12.75" customHeight="1">
      <c r="A196" s="256">
        <v>186</v>
      </c>
      <c r="B196" s="269" t="s">
        <v>87</v>
      </c>
      <c r="C196" s="261" t="s">
        <v>241</v>
      </c>
      <c r="D196" s="262">
        <v>45316</v>
      </c>
      <c r="E196" s="261">
        <v>253.6</v>
      </c>
      <c r="F196" s="261">
        <v>250</v>
      </c>
      <c r="G196" s="263">
        <v>245</v>
      </c>
      <c r="H196" s="263">
        <v>236.4</v>
      </c>
      <c r="I196" s="263">
        <v>231.4</v>
      </c>
      <c r="J196" s="263">
        <v>258.60000000000002</v>
      </c>
      <c r="K196" s="263">
        <v>263.60000000000002</v>
      </c>
      <c r="L196" s="263">
        <v>272.2</v>
      </c>
      <c r="M196" s="264">
        <v>255</v>
      </c>
      <c r="N196" s="264">
        <v>241.4</v>
      </c>
      <c r="O196" s="264">
        <v>106089000</v>
      </c>
      <c r="P196" s="265">
        <v>-2.7420242024202419E-2</v>
      </c>
    </row>
    <row r="197" spans="1:16" ht="12.75" customHeight="1">
      <c r="A197" s="256">
        <v>187</v>
      </c>
      <c r="B197" s="269" t="s">
        <v>205</v>
      </c>
      <c r="C197" s="261" t="s">
        <v>242</v>
      </c>
      <c r="D197" s="262">
        <v>45316</v>
      </c>
      <c r="E197" s="261">
        <v>707.2</v>
      </c>
      <c r="F197" s="261">
        <v>707.69999999999993</v>
      </c>
      <c r="G197" s="263">
        <v>698.39999999999986</v>
      </c>
      <c r="H197" s="263">
        <v>689.59999999999991</v>
      </c>
      <c r="I197" s="263">
        <v>680.29999999999984</v>
      </c>
      <c r="J197" s="263">
        <v>716.49999999999989</v>
      </c>
      <c r="K197" s="263">
        <v>725.79999999999984</v>
      </c>
      <c r="L197" s="263">
        <v>734.59999999999991</v>
      </c>
      <c r="M197" s="264">
        <v>717</v>
      </c>
      <c r="N197" s="264">
        <v>698.9</v>
      </c>
      <c r="O197" s="264">
        <v>7151400</v>
      </c>
      <c r="P197" s="265">
        <v>-4.1726965750120595E-2</v>
      </c>
    </row>
    <row r="198" spans="1:16" ht="12.75" customHeight="1">
      <c r="A198" s="256">
        <v>188</v>
      </c>
      <c r="B198" s="269" t="s">
        <v>43</v>
      </c>
      <c r="C198" s="261" t="s">
        <v>242</v>
      </c>
      <c r="D198" s="262">
        <v>45316</v>
      </c>
      <c r="E198" s="261">
        <v>695.5</v>
      </c>
      <c r="F198" s="261">
        <v>693.91666666666663</v>
      </c>
      <c r="G198" s="263">
        <v>690.5333333333333</v>
      </c>
      <c r="H198" s="263">
        <v>685.56666666666672</v>
      </c>
      <c r="I198" s="263">
        <v>682.18333333333339</v>
      </c>
      <c r="J198" s="263">
        <v>698.88333333333321</v>
      </c>
      <c r="K198" s="263">
        <v>702.26666666666665</v>
      </c>
      <c r="L198" s="263">
        <v>707.23333333333312</v>
      </c>
      <c r="M198" s="264">
        <v>697.3</v>
      </c>
      <c r="N198" s="264">
        <v>688.95</v>
      </c>
      <c r="O198" s="264">
        <v>7269300</v>
      </c>
      <c r="P198" s="265">
        <v>1.0382787090317739E-2</v>
      </c>
    </row>
    <row r="199" spans="1:16" ht="12.75" customHeight="1">
      <c r="A199" s="250"/>
      <c r="B199" s="257"/>
      <c r="C199" s="250"/>
      <c r="D199" s="251"/>
      <c r="E199" s="252"/>
      <c r="F199" s="252"/>
      <c r="G199" s="253"/>
      <c r="H199" s="253"/>
      <c r="I199" s="253"/>
      <c r="J199" s="253"/>
      <c r="K199" s="253"/>
      <c r="L199" s="253"/>
      <c r="M199" s="250"/>
      <c r="N199" s="250"/>
      <c r="O199" s="254"/>
      <c r="P199" s="255"/>
    </row>
    <row r="200" spans="1:16" ht="12.75" customHeight="1">
      <c r="A200" s="250"/>
      <c r="B200" s="257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0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0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0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0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0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0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0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45308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4" t="s">
        <v>16</v>
      </c>
      <c r="B8" s="356"/>
      <c r="C8" s="359" t="s">
        <v>20</v>
      </c>
      <c r="D8" s="359" t="s">
        <v>21</v>
      </c>
      <c r="E8" s="351" t="s">
        <v>22</v>
      </c>
      <c r="F8" s="352"/>
      <c r="G8" s="353"/>
      <c r="H8" s="351" t="s">
        <v>23</v>
      </c>
      <c r="I8" s="352"/>
      <c r="J8" s="353"/>
      <c r="K8" s="26"/>
      <c r="L8" s="48"/>
      <c r="M8" s="48"/>
      <c r="N8" s="1"/>
      <c r="O8" s="1"/>
    </row>
    <row r="9" spans="1:15" ht="36" customHeight="1">
      <c r="A9" s="355"/>
      <c r="B9" s="358"/>
      <c r="C9" s="358"/>
      <c r="D9" s="35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22032.3</v>
      </c>
      <c r="D10" s="34">
        <v>22042.083333333332</v>
      </c>
      <c r="E10" s="34">
        <v>21960.016666666663</v>
      </c>
      <c r="F10" s="34">
        <v>21887.73333333333</v>
      </c>
      <c r="G10" s="34">
        <v>21805.666666666661</v>
      </c>
      <c r="H10" s="34">
        <v>22114.366666666665</v>
      </c>
      <c r="I10" s="34">
        <v>22196.433333333338</v>
      </c>
      <c r="J10" s="34">
        <v>22268.716666666667</v>
      </c>
      <c r="K10" s="34">
        <v>22124.15</v>
      </c>
      <c r="L10" s="34">
        <v>21969.8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48125.1</v>
      </c>
      <c r="D11" s="34">
        <v>48144.450000000004</v>
      </c>
      <c r="E11" s="34">
        <v>47983.500000000007</v>
      </c>
      <c r="F11" s="34">
        <v>47841.9</v>
      </c>
      <c r="G11" s="34">
        <v>47680.950000000004</v>
      </c>
      <c r="H11" s="34">
        <v>48286.05000000001</v>
      </c>
      <c r="I11" s="34">
        <v>48447.000000000007</v>
      </c>
      <c r="J11" s="34">
        <v>48588.600000000013</v>
      </c>
      <c r="K11" s="34">
        <v>48305.4</v>
      </c>
      <c r="L11" s="34">
        <v>48002.85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5054.7</v>
      </c>
      <c r="D12" s="36">
        <v>5060.3499999999995</v>
      </c>
      <c r="E12" s="36">
        <v>5002.2499999999991</v>
      </c>
      <c r="F12" s="36">
        <v>4949.7999999999993</v>
      </c>
      <c r="G12" s="36">
        <v>4891.6999999999989</v>
      </c>
      <c r="H12" s="36">
        <v>5112.7999999999993</v>
      </c>
      <c r="I12" s="36">
        <v>5170.8999999999996</v>
      </c>
      <c r="J12" s="36">
        <v>5223.3499999999995</v>
      </c>
      <c r="K12" s="36">
        <v>5118.45</v>
      </c>
      <c r="L12" s="36">
        <v>5007.8999999999996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7610.6</v>
      </c>
      <c r="D13" s="36">
        <v>7617.7666666666673</v>
      </c>
      <c r="E13" s="36">
        <v>7572.9333333333343</v>
      </c>
      <c r="F13" s="36">
        <v>7535.2666666666673</v>
      </c>
      <c r="G13" s="36">
        <v>7490.4333333333343</v>
      </c>
      <c r="H13" s="36">
        <v>7655.4333333333343</v>
      </c>
      <c r="I13" s="36">
        <v>7700.2666666666682</v>
      </c>
      <c r="J13" s="36">
        <v>7737.9333333333343</v>
      </c>
      <c r="K13" s="36">
        <v>7662.6</v>
      </c>
      <c r="L13" s="36">
        <v>7580.1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36727.1</v>
      </c>
      <c r="D14" s="36">
        <v>36819.98333333333</v>
      </c>
      <c r="E14" s="36">
        <v>36507.566666666658</v>
      </c>
      <c r="F14" s="36">
        <v>36288.033333333326</v>
      </c>
      <c r="G14" s="36">
        <v>35975.616666666654</v>
      </c>
      <c r="H14" s="36">
        <v>37039.516666666663</v>
      </c>
      <c r="I14" s="36">
        <v>37351.933333333334</v>
      </c>
      <c r="J14" s="36">
        <v>37571.466666666667</v>
      </c>
      <c r="K14" s="36">
        <v>37132.400000000001</v>
      </c>
      <c r="L14" s="36">
        <v>36600.449999999997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8208.25</v>
      </c>
      <c r="D15" s="36">
        <v>8196.5499999999993</v>
      </c>
      <c r="E15" s="36">
        <v>8128.9999999999982</v>
      </c>
      <c r="F15" s="36">
        <v>8049.7499999999991</v>
      </c>
      <c r="G15" s="36">
        <v>7982.199999999998</v>
      </c>
      <c r="H15" s="36">
        <v>8275.7999999999993</v>
      </c>
      <c r="I15" s="36">
        <v>8343.3500000000022</v>
      </c>
      <c r="J15" s="36">
        <v>8422.5999999999985</v>
      </c>
      <c r="K15" s="36">
        <v>8264.1</v>
      </c>
      <c r="L15" s="36">
        <v>8117.3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13410.85</v>
      </c>
      <c r="D16" s="36">
        <v>13404.383333333333</v>
      </c>
      <c r="E16" s="36">
        <v>13295.866666666667</v>
      </c>
      <c r="F16" s="36">
        <v>13180.883333333333</v>
      </c>
      <c r="G16" s="36">
        <v>13072.366666666667</v>
      </c>
      <c r="H16" s="36">
        <v>13519.366666666667</v>
      </c>
      <c r="I16" s="36">
        <v>13627.883333333333</v>
      </c>
      <c r="J16" s="36">
        <v>13742.866666666667</v>
      </c>
      <c r="K16" s="36">
        <v>13512.9</v>
      </c>
      <c r="L16" s="36">
        <v>13289.4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4809.3</v>
      </c>
      <c r="D17" s="36">
        <v>4800.55</v>
      </c>
      <c r="E17" s="36">
        <v>4758.8</v>
      </c>
      <c r="F17" s="36">
        <v>4708.3</v>
      </c>
      <c r="G17" s="36">
        <v>4666.55</v>
      </c>
      <c r="H17" s="36">
        <v>4851.05</v>
      </c>
      <c r="I17" s="36">
        <v>4892.8</v>
      </c>
      <c r="J17" s="36">
        <v>4943.3</v>
      </c>
      <c r="K17" s="31">
        <v>4842.3</v>
      </c>
      <c r="L17" s="31">
        <v>4750.05</v>
      </c>
      <c r="M17" s="31">
        <v>1.9228000000000001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25806.5</v>
      </c>
      <c r="D18" s="36">
        <v>25904.466666666664</v>
      </c>
      <c r="E18" s="36">
        <v>25503.033333333326</v>
      </c>
      <c r="F18" s="36">
        <v>25199.566666666662</v>
      </c>
      <c r="G18" s="36">
        <v>24798.133333333324</v>
      </c>
      <c r="H18" s="36">
        <v>26207.933333333327</v>
      </c>
      <c r="I18" s="36">
        <v>26609.366666666669</v>
      </c>
      <c r="J18" s="36">
        <v>26912.833333333328</v>
      </c>
      <c r="K18" s="31">
        <v>26305.9</v>
      </c>
      <c r="L18" s="31">
        <v>25601</v>
      </c>
      <c r="M18" s="31">
        <v>0.51548000000000005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179.1</v>
      </c>
      <c r="D19" s="36">
        <v>179.13333333333333</v>
      </c>
      <c r="E19" s="36">
        <v>176.96666666666664</v>
      </c>
      <c r="F19" s="36">
        <v>174.83333333333331</v>
      </c>
      <c r="G19" s="36">
        <v>172.66666666666663</v>
      </c>
      <c r="H19" s="36">
        <v>181.26666666666665</v>
      </c>
      <c r="I19" s="36">
        <v>183.43333333333334</v>
      </c>
      <c r="J19" s="36">
        <v>185.56666666666666</v>
      </c>
      <c r="K19" s="31">
        <v>181.3</v>
      </c>
      <c r="L19" s="31">
        <v>177</v>
      </c>
      <c r="M19" s="31">
        <v>61.176690000000001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231.8</v>
      </c>
      <c r="D20" s="36">
        <v>231.76666666666665</v>
      </c>
      <c r="E20" s="36">
        <v>228.7833333333333</v>
      </c>
      <c r="F20" s="36">
        <v>225.76666666666665</v>
      </c>
      <c r="G20" s="36">
        <v>222.7833333333333</v>
      </c>
      <c r="H20" s="36">
        <v>234.7833333333333</v>
      </c>
      <c r="I20" s="36">
        <v>237.76666666666665</v>
      </c>
      <c r="J20" s="36">
        <v>240.7833333333333</v>
      </c>
      <c r="K20" s="31">
        <v>234.75</v>
      </c>
      <c r="L20" s="31">
        <v>228.75</v>
      </c>
      <c r="M20" s="31">
        <v>72.672079999999994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2294.4499999999998</v>
      </c>
      <c r="D21" s="36">
        <v>2301.3166666666671</v>
      </c>
      <c r="E21" s="36">
        <v>2275.233333333334</v>
      </c>
      <c r="F21" s="36">
        <v>2256.0166666666669</v>
      </c>
      <c r="G21" s="36">
        <v>2229.9333333333338</v>
      </c>
      <c r="H21" s="36">
        <v>2320.5333333333342</v>
      </c>
      <c r="I21" s="36">
        <v>2346.6166666666672</v>
      </c>
      <c r="J21" s="36">
        <v>2365.8333333333344</v>
      </c>
      <c r="K21" s="31">
        <v>2327.4</v>
      </c>
      <c r="L21" s="31">
        <v>2282.1</v>
      </c>
      <c r="M21" s="31">
        <v>2.0283600000000002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3056.5</v>
      </c>
      <c r="D22" s="36">
        <v>3065.3333333333335</v>
      </c>
      <c r="E22" s="36">
        <v>3026.166666666667</v>
      </c>
      <c r="F22" s="36">
        <v>2995.8333333333335</v>
      </c>
      <c r="G22" s="36">
        <v>2956.666666666667</v>
      </c>
      <c r="H22" s="36">
        <v>3095.666666666667</v>
      </c>
      <c r="I22" s="36">
        <v>3134.8333333333339</v>
      </c>
      <c r="J22" s="36">
        <v>3165.166666666667</v>
      </c>
      <c r="K22" s="31">
        <v>3104.5</v>
      </c>
      <c r="L22" s="31">
        <v>3035</v>
      </c>
      <c r="M22" s="31">
        <v>25.155639999999998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1666.8</v>
      </c>
      <c r="D23" s="36">
        <v>1673.5333333333335</v>
      </c>
      <c r="E23" s="36">
        <v>1653.2666666666671</v>
      </c>
      <c r="F23" s="36">
        <v>1639.7333333333336</v>
      </c>
      <c r="G23" s="36">
        <v>1619.4666666666672</v>
      </c>
      <c r="H23" s="36">
        <v>1687.0666666666671</v>
      </c>
      <c r="I23" s="36">
        <v>1707.3333333333335</v>
      </c>
      <c r="J23" s="36">
        <v>1720.866666666667</v>
      </c>
      <c r="K23" s="31">
        <v>1693.8</v>
      </c>
      <c r="L23" s="31">
        <v>1660</v>
      </c>
      <c r="M23" s="31">
        <v>9.6131399999999996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1193.3499999999999</v>
      </c>
      <c r="D24" s="36">
        <v>1197.3833333333332</v>
      </c>
      <c r="E24" s="36">
        <v>1182.7666666666664</v>
      </c>
      <c r="F24" s="36">
        <v>1172.1833333333332</v>
      </c>
      <c r="G24" s="36">
        <v>1157.5666666666664</v>
      </c>
      <c r="H24" s="36">
        <v>1207.9666666666665</v>
      </c>
      <c r="I24" s="36">
        <v>1222.5833333333333</v>
      </c>
      <c r="J24" s="36">
        <v>1233.1666666666665</v>
      </c>
      <c r="K24" s="31">
        <v>1212</v>
      </c>
      <c r="L24" s="31">
        <v>1186.8</v>
      </c>
      <c r="M24" s="31">
        <v>31.735869999999998</v>
      </c>
      <c r="N24" s="1"/>
      <c r="O24" s="1"/>
    </row>
    <row r="25" spans="1:15" ht="12.75" customHeight="1">
      <c r="A25" s="51">
        <v>16</v>
      </c>
      <c r="B25" s="53" t="s">
        <v>840</v>
      </c>
      <c r="C25" s="31">
        <v>532.29999999999995</v>
      </c>
      <c r="D25" s="36">
        <v>533.76666666666665</v>
      </c>
      <c r="E25" s="36">
        <v>527.5333333333333</v>
      </c>
      <c r="F25" s="36">
        <v>522.76666666666665</v>
      </c>
      <c r="G25" s="36">
        <v>516.5333333333333</v>
      </c>
      <c r="H25" s="36">
        <v>538.5333333333333</v>
      </c>
      <c r="I25" s="36">
        <v>544.76666666666665</v>
      </c>
      <c r="J25" s="36">
        <v>549.5333333333333</v>
      </c>
      <c r="K25" s="31">
        <v>540</v>
      </c>
      <c r="L25" s="31">
        <v>529</v>
      </c>
      <c r="M25" s="31">
        <v>10.55123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5060.6000000000004</v>
      </c>
      <c r="D26" s="36">
        <v>5054.8666666666668</v>
      </c>
      <c r="E26" s="36">
        <v>5029.3833333333332</v>
      </c>
      <c r="F26" s="36">
        <v>4998.1666666666661</v>
      </c>
      <c r="G26" s="36">
        <v>4972.6833333333325</v>
      </c>
      <c r="H26" s="36">
        <v>5086.0833333333339</v>
      </c>
      <c r="I26" s="36">
        <v>5111.5666666666675</v>
      </c>
      <c r="J26" s="36">
        <v>5142.7833333333347</v>
      </c>
      <c r="K26" s="31">
        <v>5080.3500000000004</v>
      </c>
      <c r="L26" s="31">
        <v>5023.6499999999996</v>
      </c>
      <c r="M26" s="31">
        <v>1.00552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528.70000000000005</v>
      </c>
      <c r="D27" s="36">
        <v>529.55000000000007</v>
      </c>
      <c r="E27" s="36">
        <v>524.15000000000009</v>
      </c>
      <c r="F27" s="36">
        <v>519.6</v>
      </c>
      <c r="G27" s="36">
        <v>514.20000000000005</v>
      </c>
      <c r="H27" s="36">
        <v>534.10000000000014</v>
      </c>
      <c r="I27" s="36">
        <v>539.5</v>
      </c>
      <c r="J27" s="36">
        <v>544.05000000000018</v>
      </c>
      <c r="K27" s="31">
        <v>534.95000000000005</v>
      </c>
      <c r="L27" s="31">
        <v>525</v>
      </c>
      <c r="M27" s="31">
        <v>27.329409999999999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5904.55</v>
      </c>
      <c r="D28" s="36">
        <v>5900.333333333333</v>
      </c>
      <c r="E28" s="36">
        <v>5833.2166666666662</v>
      </c>
      <c r="F28" s="36">
        <v>5761.8833333333332</v>
      </c>
      <c r="G28" s="36">
        <v>5694.7666666666664</v>
      </c>
      <c r="H28" s="36">
        <v>5971.6666666666661</v>
      </c>
      <c r="I28" s="36">
        <v>6038.7833333333328</v>
      </c>
      <c r="J28" s="36">
        <v>6110.1166666666659</v>
      </c>
      <c r="K28" s="31">
        <v>5967.45</v>
      </c>
      <c r="L28" s="31">
        <v>5829</v>
      </c>
      <c r="M28" s="31">
        <v>3.47797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472.6</v>
      </c>
      <c r="D29" s="36">
        <v>472.16666666666669</v>
      </c>
      <c r="E29" s="36">
        <v>467.53333333333336</v>
      </c>
      <c r="F29" s="36">
        <v>462.4666666666667</v>
      </c>
      <c r="G29" s="36">
        <v>457.83333333333337</v>
      </c>
      <c r="H29" s="36">
        <v>477.23333333333335</v>
      </c>
      <c r="I29" s="36">
        <v>481.86666666666667</v>
      </c>
      <c r="J29" s="36">
        <v>486.93333333333334</v>
      </c>
      <c r="K29" s="31">
        <v>476.8</v>
      </c>
      <c r="L29" s="31">
        <v>467.1</v>
      </c>
      <c r="M29" s="31">
        <v>16.90869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175.35</v>
      </c>
      <c r="D30" s="36">
        <v>176.18333333333331</v>
      </c>
      <c r="E30" s="36">
        <v>173.21666666666661</v>
      </c>
      <c r="F30" s="36">
        <v>171.08333333333331</v>
      </c>
      <c r="G30" s="36">
        <v>168.11666666666662</v>
      </c>
      <c r="H30" s="36">
        <v>178.31666666666661</v>
      </c>
      <c r="I30" s="36">
        <v>181.2833333333333</v>
      </c>
      <c r="J30" s="36">
        <v>183.4166666666666</v>
      </c>
      <c r="K30" s="31">
        <v>179.15</v>
      </c>
      <c r="L30" s="31">
        <v>174.05</v>
      </c>
      <c r="M30" s="31">
        <v>94.608199999999997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3296.9</v>
      </c>
      <c r="D31" s="36">
        <v>3296.9333333333329</v>
      </c>
      <c r="E31" s="36">
        <v>3273.8666666666659</v>
      </c>
      <c r="F31" s="36">
        <v>3250.833333333333</v>
      </c>
      <c r="G31" s="36">
        <v>3227.766666666666</v>
      </c>
      <c r="H31" s="36">
        <v>3319.9666666666658</v>
      </c>
      <c r="I31" s="36">
        <v>3343.0333333333324</v>
      </c>
      <c r="J31" s="36">
        <v>3366.0666666666657</v>
      </c>
      <c r="K31" s="31">
        <v>3320</v>
      </c>
      <c r="L31" s="31">
        <v>3273.9</v>
      </c>
      <c r="M31" s="31">
        <v>7.4821499999999999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1794.15</v>
      </c>
      <c r="D32" s="36">
        <v>1799.1666666666667</v>
      </c>
      <c r="E32" s="36">
        <v>1778.2333333333336</v>
      </c>
      <c r="F32" s="36">
        <v>1762.3166666666668</v>
      </c>
      <c r="G32" s="36">
        <v>1741.3833333333337</v>
      </c>
      <c r="H32" s="36">
        <v>1815.0833333333335</v>
      </c>
      <c r="I32" s="36">
        <v>1836.0166666666664</v>
      </c>
      <c r="J32" s="36">
        <v>1851.9333333333334</v>
      </c>
      <c r="K32" s="31">
        <v>1820.1</v>
      </c>
      <c r="L32" s="31">
        <v>1783.25</v>
      </c>
      <c r="M32" s="31">
        <v>2.9826000000000001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1026.05</v>
      </c>
      <c r="D33" s="36">
        <v>1030.2</v>
      </c>
      <c r="E33" s="36">
        <v>1019.4000000000001</v>
      </c>
      <c r="F33" s="36">
        <v>1012.75</v>
      </c>
      <c r="G33" s="36">
        <v>1001.95</v>
      </c>
      <c r="H33" s="36">
        <v>1036.8500000000001</v>
      </c>
      <c r="I33" s="36">
        <v>1047.6499999999999</v>
      </c>
      <c r="J33" s="36">
        <v>1054.3000000000002</v>
      </c>
      <c r="K33" s="31">
        <v>1041</v>
      </c>
      <c r="L33" s="31">
        <v>1023.55</v>
      </c>
      <c r="M33" s="31">
        <v>23.075399999999998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775.55</v>
      </c>
      <c r="D34" s="36">
        <v>776.06666666666661</v>
      </c>
      <c r="E34" s="36">
        <v>770.23333333333323</v>
      </c>
      <c r="F34" s="36">
        <v>764.91666666666663</v>
      </c>
      <c r="G34" s="36">
        <v>759.08333333333326</v>
      </c>
      <c r="H34" s="36">
        <v>781.38333333333321</v>
      </c>
      <c r="I34" s="36">
        <v>787.2166666666667</v>
      </c>
      <c r="J34" s="36">
        <v>792.53333333333319</v>
      </c>
      <c r="K34" s="31">
        <v>781.9</v>
      </c>
      <c r="L34" s="31">
        <v>770.75</v>
      </c>
      <c r="M34" s="31">
        <v>13.576309999999999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1118.8499999999999</v>
      </c>
      <c r="D35" s="36">
        <v>1127.8999999999999</v>
      </c>
      <c r="E35" s="36">
        <v>1106.1499999999996</v>
      </c>
      <c r="F35" s="36">
        <v>1093.4499999999998</v>
      </c>
      <c r="G35" s="36">
        <v>1071.6999999999996</v>
      </c>
      <c r="H35" s="36">
        <v>1140.5999999999997</v>
      </c>
      <c r="I35" s="36">
        <v>1162.3500000000001</v>
      </c>
      <c r="J35" s="36">
        <v>1175.0499999999997</v>
      </c>
      <c r="K35" s="31">
        <v>1149.6500000000001</v>
      </c>
      <c r="L35" s="31">
        <v>1115.2</v>
      </c>
      <c r="M35" s="31">
        <v>19.163550000000001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360.5</v>
      </c>
      <c r="D36" s="36">
        <v>360.86666666666662</v>
      </c>
      <c r="E36" s="36">
        <v>357.73333333333323</v>
      </c>
      <c r="F36" s="36">
        <v>354.96666666666664</v>
      </c>
      <c r="G36" s="36">
        <v>351.83333333333326</v>
      </c>
      <c r="H36" s="36">
        <v>363.63333333333321</v>
      </c>
      <c r="I36" s="36">
        <v>366.76666666666654</v>
      </c>
      <c r="J36" s="36">
        <v>369.53333333333319</v>
      </c>
      <c r="K36" s="31">
        <v>364</v>
      </c>
      <c r="L36" s="31">
        <v>358.1</v>
      </c>
      <c r="M36" s="31">
        <v>11.57077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1119.0999999999999</v>
      </c>
      <c r="D37" s="36">
        <v>1120.6666666666665</v>
      </c>
      <c r="E37" s="36">
        <v>1113.5333333333331</v>
      </c>
      <c r="F37" s="36">
        <v>1107.9666666666665</v>
      </c>
      <c r="G37" s="36">
        <v>1100.833333333333</v>
      </c>
      <c r="H37" s="36">
        <v>1126.2333333333331</v>
      </c>
      <c r="I37" s="36">
        <v>1133.3666666666663</v>
      </c>
      <c r="J37" s="36">
        <v>1138.9333333333332</v>
      </c>
      <c r="K37" s="31">
        <v>1127.8</v>
      </c>
      <c r="L37" s="31">
        <v>1115.0999999999999</v>
      </c>
      <c r="M37" s="31">
        <v>52.297530000000002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7293.95</v>
      </c>
      <c r="D38" s="36">
        <v>7298.0333333333328</v>
      </c>
      <c r="E38" s="36">
        <v>7239.9166666666661</v>
      </c>
      <c r="F38" s="36">
        <v>7185.8833333333332</v>
      </c>
      <c r="G38" s="36">
        <v>7127.7666666666664</v>
      </c>
      <c r="H38" s="36">
        <v>7352.0666666666657</v>
      </c>
      <c r="I38" s="36">
        <v>7410.1833333333325</v>
      </c>
      <c r="J38" s="36">
        <v>7464.2166666666653</v>
      </c>
      <c r="K38" s="31">
        <v>7356.15</v>
      </c>
      <c r="L38" s="31">
        <v>7244</v>
      </c>
      <c r="M38" s="31">
        <v>2.7218100000000001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1623.5</v>
      </c>
      <c r="D39" s="36">
        <v>1629.9333333333334</v>
      </c>
      <c r="E39" s="36">
        <v>1613.5666666666668</v>
      </c>
      <c r="F39" s="36">
        <v>1603.6333333333334</v>
      </c>
      <c r="G39" s="36">
        <v>1587.2666666666669</v>
      </c>
      <c r="H39" s="36">
        <v>1639.8666666666668</v>
      </c>
      <c r="I39" s="36">
        <v>1656.2333333333336</v>
      </c>
      <c r="J39" s="36">
        <v>1666.1666666666667</v>
      </c>
      <c r="K39" s="31">
        <v>1646.3</v>
      </c>
      <c r="L39" s="31">
        <v>1620</v>
      </c>
      <c r="M39" s="31">
        <v>10.636760000000001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8177.35</v>
      </c>
      <c r="D40" s="36">
        <v>8175.7</v>
      </c>
      <c r="E40" s="36">
        <v>8142.4</v>
      </c>
      <c r="F40" s="36">
        <v>8107.45</v>
      </c>
      <c r="G40" s="36">
        <v>8074.15</v>
      </c>
      <c r="H40" s="36">
        <v>8210.65</v>
      </c>
      <c r="I40" s="36">
        <v>8243.9500000000007</v>
      </c>
      <c r="J40" s="36">
        <v>8278.9</v>
      </c>
      <c r="K40" s="31">
        <v>8209</v>
      </c>
      <c r="L40" s="31">
        <v>8140.75</v>
      </c>
      <c r="M40" s="31">
        <v>0.14829000000000001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7456.65</v>
      </c>
      <c r="D41" s="36">
        <v>7499.6833333333334</v>
      </c>
      <c r="E41" s="36">
        <v>7384.8666666666668</v>
      </c>
      <c r="F41" s="36">
        <v>7313.083333333333</v>
      </c>
      <c r="G41" s="36">
        <v>7198.2666666666664</v>
      </c>
      <c r="H41" s="36">
        <v>7571.4666666666672</v>
      </c>
      <c r="I41" s="36">
        <v>7686.2833333333347</v>
      </c>
      <c r="J41" s="36">
        <v>7758.0666666666675</v>
      </c>
      <c r="K41" s="31">
        <v>7614.5</v>
      </c>
      <c r="L41" s="31">
        <v>7427.9</v>
      </c>
      <c r="M41" s="31">
        <v>11.947229999999999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2606.85</v>
      </c>
      <c r="D42" s="36">
        <v>2627.4333333333329</v>
      </c>
      <c r="E42" s="36">
        <v>2579.266666666666</v>
      </c>
      <c r="F42" s="36">
        <v>2551.6833333333329</v>
      </c>
      <c r="G42" s="36">
        <v>2503.516666666666</v>
      </c>
      <c r="H42" s="36">
        <v>2655.016666666666</v>
      </c>
      <c r="I42" s="36">
        <v>2703.1833333333329</v>
      </c>
      <c r="J42" s="36">
        <v>2730.766666666666</v>
      </c>
      <c r="K42" s="31">
        <v>2675.6</v>
      </c>
      <c r="L42" s="31">
        <v>2599.85</v>
      </c>
      <c r="M42" s="31">
        <v>1.4548300000000001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229.75</v>
      </c>
      <c r="D43" s="36">
        <v>230.51666666666665</v>
      </c>
      <c r="E43" s="36">
        <v>227.43333333333331</v>
      </c>
      <c r="F43" s="36">
        <v>225.11666666666665</v>
      </c>
      <c r="G43" s="36">
        <v>222.0333333333333</v>
      </c>
      <c r="H43" s="36">
        <v>232.83333333333331</v>
      </c>
      <c r="I43" s="36">
        <v>235.91666666666669</v>
      </c>
      <c r="J43" s="36">
        <v>238.23333333333332</v>
      </c>
      <c r="K43" s="31">
        <v>233.6</v>
      </c>
      <c r="L43" s="31">
        <v>228.2</v>
      </c>
      <c r="M43" s="31">
        <v>74.212760000000003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231.25</v>
      </c>
      <c r="D44" s="36">
        <v>231.63333333333333</v>
      </c>
      <c r="E44" s="36">
        <v>229.01666666666665</v>
      </c>
      <c r="F44" s="36">
        <v>226.78333333333333</v>
      </c>
      <c r="G44" s="36">
        <v>224.16666666666666</v>
      </c>
      <c r="H44" s="36">
        <v>233.86666666666665</v>
      </c>
      <c r="I44" s="36">
        <v>236.48333333333332</v>
      </c>
      <c r="J44" s="36">
        <v>238.71666666666664</v>
      </c>
      <c r="K44" s="31">
        <v>234.25</v>
      </c>
      <c r="L44" s="31">
        <v>229.4</v>
      </c>
      <c r="M44" s="31">
        <v>139.77706000000001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134.55000000000001</v>
      </c>
      <c r="D45" s="36">
        <v>133.68333333333337</v>
      </c>
      <c r="E45" s="36">
        <v>130.46666666666673</v>
      </c>
      <c r="F45" s="36">
        <v>126.38333333333335</v>
      </c>
      <c r="G45" s="36">
        <v>123.16666666666671</v>
      </c>
      <c r="H45" s="36">
        <v>137.76666666666674</v>
      </c>
      <c r="I45" s="36">
        <v>140.98333333333338</v>
      </c>
      <c r="J45" s="36">
        <v>145.06666666666675</v>
      </c>
      <c r="K45" s="31">
        <v>136.9</v>
      </c>
      <c r="L45" s="31">
        <v>129.6</v>
      </c>
      <c r="M45" s="31">
        <v>338.01884000000001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1578.5</v>
      </c>
      <c r="D46" s="36">
        <v>1579</v>
      </c>
      <c r="E46" s="36">
        <v>1566</v>
      </c>
      <c r="F46" s="36">
        <v>1553.5</v>
      </c>
      <c r="G46" s="36">
        <v>1540.5</v>
      </c>
      <c r="H46" s="36">
        <v>1591.5</v>
      </c>
      <c r="I46" s="36">
        <v>1604.5</v>
      </c>
      <c r="J46" s="36">
        <v>1617</v>
      </c>
      <c r="K46" s="31">
        <v>1592</v>
      </c>
      <c r="L46" s="31">
        <v>1566.5</v>
      </c>
      <c r="M46" s="31">
        <v>1.15649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186.8</v>
      </c>
      <c r="D47" s="36">
        <v>187.38333333333333</v>
      </c>
      <c r="E47" s="36">
        <v>184.51666666666665</v>
      </c>
      <c r="F47" s="36">
        <v>182.23333333333332</v>
      </c>
      <c r="G47" s="36">
        <v>179.36666666666665</v>
      </c>
      <c r="H47" s="36">
        <v>189.66666666666666</v>
      </c>
      <c r="I47" s="36">
        <v>192.53333333333333</v>
      </c>
      <c r="J47" s="36">
        <v>194.81666666666666</v>
      </c>
      <c r="K47" s="31">
        <v>190.25</v>
      </c>
      <c r="L47" s="31">
        <v>185.1</v>
      </c>
      <c r="M47" s="31">
        <v>164.71601000000001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604.45000000000005</v>
      </c>
      <c r="D48" s="36">
        <v>603.38333333333333</v>
      </c>
      <c r="E48" s="36">
        <v>599.76666666666665</v>
      </c>
      <c r="F48" s="36">
        <v>595.08333333333337</v>
      </c>
      <c r="G48" s="36">
        <v>591.4666666666667</v>
      </c>
      <c r="H48" s="36">
        <v>608.06666666666661</v>
      </c>
      <c r="I48" s="36">
        <v>611.68333333333317</v>
      </c>
      <c r="J48" s="36">
        <v>616.36666666666656</v>
      </c>
      <c r="K48" s="31">
        <v>607</v>
      </c>
      <c r="L48" s="31">
        <v>598.70000000000005</v>
      </c>
      <c r="M48" s="31">
        <v>8.9732699999999994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1225.6500000000001</v>
      </c>
      <c r="D49" s="36">
        <v>1235.3999999999999</v>
      </c>
      <c r="E49" s="36">
        <v>1211.7499999999998</v>
      </c>
      <c r="F49" s="36">
        <v>1197.8499999999999</v>
      </c>
      <c r="G49" s="36">
        <v>1174.1999999999998</v>
      </c>
      <c r="H49" s="36">
        <v>1249.2999999999997</v>
      </c>
      <c r="I49" s="36">
        <v>1272.9499999999998</v>
      </c>
      <c r="J49" s="36">
        <v>1286.8499999999997</v>
      </c>
      <c r="K49" s="31">
        <v>1259.05</v>
      </c>
      <c r="L49" s="31">
        <v>1221.5</v>
      </c>
      <c r="M49" s="31">
        <v>5.6827699999999997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1095.9000000000001</v>
      </c>
      <c r="D50" s="36">
        <v>1101.9666666666667</v>
      </c>
      <c r="E50" s="36">
        <v>1086.9333333333334</v>
      </c>
      <c r="F50" s="36">
        <v>1077.9666666666667</v>
      </c>
      <c r="G50" s="36">
        <v>1062.9333333333334</v>
      </c>
      <c r="H50" s="36">
        <v>1110.9333333333334</v>
      </c>
      <c r="I50" s="36">
        <v>1125.9666666666667</v>
      </c>
      <c r="J50" s="36">
        <v>1134.9333333333334</v>
      </c>
      <c r="K50" s="31">
        <v>1117</v>
      </c>
      <c r="L50" s="31">
        <v>1093</v>
      </c>
      <c r="M50" s="31">
        <v>50.255400000000002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203</v>
      </c>
      <c r="D51" s="36">
        <v>201.25</v>
      </c>
      <c r="E51" s="36">
        <v>198.75</v>
      </c>
      <c r="F51" s="36">
        <v>194.5</v>
      </c>
      <c r="G51" s="36">
        <v>192</v>
      </c>
      <c r="H51" s="36">
        <v>205.5</v>
      </c>
      <c r="I51" s="36">
        <v>208</v>
      </c>
      <c r="J51" s="36">
        <v>212.25</v>
      </c>
      <c r="K51" s="31">
        <v>203.75</v>
      </c>
      <c r="L51" s="31">
        <v>197</v>
      </c>
      <c r="M51" s="31">
        <v>362.97046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287.60000000000002</v>
      </c>
      <c r="D52" s="36">
        <v>284.2</v>
      </c>
      <c r="E52" s="36">
        <v>279.7</v>
      </c>
      <c r="F52" s="36">
        <v>271.8</v>
      </c>
      <c r="G52" s="36">
        <v>267.3</v>
      </c>
      <c r="H52" s="36">
        <v>292.09999999999997</v>
      </c>
      <c r="I52" s="36">
        <v>296.59999999999997</v>
      </c>
      <c r="J52" s="36">
        <v>304.49999999999994</v>
      </c>
      <c r="K52" s="31">
        <v>288.7</v>
      </c>
      <c r="L52" s="31">
        <v>276.3</v>
      </c>
      <c r="M52" s="31">
        <v>135.68998999999999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23098.35</v>
      </c>
      <c r="D53" s="36">
        <v>23243.066666666669</v>
      </c>
      <c r="E53" s="36">
        <v>22917.183333333338</v>
      </c>
      <c r="F53" s="36">
        <v>22736.01666666667</v>
      </c>
      <c r="G53" s="36">
        <v>22410.133333333339</v>
      </c>
      <c r="H53" s="36">
        <v>23424.233333333337</v>
      </c>
      <c r="I53" s="36">
        <v>23750.116666666669</v>
      </c>
      <c r="J53" s="36">
        <v>23931.283333333336</v>
      </c>
      <c r="K53" s="31">
        <v>23568.95</v>
      </c>
      <c r="L53" s="31">
        <v>23061.9</v>
      </c>
      <c r="M53" s="31">
        <v>0.22572999999999999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472.85</v>
      </c>
      <c r="D54" s="36">
        <v>471.05</v>
      </c>
      <c r="E54" s="36">
        <v>462.3</v>
      </c>
      <c r="F54" s="36">
        <v>451.75</v>
      </c>
      <c r="G54" s="36">
        <v>443</v>
      </c>
      <c r="H54" s="36">
        <v>481.6</v>
      </c>
      <c r="I54" s="36">
        <v>490.35</v>
      </c>
      <c r="J54" s="36">
        <v>500.90000000000003</v>
      </c>
      <c r="K54" s="31">
        <v>479.8</v>
      </c>
      <c r="L54" s="31">
        <v>460.5</v>
      </c>
      <c r="M54" s="31">
        <v>211.8475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5130.6000000000004</v>
      </c>
      <c r="D55" s="36">
        <v>5151.95</v>
      </c>
      <c r="E55" s="36">
        <v>5085.8999999999996</v>
      </c>
      <c r="F55" s="36">
        <v>5041.2</v>
      </c>
      <c r="G55" s="36">
        <v>4975.1499999999996</v>
      </c>
      <c r="H55" s="36">
        <v>5196.6499999999996</v>
      </c>
      <c r="I55" s="36">
        <v>5262.7000000000007</v>
      </c>
      <c r="J55" s="36">
        <v>5307.4</v>
      </c>
      <c r="K55" s="31">
        <v>5218</v>
      </c>
      <c r="L55" s="31">
        <v>5107.25</v>
      </c>
      <c r="M55" s="31">
        <v>2.0302799999999999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464.95</v>
      </c>
      <c r="D56" s="36">
        <v>465.83333333333331</v>
      </c>
      <c r="E56" s="36">
        <v>460.31666666666661</v>
      </c>
      <c r="F56" s="36">
        <v>455.68333333333328</v>
      </c>
      <c r="G56" s="36">
        <v>450.16666666666657</v>
      </c>
      <c r="H56" s="36">
        <v>470.46666666666664</v>
      </c>
      <c r="I56" s="36">
        <v>475.98333333333341</v>
      </c>
      <c r="J56" s="36">
        <v>480.61666666666667</v>
      </c>
      <c r="K56" s="31">
        <v>471.35</v>
      </c>
      <c r="L56" s="31">
        <v>461.2</v>
      </c>
      <c r="M56" s="31">
        <v>52.082909999999998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452.4</v>
      </c>
      <c r="D57" s="36">
        <v>453.66666666666669</v>
      </c>
      <c r="E57" s="36">
        <v>448.28333333333336</v>
      </c>
      <c r="F57" s="36">
        <v>444.16666666666669</v>
      </c>
      <c r="G57" s="36">
        <v>438.78333333333336</v>
      </c>
      <c r="H57" s="36">
        <v>457.78333333333336</v>
      </c>
      <c r="I57" s="36">
        <v>463.16666666666669</v>
      </c>
      <c r="J57" s="36">
        <v>467.28333333333336</v>
      </c>
      <c r="K57" s="31">
        <v>459.05</v>
      </c>
      <c r="L57" s="31">
        <v>449.55</v>
      </c>
      <c r="M57" s="31">
        <v>10.914809999999999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1299.45</v>
      </c>
      <c r="D58" s="36">
        <v>1295.1666666666667</v>
      </c>
      <c r="E58" s="36">
        <v>1280.3333333333335</v>
      </c>
      <c r="F58" s="36">
        <v>1261.2166666666667</v>
      </c>
      <c r="G58" s="36">
        <v>1246.3833333333334</v>
      </c>
      <c r="H58" s="36">
        <v>1314.2833333333335</v>
      </c>
      <c r="I58" s="36">
        <v>1329.116666666667</v>
      </c>
      <c r="J58" s="36">
        <v>1348.2333333333336</v>
      </c>
      <c r="K58" s="31">
        <v>1310</v>
      </c>
      <c r="L58" s="31">
        <v>1276.05</v>
      </c>
      <c r="M58" s="31">
        <v>25.10614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1302.3499999999999</v>
      </c>
      <c r="D59" s="36">
        <v>1305</v>
      </c>
      <c r="E59" s="36">
        <v>1295.5999999999999</v>
      </c>
      <c r="F59" s="36">
        <v>1288.8499999999999</v>
      </c>
      <c r="G59" s="36">
        <v>1279.4499999999998</v>
      </c>
      <c r="H59" s="36">
        <v>1311.75</v>
      </c>
      <c r="I59" s="36">
        <v>1321.15</v>
      </c>
      <c r="J59" s="36">
        <v>1327.9</v>
      </c>
      <c r="K59" s="31">
        <v>1314.4</v>
      </c>
      <c r="L59" s="31">
        <v>1298.25</v>
      </c>
      <c r="M59" s="31">
        <v>10.308450000000001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381.9</v>
      </c>
      <c r="D60" s="36">
        <v>381.96666666666664</v>
      </c>
      <c r="E60" s="36">
        <v>376.98333333333329</v>
      </c>
      <c r="F60" s="36">
        <v>372.06666666666666</v>
      </c>
      <c r="G60" s="36">
        <v>367.08333333333331</v>
      </c>
      <c r="H60" s="36">
        <v>386.88333333333327</v>
      </c>
      <c r="I60" s="36">
        <v>391.86666666666662</v>
      </c>
      <c r="J60" s="36">
        <v>396.78333333333325</v>
      </c>
      <c r="K60" s="31">
        <v>386.95</v>
      </c>
      <c r="L60" s="31">
        <v>377.05</v>
      </c>
      <c r="M60" s="31">
        <v>101.65133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6597</v>
      </c>
      <c r="D61" s="36">
        <v>6589.6500000000005</v>
      </c>
      <c r="E61" s="36">
        <v>6519.3000000000011</v>
      </c>
      <c r="F61" s="36">
        <v>6441.6</v>
      </c>
      <c r="G61" s="36">
        <v>6371.2500000000009</v>
      </c>
      <c r="H61" s="36">
        <v>6667.3500000000013</v>
      </c>
      <c r="I61" s="36">
        <v>6737.7000000000016</v>
      </c>
      <c r="J61" s="36">
        <v>6815.4000000000015</v>
      </c>
      <c r="K61" s="31">
        <v>6660</v>
      </c>
      <c r="L61" s="31">
        <v>6511.95</v>
      </c>
      <c r="M61" s="31">
        <v>2.6336900000000001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2500.15</v>
      </c>
      <c r="D62" s="36">
        <v>2494.9833333333336</v>
      </c>
      <c r="E62" s="36">
        <v>2465.166666666667</v>
      </c>
      <c r="F62" s="36">
        <v>2430.1833333333334</v>
      </c>
      <c r="G62" s="36">
        <v>2400.3666666666668</v>
      </c>
      <c r="H62" s="36">
        <v>2529.9666666666672</v>
      </c>
      <c r="I62" s="36">
        <v>2559.7833333333338</v>
      </c>
      <c r="J62" s="36">
        <v>2594.7666666666673</v>
      </c>
      <c r="K62" s="31">
        <v>2524.8000000000002</v>
      </c>
      <c r="L62" s="31">
        <v>2460</v>
      </c>
      <c r="M62" s="31">
        <v>4.7563700000000004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882.7</v>
      </c>
      <c r="D63" s="36">
        <v>886.63333333333333</v>
      </c>
      <c r="E63" s="36">
        <v>869.31666666666661</v>
      </c>
      <c r="F63" s="36">
        <v>855.93333333333328</v>
      </c>
      <c r="G63" s="36">
        <v>838.61666666666656</v>
      </c>
      <c r="H63" s="36">
        <v>900.01666666666665</v>
      </c>
      <c r="I63" s="36">
        <v>917.33333333333348</v>
      </c>
      <c r="J63" s="36">
        <v>930.7166666666667</v>
      </c>
      <c r="K63" s="31">
        <v>903.95</v>
      </c>
      <c r="L63" s="31">
        <v>873.25</v>
      </c>
      <c r="M63" s="31">
        <v>12.995010000000001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1187.7</v>
      </c>
      <c r="D64" s="36">
        <v>1193.8</v>
      </c>
      <c r="E64" s="36">
        <v>1174.1499999999999</v>
      </c>
      <c r="F64" s="36">
        <v>1160.5999999999999</v>
      </c>
      <c r="G64" s="36">
        <v>1140.9499999999998</v>
      </c>
      <c r="H64" s="36">
        <v>1207.3499999999999</v>
      </c>
      <c r="I64" s="36">
        <v>1227</v>
      </c>
      <c r="J64" s="36">
        <v>1240.55</v>
      </c>
      <c r="K64" s="31">
        <v>1213.45</v>
      </c>
      <c r="L64" s="31">
        <v>1180.25</v>
      </c>
      <c r="M64" s="31">
        <v>1.6854100000000001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320.45</v>
      </c>
      <c r="D65" s="36">
        <v>320.64999999999998</v>
      </c>
      <c r="E65" s="36">
        <v>316.19999999999993</v>
      </c>
      <c r="F65" s="36">
        <v>311.94999999999993</v>
      </c>
      <c r="G65" s="36">
        <v>307.49999999999989</v>
      </c>
      <c r="H65" s="36">
        <v>324.89999999999998</v>
      </c>
      <c r="I65" s="36">
        <v>329.35</v>
      </c>
      <c r="J65" s="36">
        <v>333.6</v>
      </c>
      <c r="K65" s="31">
        <v>325.10000000000002</v>
      </c>
      <c r="L65" s="31">
        <v>316.39999999999998</v>
      </c>
      <c r="M65" s="31">
        <v>14.783799999999999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2019.8</v>
      </c>
      <c r="D66" s="36">
        <v>2026.2</v>
      </c>
      <c r="E66" s="36">
        <v>1997.7000000000003</v>
      </c>
      <c r="F66" s="36">
        <v>1975.6000000000001</v>
      </c>
      <c r="G66" s="36">
        <v>1947.1000000000004</v>
      </c>
      <c r="H66" s="36">
        <v>2048.3000000000002</v>
      </c>
      <c r="I66" s="36">
        <v>2076.7999999999997</v>
      </c>
      <c r="J66" s="36">
        <v>2098.9</v>
      </c>
      <c r="K66" s="31">
        <v>2054.6999999999998</v>
      </c>
      <c r="L66" s="31">
        <v>2004.1</v>
      </c>
      <c r="M66" s="31">
        <v>1.91012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558.79999999999995</v>
      </c>
      <c r="D67" s="36">
        <v>557.88333333333333</v>
      </c>
      <c r="E67" s="36">
        <v>553.86666666666667</v>
      </c>
      <c r="F67" s="36">
        <v>548.93333333333339</v>
      </c>
      <c r="G67" s="36">
        <v>544.91666666666674</v>
      </c>
      <c r="H67" s="36">
        <v>562.81666666666661</v>
      </c>
      <c r="I67" s="36">
        <v>566.83333333333326</v>
      </c>
      <c r="J67" s="36">
        <v>571.76666666666654</v>
      </c>
      <c r="K67" s="31">
        <v>561.9</v>
      </c>
      <c r="L67" s="31">
        <v>552.95000000000005</v>
      </c>
      <c r="M67" s="31">
        <v>20.272069999999999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2258.35</v>
      </c>
      <c r="D68" s="36">
        <v>2264.9666666666667</v>
      </c>
      <c r="E68" s="36">
        <v>2226.7833333333333</v>
      </c>
      <c r="F68" s="36">
        <v>2195.2166666666667</v>
      </c>
      <c r="G68" s="36">
        <v>2157.0333333333333</v>
      </c>
      <c r="H68" s="36">
        <v>2296.5333333333333</v>
      </c>
      <c r="I68" s="36">
        <v>2334.7166666666667</v>
      </c>
      <c r="J68" s="36">
        <v>2366.2833333333333</v>
      </c>
      <c r="K68" s="31">
        <v>2303.15</v>
      </c>
      <c r="L68" s="31">
        <v>2233.4</v>
      </c>
      <c r="M68" s="31">
        <v>4.5102399999999996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2403.1999999999998</v>
      </c>
      <c r="D69" s="36">
        <v>2410.7999999999997</v>
      </c>
      <c r="E69" s="36">
        <v>2365.3999999999996</v>
      </c>
      <c r="F69" s="36">
        <v>2327.6</v>
      </c>
      <c r="G69" s="36">
        <v>2282.1999999999998</v>
      </c>
      <c r="H69" s="36">
        <v>2448.5999999999995</v>
      </c>
      <c r="I69" s="36">
        <v>2494</v>
      </c>
      <c r="J69" s="36">
        <v>2531.7999999999993</v>
      </c>
      <c r="K69" s="31">
        <v>2456.1999999999998</v>
      </c>
      <c r="L69" s="31">
        <v>2373</v>
      </c>
      <c r="M69" s="31">
        <v>1.9147099999999999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409.75</v>
      </c>
      <c r="D70" s="36">
        <v>408.13333333333338</v>
      </c>
      <c r="E70" s="36">
        <v>405.11666666666679</v>
      </c>
      <c r="F70" s="36">
        <v>400.48333333333341</v>
      </c>
      <c r="G70" s="36">
        <v>397.46666666666681</v>
      </c>
      <c r="H70" s="36">
        <v>412.76666666666677</v>
      </c>
      <c r="I70" s="36">
        <v>415.7833333333333</v>
      </c>
      <c r="J70" s="36">
        <v>420.41666666666674</v>
      </c>
      <c r="K70" s="31">
        <v>411.15</v>
      </c>
      <c r="L70" s="31">
        <v>403.5</v>
      </c>
      <c r="M70" s="31">
        <v>7.52562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187.2</v>
      </c>
      <c r="D71" s="36">
        <v>186.93333333333331</v>
      </c>
      <c r="E71" s="36">
        <v>185.96666666666661</v>
      </c>
      <c r="F71" s="36">
        <v>184.73333333333329</v>
      </c>
      <c r="G71" s="36">
        <v>183.76666666666659</v>
      </c>
      <c r="H71" s="36">
        <v>188.16666666666663</v>
      </c>
      <c r="I71" s="36">
        <v>189.13333333333333</v>
      </c>
      <c r="J71" s="36">
        <v>190.36666666666665</v>
      </c>
      <c r="K71" s="31">
        <v>187.9</v>
      </c>
      <c r="L71" s="31">
        <v>185.7</v>
      </c>
      <c r="M71" s="31">
        <v>21.108049999999999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3814.5</v>
      </c>
      <c r="D72" s="36">
        <v>3847.0833333333335</v>
      </c>
      <c r="E72" s="36">
        <v>3767.8166666666671</v>
      </c>
      <c r="F72" s="36">
        <v>3721.1333333333337</v>
      </c>
      <c r="G72" s="36">
        <v>3641.8666666666672</v>
      </c>
      <c r="H72" s="36">
        <v>3893.7666666666669</v>
      </c>
      <c r="I72" s="36">
        <v>3973.0333333333333</v>
      </c>
      <c r="J72" s="36">
        <v>4019.7166666666667</v>
      </c>
      <c r="K72" s="31">
        <v>3926.35</v>
      </c>
      <c r="L72" s="31">
        <v>3800.4</v>
      </c>
      <c r="M72" s="31">
        <v>4.83779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6343.6</v>
      </c>
      <c r="D73" s="36">
        <v>6356.9833333333336</v>
      </c>
      <c r="E73" s="36">
        <v>6295.9666666666672</v>
      </c>
      <c r="F73" s="36">
        <v>6248.3333333333339</v>
      </c>
      <c r="G73" s="36">
        <v>6187.3166666666675</v>
      </c>
      <c r="H73" s="36">
        <v>6404.6166666666668</v>
      </c>
      <c r="I73" s="36">
        <v>6465.6333333333332</v>
      </c>
      <c r="J73" s="36">
        <v>6513.2666666666664</v>
      </c>
      <c r="K73" s="31">
        <v>6418</v>
      </c>
      <c r="L73" s="31">
        <v>6309.35</v>
      </c>
      <c r="M73" s="31">
        <v>2.56623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786.85</v>
      </c>
      <c r="D74" s="36">
        <v>790.11666666666667</v>
      </c>
      <c r="E74" s="36">
        <v>773.88333333333333</v>
      </c>
      <c r="F74" s="36">
        <v>760.91666666666663</v>
      </c>
      <c r="G74" s="36">
        <v>744.68333333333328</v>
      </c>
      <c r="H74" s="36">
        <v>803.08333333333337</v>
      </c>
      <c r="I74" s="36">
        <v>819.31666666666672</v>
      </c>
      <c r="J74" s="36">
        <v>832.28333333333342</v>
      </c>
      <c r="K74" s="31">
        <v>806.35</v>
      </c>
      <c r="L74" s="31">
        <v>777.15</v>
      </c>
      <c r="M74" s="31">
        <v>38.002549999999999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3828.3</v>
      </c>
      <c r="D75" s="36">
        <v>3833.4333333333329</v>
      </c>
      <c r="E75" s="36">
        <v>3801.8666666666659</v>
      </c>
      <c r="F75" s="36">
        <v>3775.4333333333329</v>
      </c>
      <c r="G75" s="36">
        <v>3743.8666666666659</v>
      </c>
      <c r="H75" s="36">
        <v>3859.8666666666659</v>
      </c>
      <c r="I75" s="36">
        <v>3891.4333333333325</v>
      </c>
      <c r="J75" s="36">
        <v>3917.8666666666659</v>
      </c>
      <c r="K75" s="31">
        <v>3865</v>
      </c>
      <c r="L75" s="31">
        <v>3807</v>
      </c>
      <c r="M75" s="31">
        <v>4.4567199999999998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5758.15</v>
      </c>
      <c r="D76" s="36">
        <v>5751.4000000000005</v>
      </c>
      <c r="E76" s="36">
        <v>5712.8000000000011</v>
      </c>
      <c r="F76" s="36">
        <v>5667.4500000000007</v>
      </c>
      <c r="G76" s="36">
        <v>5628.8500000000013</v>
      </c>
      <c r="H76" s="36">
        <v>5796.7500000000009</v>
      </c>
      <c r="I76" s="36">
        <v>5835.3500000000013</v>
      </c>
      <c r="J76" s="36">
        <v>5880.7000000000007</v>
      </c>
      <c r="K76" s="31">
        <v>5790</v>
      </c>
      <c r="L76" s="31">
        <v>5706.05</v>
      </c>
      <c r="M76" s="31">
        <v>2.2842899999999999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3792.3</v>
      </c>
      <c r="D77" s="36">
        <v>3787.2999999999997</v>
      </c>
      <c r="E77" s="36">
        <v>3746.4999999999995</v>
      </c>
      <c r="F77" s="36">
        <v>3700.7</v>
      </c>
      <c r="G77" s="36">
        <v>3659.8999999999996</v>
      </c>
      <c r="H77" s="36">
        <v>3833.0999999999995</v>
      </c>
      <c r="I77" s="36">
        <v>3873.8999999999996</v>
      </c>
      <c r="J77" s="36">
        <v>3919.6999999999994</v>
      </c>
      <c r="K77" s="31">
        <v>3828.1</v>
      </c>
      <c r="L77" s="31">
        <v>3741.5</v>
      </c>
      <c r="M77" s="31">
        <v>5.1919700000000004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2957.85</v>
      </c>
      <c r="D78" s="36">
        <v>2941.2999999999997</v>
      </c>
      <c r="E78" s="36">
        <v>2917.6999999999994</v>
      </c>
      <c r="F78" s="36">
        <v>2877.5499999999997</v>
      </c>
      <c r="G78" s="36">
        <v>2853.9499999999994</v>
      </c>
      <c r="H78" s="36">
        <v>2981.4499999999994</v>
      </c>
      <c r="I78" s="36">
        <v>3005.0499999999997</v>
      </c>
      <c r="J78" s="36">
        <v>3045.1999999999994</v>
      </c>
      <c r="K78" s="31">
        <v>2964.9</v>
      </c>
      <c r="L78" s="31">
        <v>2901.15</v>
      </c>
      <c r="M78" s="31">
        <v>5.3790399999999998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149.69999999999999</v>
      </c>
      <c r="D79" s="36">
        <v>150.9</v>
      </c>
      <c r="E79" s="36">
        <v>146.55000000000001</v>
      </c>
      <c r="F79" s="36">
        <v>143.4</v>
      </c>
      <c r="G79" s="36">
        <v>139.05000000000001</v>
      </c>
      <c r="H79" s="36">
        <v>154.05000000000001</v>
      </c>
      <c r="I79" s="36">
        <v>158.39999999999998</v>
      </c>
      <c r="J79" s="36">
        <v>161.55000000000001</v>
      </c>
      <c r="K79" s="31">
        <v>155.25</v>
      </c>
      <c r="L79" s="31">
        <v>147.75</v>
      </c>
      <c r="M79" s="31">
        <v>369.69952999999998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3411.55</v>
      </c>
      <c r="D80" s="36">
        <v>3433</v>
      </c>
      <c r="E80" s="36">
        <v>3379.55</v>
      </c>
      <c r="F80" s="36">
        <v>3347.55</v>
      </c>
      <c r="G80" s="36">
        <v>3294.1000000000004</v>
      </c>
      <c r="H80" s="36">
        <v>3465</v>
      </c>
      <c r="I80" s="36">
        <v>3518.45</v>
      </c>
      <c r="J80" s="36">
        <v>3550.45</v>
      </c>
      <c r="K80" s="31">
        <v>3486.45</v>
      </c>
      <c r="L80" s="31">
        <v>3401</v>
      </c>
      <c r="M80" s="31">
        <v>0.53800000000000003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417.15</v>
      </c>
      <c r="D81" s="36">
        <v>416.76666666666665</v>
      </c>
      <c r="E81" s="36">
        <v>414.13333333333333</v>
      </c>
      <c r="F81" s="36">
        <v>411.11666666666667</v>
      </c>
      <c r="G81" s="36">
        <v>408.48333333333335</v>
      </c>
      <c r="H81" s="36">
        <v>419.7833333333333</v>
      </c>
      <c r="I81" s="36">
        <v>422.41666666666663</v>
      </c>
      <c r="J81" s="36">
        <v>425.43333333333328</v>
      </c>
      <c r="K81" s="31">
        <v>419.4</v>
      </c>
      <c r="L81" s="31">
        <v>413.75</v>
      </c>
      <c r="M81" s="31">
        <v>5.7581600000000002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166.9</v>
      </c>
      <c r="D82" s="36">
        <v>165.98333333333335</v>
      </c>
      <c r="E82" s="36">
        <v>163.76666666666671</v>
      </c>
      <c r="F82" s="36">
        <v>160.63333333333335</v>
      </c>
      <c r="G82" s="36">
        <v>158.41666666666671</v>
      </c>
      <c r="H82" s="36">
        <v>169.1166666666667</v>
      </c>
      <c r="I82" s="36">
        <v>171.33333333333334</v>
      </c>
      <c r="J82" s="36">
        <v>174.4666666666667</v>
      </c>
      <c r="K82" s="31">
        <v>168.2</v>
      </c>
      <c r="L82" s="31">
        <v>162.85</v>
      </c>
      <c r="M82" s="31">
        <v>334.01828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1935.35</v>
      </c>
      <c r="D83" s="36">
        <v>1938.8</v>
      </c>
      <c r="E83" s="36">
        <v>1905.6</v>
      </c>
      <c r="F83" s="36">
        <v>1875.85</v>
      </c>
      <c r="G83" s="36">
        <v>1842.6499999999999</v>
      </c>
      <c r="H83" s="36">
        <v>1968.55</v>
      </c>
      <c r="I83" s="36">
        <v>2001.7500000000002</v>
      </c>
      <c r="J83" s="36">
        <v>2031.5</v>
      </c>
      <c r="K83" s="31">
        <v>1972</v>
      </c>
      <c r="L83" s="31">
        <v>1909.05</v>
      </c>
      <c r="M83" s="31">
        <v>1.1508499999999999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1122.8</v>
      </c>
      <c r="D84" s="36">
        <v>1124.7833333333333</v>
      </c>
      <c r="E84" s="36">
        <v>1115.4166666666665</v>
      </c>
      <c r="F84" s="36">
        <v>1108.0333333333333</v>
      </c>
      <c r="G84" s="36">
        <v>1098.6666666666665</v>
      </c>
      <c r="H84" s="36">
        <v>1132.1666666666665</v>
      </c>
      <c r="I84" s="36">
        <v>1141.5333333333333</v>
      </c>
      <c r="J84" s="36">
        <v>1148.9166666666665</v>
      </c>
      <c r="K84" s="31">
        <v>1134.1500000000001</v>
      </c>
      <c r="L84" s="31">
        <v>1117.4000000000001</v>
      </c>
      <c r="M84" s="31">
        <v>16.821529999999999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2304.15</v>
      </c>
      <c r="D85" s="36">
        <v>2295.6833333333334</v>
      </c>
      <c r="E85" s="36">
        <v>2274.666666666667</v>
      </c>
      <c r="F85" s="36">
        <v>2245.1833333333334</v>
      </c>
      <c r="G85" s="36">
        <v>2224.166666666667</v>
      </c>
      <c r="H85" s="36">
        <v>2325.166666666667</v>
      </c>
      <c r="I85" s="36">
        <v>2346.1833333333334</v>
      </c>
      <c r="J85" s="36">
        <v>2375.666666666667</v>
      </c>
      <c r="K85" s="31">
        <v>2316.6999999999998</v>
      </c>
      <c r="L85" s="31">
        <v>2266.1999999999998</v>
      </c>
      <c r="M85" s="31">
        <v>5.26525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2115.1999999999998</v>
      </c>
      <c r="D86" s="36">
        <v>2108.3666666666668</v>
      </c>
      <c r="E86" s="36">
        <v>2096.9333333333334</v>
      </c>
      <c r="F86" s="36">
        <v>2078.6666666666665</v>
      </c>
      <c r="G86" s="36">
        <v>2067.2333333333331</v>
      </c>
      <c r="H86" s="36">
        <v>2126.6333333333337</v>
      </c>
      <c r="I86" s="36">
        <v>2138.0666666666671</v>
      </c>
      <c r="J86" s="36">
        <v>2156.3333333333339</v>
      </c>
      <c r="K86" s="31">
        <v>2119.8000000000002</v>
      </c>
      <c r="L86" s="31">
        <v>2090.1</v>
      </c>
      <c r="M86" s="31">
        <v>4.5740299999999996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556.04999999999995</v>
      </c>
      <c r="D87" s="36">
        <v>551.66666666666663</v>
      </c>
      <c r="E87" s="36">
        <v>544.93333333333328</v>
      </c>
      <c r="F87" s="36">
        <v>533.81666666666661</v>
      </c>
      <c r="G87" s="36">
        <v>527.08333333333326</v>
      </c>
      <c r="H87" s="36">
        <v>562.7833333333333</v>
      </c>
      <c r="I87" s="36">
        <v>569.51666666666665</v>
      </c>
      <c r="J87" s="36">
        <v>580.63333333333333</v>
      </c>
      <c r="K87" s="31">
        <v>558.4</v>
      </c>
      <c r="L87" s="31">
        <v>540.54999999999995</v>
      </c>
      <c r="M87" s="31">
        <v>28.390450000000001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2993.55</v>
      </c>
      <c r="D88" s="36">
        <v>2999.9166666666665</v>
      </c>
      <c r="E88" s="36">
        <v>2935.3833333333332</v>
      </c>
      <c r="F88" s="36">
        <v>2877.2166666666667</v>
      </c>
      <c r="G88" s="36">
        <v>2812.6833333333334</v>
      </c>
      <c r="H88" s="36">
        <v>3058.083333333333</v>
      </c>
      <c r="I88" s="36">
        <v>3122.6166666666668</v>
      </c>
      <c r="J88" s="36">
        <v>3180.7833333333328</v>
      </c>
      <c r="K88" s="31">
        <v>3064.45</v>
      </c>
      <c r="L88" s="31">
        <v>2941.75</v>
      </c>
      <c r="M88" s="31">
        <v>22.14293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1430.2</v>
      </c>
      <c r="D89" s="36">
        <v>1433.0333333333335</v>
      </c>
      <c r="E89" s="36">
        <v>1423.0666666666671</v>
      </c>
      <c r="F89" s="36">
        <v>1415.9333333333336</v>
      </c>
      <c r="G89" s="36">
        <v>1405.9666666666672</v>
      </c>
      <c r="H89" s="36">
        <v>1440.166666666667</v>
      </c>
      <c r="I89" s="36">
        <v>1450.1333333333337</v>
      </c>
      <c r="J89" s="36">
        <v>1457.2666666666669</v>
      </c>
      <c r="K89" s="31">
        <v>1443</v>
      </c>
      <c r="L89" s="31">
        <v>1425.9</v>
      </c>
      <c r="M89" s="31">
        <v>6.2729499999999998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1555.45</v>
      </c>
      <c r="D90" s="36">
        <v>1560.1499999999999</v>
      </c>
      <c r="E90" s="36">
        <v>1533.2999999999997</v>
      </c>
      <c r="F90" s="36">
        <v>1511.1499999999999</v>
      </c>
      <c r="G90" s="36">
        <v>1484.2999999999997</v>
      </c>
      <c r="H90" s="36">
        <v>1582.2999999999997</v>
      </c>
      <c r="I90" s="36">
        <v>1609.1499999999996</v>
      </c>
      <c r="J90" s="36">
        <v>1631.2999999999997</v>
      </c>
      <c r="K90" s="31">
        <v>1587</v>
      </c>
      <c r="L90" s="31">
        <v>1538</v>
      </c>
      <c r="M90" s="31">
        <v>44.597990000000003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3436</v>
      </c>
      <c r="D91" s="36">
        <v>3456.2999999999997</v>
      </c>
      <c r="E91" s="36">
        <v>3397.7999999999993</v>
      </c>
      <c r="F91" s="36">
        <v>3359.5999999999995</v>
      </c>
      <c r="G91" s="36">
        <v>3301.099999999999</v>
      </c>
      <c r="H91" s="36">
        <v>3494.4999999999995</v>
      </c>
      <c r="I91" s="36">
        <v>3553.0000000000005</v>
      </c>
      <c r="J91" s="36">
        <v>3591.2</v>
      </c>
      <c r="K91" s="31">
        <v>3514.8</v>
      </c>
      <c r="L91" s="31">
        <v>3418.1</v>
      </c>
      <c r="M91" s="31">
        <v>5.1864400000000002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1679.15</v>
      </c>
      <c r="D92" s="36">
        <v>1673.6333333333332</v>
      </c>
      <c r="E92" s="36">
        <v>1663.6166666666663</v>
      </c>
      <c r="F92" s="36">
        <v>1648.083333333333</v>
      </c>
      <c r="G92" s="36">
        <v>1638.0666666666662</v>
      </c>
      <c r="H92" s="36">
        <v>1689.1666666666665</v>
      </c>
      <c r="I92" s="36">
        <v>1699.1833333333334</v>
      </c>
      <c r="J92" s="36">
        <v>1714.7166666666667</v>
      </c>
      <c r="K92" s="31">
        <v>1683.65</v>
      </c>
      <c r="L92" s="31">
        <v>1658.1</v>
      </c>
      <c r="M92" s="31">
        <v>126.6125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611.25</v>
      </c>
      <c r="D93" s="36">
        <v>612.38333333333333</v>
      </c>
      <c r="E93" s="36">
        <v>607.91666666666663</v>
      </c>
      <c r="F93" s="36">
        <v>604.58333333333326</v>
      </c>
      <c r="G93" s="36">
        <v>600.11666666666656</v>
      </c>
      <c r="H93" s="36">
        <v>615.7166666666667</v>
      </c>
      <c r="I93" s="36">
        <v>620.18333333333339</v>
      </c>
      <c r="J93" s="36">
        <v>623.51666666666677</v>
      </c>
      <c r="K93" s="31">
        <v>616.85</v>
      </c>
      <c r="L93" s="31">
        <v>609.04999999999995</v>
      </c>
      <c r="M93" s="31">
        <v>87.615620000000007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4384.6499999999996</v>
      </c>
      <c r="D94" s="36">
        <v>4391.583333333333</v>
      </c>
      <c r="E94" s="36">
        <v>4333.1666666666661</v>
      </c>
      <c r="F94" s="36">
        <v>4281.6833333333334</v>
      </c>
      <c r="G94" s="36">
        <v>4223.2666666666664</v>
      </c>
      <c r="H94" s="36">
        <v>4443.0666666666657</v>
      </c>
      <c r="I94" s="36">
        <v>4501.4833333333318</v>
      </c>
      <c r="J94" s="36">
        <v>4552.9666666666653</v>
      </c>
      <c r="K94" s="31">
        <v>4450</v>
      </c>
      <c r="L94" s="31">
        <v>4340.1000000000004</v>
      </c>
      <c r="M94" s="31">
        <v>9.7280800000000003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579.54999999999995</v>
      </c>
      <c r="D95" s="36">
        <v>577.95000000000005</v>
      </c>
      <c r="E95" s="36">
        <v>571.05000000000007</v>
      </c>
      <c r="F95" s="36">
        <v>562.55000000000007</v>
      </c>
      <c r="G95" s="36">
        <v>555.65000000000009</v>
      </c>
      <c r="H95" s="36">
        <v>586.45000000000005</v>
      </c>
      <c r="I95" s="36">
        <v>593.35000000000014</v>
      </c>
      <c r="J95" s="36">
        <v>601.85</v>
      </c>
      <c r="K95" s="31">
        <v>584.85</v>
      </c>
      <c r="L95" s="31">
        <v>569.45000000000005</v>
      </c>
      <c r="M95" s="31">
        <v>51.871549999999999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452.8</v>
      </c>
      <c r="D96" s="36">
        <v>453.41666666666669</v>
      </c>
      <c r="E96" s="36">
        <v>447.43333333333339</v>
      </c>
      <c r="F96" s="36">
        <v>442.06666666666672</v>
      </c>
      <c r="G96" s="36">
        <v>436.08333333333343</v>
      </c>
      <c r="H96" s="36">
        <v>458.78333333333336</v>
      </c>
      <c r="I96" s="36">
        <v>464.76666666666659</v>
      </c>
      <c r="J96" s="36">
        <v>470.13333333333333</v>
      </c>
      <c r="K96" s="31">
        <v>459.4</v>
      </c>
      <c r="L96" s="31">
        <v>448.05</v>
      </c>
      <c r="M96" s="31">
        <v>74.107780000000005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2569.1</v>
      </c>
      <c r="D97" s="36">
        <v>2570.0166666666664</v>
      </c>
      <c r="E97" s="36">
        <v>2555.4333333333329</v>
      </c>
      <c r="F97" s="36">
        <v>2541.7666666666664</v>
      </c>
      <c r="G97" s="36">
        <v>2527.1833333333329</v>
      </c>
      <c r="H97" s="36">
        <v>2583.6833333333329</v>
      </c>
      <c r="I97" s="36">
        <v>2598.2666666666669</v>
      </c>
      <c r="J97" s="36">
        <v>2611.9333333333329</v>
      </c>
      <c r="K97" s="31">
        <v>2584.6</v>
      </c>
      <c r="L97" s="31">
        <v>2556.35</v>
      </c>
      <c r="M97" s="31">
        <v>15.994059999999999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320.60000000000002</v>
      </c>
      <c r="D98" s="36">
        <v>320.61666666666662</v>
      </c>
      <c r="E98" s="36">
        <v>317.28333333333325</v>
      </c>
      <c r="F98" s="36">
        <v>313.96666666666664</v>
      </c>
      <c r="G98" s="36">
        <v>310.63333333333327</v>
      </c>
      <c r="H98" s="36">
        <v>323.93333333333322</v>
      </c>
      <c r="I98" s="36">
        <v>327.26666666666659</v>
      </c>
      <c r="J98" s="36">
        <v>330.5833333333332</v>
      </c>
      <c r="K98" s="31">
        <v>323.95</v>
      </c>
      <c r="L98" s="31">
        <v>317.3</v>
      </c>
      <c r="M98" s="31">
        <v>9.3990399999999994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37240.1</v>
      </c>
      <c r="D99" s="36">
        <v>37337.033333333333</v>
      </c>
      <c r="E99" s="36">
        <v>36966.066666666666</v>
      </c>
      <c r="F99" s="36">
        <v>36692.033333333333</v>
      </c>
      <c r="G99" s="36">
        <v>36321.066666666666</v>
      </c>
      <c r="H99" s="36">
        <v>37611.066666666666</v>
      </c>
      <c r="I99" s="36">
        <v>37982.033333333326</v>
      </c>
      <c r="J99" s="36">
        <v>38256.066666666666</v>
      </c>
      <c r="K99" s="31">
        <v>37708</v>
      </c>
      <c r="L99" s="31">
        <v>37063</v>
      </c>
      <c r="M99" s="31">
        <v>8.6480000000000001E-2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1009.05</v>
      </c>
      <c r="D100" s="36">
        <v>1009.8166666666666</v>
      </c>
      <c r="E100" s="36">
        <v>1003.8333333333333</v>
      </c>
      <c r="F100" s="36">
        <v>998.61666666666667</v>
      </c>
      <c r="G100" s="36">
        <v>992.63333333333333</v>
      </c>
      <c r="H100" s="36">
        <v>1015.0333333333332</v>
      </c>
      <c r="I100" s="36">
        <v>1021.0166666666665</v>
      </c>
      <c r="J100" s="36">
        <v>1026.2333333333331</v>
      </c>
      <c r="K100" s="31">
        <v>1015.8</v>
      </c>
      <c r="L100" s="31">
        <v>1004.6</v>
      </c>
      <c r="M100" s="31">
        <v>115.05126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1374.2</v>
      </c>
      <c r="D101" s="36">
        <v>1370.3</v>
      </c>
      <c r="E101" s="36">
        <v>1357.3999999999999</v>
      </c>
      <c r="F101" s="36">
        <v>1340.6</v>
      </c>
      <c r="G101" s="36">
        <v>1327.6999999999998</v>
      </c>
      <c r="H101" s="36">
        <v>1387.1</v>
      </c>
      <c r="I101" s="36">
        <v>1400</v>
      </c>
      <c r="J101" s="36">
        <v>1416.8</v>
      </c>
      <c r="K101" s="31">
        <v>1383.2</v>
      </c>
      <c r="L101" s="31">
        <v>1353.5</v>
      </c>
      <c r="M101" s="31">
        <v>12.88819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517.9</v>
      </c>
      <c r="D102" s="36">
        <v>519.88333333333333</v>
      </c>
      <c r="E102" s="36">
        <v>514.9666666666667</v>
      </c>
      <c r="F102" s="36">
        <v>512.03333333333342</v>
      </c>
      <c r="G102" s="36">
        <v>507.11666666666679</v>
      </c>
      <c r="H102" s="36">
        <v>522.81666666666661</v>
      </c>
      <c r="I102" s="36">
        <v>527.73333333333335</v>
      </c>
      <c r="J102" s="36">
        <v>530.66666666666652</v>
      </c>
      <c r="K102" s="31">
        <v>524.79999999999995</v>
      </c>
      <c r="L102" s="31">
        <v>516.95000000000005</v>
      </c>
      <c r="M102" s="31">
        <v>13.912470000000001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15.75</v>
      </c>
      <c r="D103" s="36">
        <v>15.933333333333332</v>
      </c>
      <c r="E103" s="36">
        <v>15.316666666666663</v>
      </c>
      <c r="F103" s="36">
        <v>14.883333333333331</v>
      </c>
      <c r="G103" s="36">
        <v>14.266666666666662</v>
      </c>
      <c r="H103" s="36">
        <v>16.366666666666664</v>
      </c>
      <c r="I103" s="36">
        <v>16.983333333333334</v>
      </c>
      <c r="J103" s="36">
        <v>17.416666666666664</v>
      </c>
      <c r="K103" s="31">
        <v>16.55</v>
      </c>
      <c r="L103" s="31">
        <v>15.5</v>
      </c>
      <c r="M103" s="31">
        <v>3928.9834500000002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88.3</v>
      </c>
      <c r="D104" s="36">
        <v>88.133333333333326</v>
      </c>
      <c r="E104" s="36">
        <v>86.666666666666657</v>
      </c>
      <c r="F104" s="36">
        <v>85.033333333333331</v>
      </c>
      <c r="G104" s="36">
        <v>83.566666666666663</v>
      </c>
      <c r="H104" s="36">
        <v>89.766666666666652</v>
      </c>
      <c r="I104" s="36">
        <v>91.23333333333332</v>
      </c>
      <c r="J104" s="36">
        <v>92.866666666666646</v>
      </c>
      <c r="K104" s="31">
        <v>89.6</v>
      </c>
      <c r="L104" s="31">
        <v>86.5</v>
      </c>
      <c r="M104" s="31">
        <v>536.84616000000005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433.8</v>
      </c>
      <c r="D105" s="36">
        <v>432.01666666666671</v>
      </c>
      <c r="E105" s="36">
        <v>429.18333333333339</v>
      </c>
      <c r="F105" s="36">
        <v>424.56666666666666</v>
      </c>
      <c r="G105" s="36">
        <v>421.73333333333335</v>
      </c>
      <c r="H105" s="36">
        <v>436.63333333333344</v>
      </c>
      <c r="I105" s="36">
        <v>439.46666666666681</v>
      </c>
      <c r="J105" s="36">
        <v>444.08333333333348</v>
      </c>
      <c r="K105" s="31">
        <v>434.85</v>
      </c>
      <c r="L105" s="31">
        <v>427.4</v>
      </c>
      <c r="M105" s="31">
        <v>28.386379999999999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468.45</v>
      </c>
      <c r="D106" s="36">
        <v>469.59999999999997</v>
      </c>
      <c r="E106" s="36">
        <v>460.24999999999994</v>
      </c>
      <c r="F106" s="36">
        <v>452.04999999999995</v>
      </c>
      <c r="G106" s="36">
        <v>442.69999999999993</v>
      </c>
      <c r="H106" s="36">
        <v>477.79999999999995</v>
      </c>
      <c r="I106" s="36">
        <v>487.15</v>
      </c>
      <c r="J106" s="36">
        <v>495.34999999999997</v>
      </c>
      <c r="K106" s="31">
        <v>478.95</v>
      </c>
      <c r="L106" s="31">
        <v>461.4</v>
      </c>
      <c r="M106" s="31">
        <v>28.9544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440.3</v>
      </c>
      <c r="D107" s="36">
        <v>439.5333333333333</v>
      </c>
      <c r="E107" s="36">
        <v>435.06666666666661</v>
      </c>
      <c r="F107" s="36">
        <v>429.83333333333331</v>
      </c>
      <c r="G107" s="36">
        <v>425.36666666666662</v>
      </c>
      <c r="H107" s="36">
        <v>444.76666666666659</v>
      </c>
      <c r="I107" s="36">
        <v>449.23333333333329</v>
      </c>
      <c r="J107" s="36">
        <v>454.46666666666658</v>
      </c>
      <c r="K107" s="31">
        <v>444</v>
      </c>
      <c r="L107" s="31">
        <v>434.3</v>
      </c>
      <c r="M107" s="31">
        <v>28.107880000000002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3051.6</v>
      </c>
      <c r="D108" s="36">
        <v>3076.2000000000003</v>
      </c>
      <c r="E108" s="36">
        <v>3020.4000000000005</v>
      </c>
      <c r="F108" s="36">
        <v>2989.2000000000003</v>
      </c>
      <c r="G108" s="36">
        <v>2933.4000000000005</v>
      </c>
      <c r="H108" s="36">
        <v>3107.4000000000005</v>
      </c>
      <c r="I108" s="36">
        <v>3163.2000000000007</v>
      </c>
      <c r="J108" s="36">
        <v>3194.4000000000005</v>
      </c>
      <c r="K108" s="31">
        <v>3132</v>
      </c>
      <c r="L108" s="31">
        <v>3045</v>
      </c>
      <c r="M108" s="31">
        <v>5.6848599999999996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1667.05</v>
      </c>
      <c r="D109" s="36">
        <v>1673.95</v>
      </c>
      <c r="E109" s="36">
        <v>1656.15</v>
      </c>
      <c r="F109" s="36">
        <v>1645.25</v>
      </c>
      <c r="G109" s="36">
        <v>1627.45</v>
      </c>
      <c r="H109" s="36">
        <v>1684.8500000000001</v>
      </c>
      <c r="I109" s="36">
        <v>1702.6499999999999</v>
      </c>
      <c r="J109" s="36">
        <v>1713.5500000000002</v>
      </c>
      <c r="K109" s="31">
        <v>1691.75</v>
      </c>
      <c r="L109" s="31">
        <v>1663.05</v>
      </c>
      <c r="M109" s="31">
        <v>13.161379999999999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219.5</v>
      </c>
      <c r="D110" s="36">
        <v>218.35</v>
      </c>
      <c r="E110" s="36">
        <v>214.45</v>
      </c>
      <c r="F110" s="36">
        <v>209.4</v>
      </c>
      <c r="G110" s="36">
        <v>205.5</v>
      </c>
      <c r="H110" s="36">
        <v>223.39999999999998</v>
      </c>
      <c r="I110" s="36">
        <v>227.3</v>
      </c>
      <c r="J110" s="36">
        <v>232.34999999999997</v>
      </c>
      <c r="K110" s="31">
        <v>222.25</v>
      </c>
      <c r="L110" s="31">
        <v>213.3</v>
      </c>
      <c r="M110" s="31">
        <v>133.70944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1631.55</v>
      </c>
      <c r="D111" s="36">
        <v>1635.0166666666667</v>
      </c>
      <c r="E111" s="36">
        <v>1621.5333333333333</v>
      </c>
      <c r="F111" s="36">
        <v>1611.5166666666667</v>
      </c>
      <c r="G111" s="36">
        <v>1598.0333333333333</v>
      </c>
      <c r="H111" s="36">
        <v>1645.0333333333333</v>
      </c>
      <c r="I111" s="36">
        <v>1658.5166666666664</v>
      </c>
      <c r="J111" s="36">
        <v>1668.5333333333333</v>
      </c>
      <c r="K111" s="31">
        <v>1648.5</v>
      </c>
      <c r="L111" s="31">
        <v>1625</v>
      </c>
      <c r="M111" s="31">
        <v>65.009169999999997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143.6</v>
      </c>
      <c r="D112" s="36">
        <v>141.81666666666666</v>
      </c>
      <c r="E112" s="36">
        <v>139.28333333333333</v>
      </c>
      <c r="F112" s="36">
        <v>134.96666666666667</v>
      </c>
      <c r="G112" s="36">
        <v>132.43333333333334</v>
      </c>
      <c r="H112" s="36">
        <v>146.13333333333333</v>
      </c>
      <c r="I112" s="36">
        <v>148.66666666666663</v>
      </c>
      <c r="J112" s="36">
        <v>152.98333333333332</v>
      </c>
      <c r="K112" s="31">
        <v>144.35</v>
      </c>
      <c r="L112" s="31">
        <v>137.5</v>
      </c>
      <c r="M112" s="31">
        <v>543.50562000000002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1134.55</v>
      </c>
      <c r="D113" s="36">
        <v>1132.4333333333334</v>
      </c>
      <c r="E113" s="36">
        <v>1123.9166666666667</v>
      </c>
      <c r="F113" s="36">
        <v>1113.2833333333333</v>
      </c>
      <c r="G113" s="36">
        <v>1104.7666666666667</v>
      </c>
      <c r="H113" s="36">
        <v>1143.0666666666668</v>
      </c>
      <c r="I113" s="36">
        <v>1151.5833333333333</v>
      </c>
      <c r="J113" s="36">
        <v>1162.2166666666669</v>
      </c>
      <c r="K113" s="31">
        <v>1140.95</v>
      </c>
      <c r="L113" s="31">
        <v>1121.8</v>
      </c>
      <c r="M113" s="31">
        <v>2.1994799999999999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949.65</v>
      </c>
      <c r="D114" s="36">
        <v>952.1</v>
      </c>
      <c r="E114" s="36">
        <v>932.7</v>
      </c>
      <c r="F114" s="36">
        <v>915.75</v>
      </c>
      <c r="G114" s="36">
        <v>896.35</v>
      </c>
      <c r="H114" s="36">
        <v>969.05000000000007</v>
      </c>
      <c r="I114" s="36">
        <v>988.44999999999993</v>
      </c>
      <c r="J114" s="36">
        <v>1005.4000000000001</v>
      </c>
      <c r="K114" s="31">
        <v>971.5</v>
      </c>
      <c r="L114" s="31">
        <v>935.15</v>
      </c>
      <c r="M114" s="31">
        <v>54.647489999999998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141.85</v>
      </c>
      <c r="D115" s="36">
        <v>141.6</v>
      </c>
      <c r="E115" s="36">
        <v>136.39999999999998</v>
      </c>
      <c r="F115" s="36">
        <v>130.94999999999999</v>
      </c>
      <c r="G115" s="36">
        <v>125.74999999999997</v>
      </c>
      <c r="H115" s="36">
        <v>147.04999999999998</v>
      </c>
      <c r="I115" s="36">
        <v>152.24999999999997</v>
      </c>
      <c r="J115" s="36">
        <v>157.69999999999999</v>
      </c>
      <c r="K115" s="31">
        <v>146.80000000000001</v>
      </c>
      <c r="L115" s="31">
        <v>136.15</v>
      </c>
      <c r="M115" s="31">
        <v>4927.0533100000002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472.3</v>
      </c>
      <c r="D116" s="36">
        <v>470.51666666666665</v>
      </c>
      <c r="E116" s="36">
        <v>466.0333333333333</v>
      </c>
      <c r="F116" s="36">
        <v>459.76666666666665</v>
      </c>
      <c r="G116" s="36">
        <v>455.2833333333333</v>
      </c>
      <c r="H116" s="36">
        <v>476.7833333333333</v>
      </c>
      <c r="I116" s="36">
        <v>481.26666666666665</v>
      </c>
      <c r="J116" s="36">
        <v>487.5333333333333</v>
      </c>
      <c r="K116" s="31">
        <v>475</v>
      </c>
      <c r="L116" s="31">
        <v>464.25</v>
      </c>
      <c r="M116" s="31">
        <v>120.66347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749.75</v>
      </c>
      <c r="D117" s="36">
        <v>745.23333333333323</v>
      </c>
      <c r="E117" s="36">
        <v>733.51666666666642</v>
      </c>
      <c r="F117" s="36">
        <v>717.28333333333319</v>
      </c>
      <c r="G117" s="36">
        <v>705.56666666666638</v>
      </c>
      <c r="H117" s="36">
        <v>761.46666666666647</v>
      </c>
      <c r="I117" s="36">
        <v>773.18333333333339</v>
      </c>
      <c r="J117" s="36">
        <v>789.41666666666652</v>
      </c>
      <c r="K117" s="31">
        <v>756.95</v>
      </c>
      <c r="L117" s="31">
        <v>729</v>
      </c>
      <c r="M117" s="31">
        <v>26.769089999999998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465.6</v>
      </c>
      <c r="D118" s="36">
        <v>465.5333333333333</v>
      </c>
      <c r="E118" s="36">
        <v>456.06666666666661</v>
      </c>
      <c r="F118" s="36">
        <v>446.5333333333333</v>
      </c>
      <c r="G118" s="36">
        <v>437.06666666666661</v>
      </c>
      <c r="H118" s="36">
        <v>475.06666666666661</v>
      </c>
      <c r="I118" s="36">
        <v>484.5333333333333</v>
      </c>
      <c r="J118" s="36">
        <v>494.06666666666661</v>
      </c>
      <c r="K118" s="31">
        <v>475</v>
      </c>
      <c r="L118" s="31">
        <v>456</v>
      </c>
      <c r="M118" s="31">
        <v>25.609739999999999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832.3</v>
      </c>
      <c r="D119" s="36">
        <v>830.38333333333333</v>
      </c>
      <c r="E119" s="36">
        <v>821.26666666666665</v>
      </c>
      <c r="F119" s="36">
        <v>810.23333333333335</v>
      </c>
      <c r="G119" s="36">
        <v>801.11666666666667</v>
      </c>
      <c r="H119" s="36">
        <v>841.41666666666663</v>
      </c>
      <c r="I119" s="36">
        <v>850.53333333333319</v>
      </c>
      <c r="J119" s="36">
        <v>861.56666666666661</v>
      </c>
      <c r="K119" s="31">
        <v>839.5</v>
      </c>
      <c r="L119" s="31">
        <v>819.35</v>
      </c>
      <c r="M119" s="31">
        <v>19.20936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530.4</v>
      </c>
      <c r="D120" s="36">
        <v>531.2166666666667</v>
      </c>
      <c r="E120" s="36">
        <v>524.78333333333342</v>
      </c>
      <c r="F120" s="36">
        <v>519.16666666666674</v>
      </c>
      <c r="G120" s="36">
        <v>512.73333333333346</v>
      </c>
      <c r="H120" s="36">
        <v>536.83333333333337</v>
      </c>
      <c r="I120" s="36">
        <v>543.26666666666677</v>
      </c>
      <c r="J120" s="36">
        <v>548.88333333333333</v>
      </c>
      <c r="K120" s="31">
        <v>537.65</v>
      </c>
      <c r="L120" s="31">
        <v>525.6</v>
      </c>
      <c r="M120" s="31">
        <v>13.19117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1848</v>
      </c>
      <c r="D121" s="36">
        <v>1849.9833333333333</v>
      </c>
      <c r="E121" s="36">
        <v>1839.0166666666667</v>
      </c>
      <c r="F121" s="36">
        <v>1830.0333333333333</v>
      </c>
      <c r="G121" s="36">
        <v>1819.0666666666666</v>
      </c>
      <c r="H121" s="36">
        <v>1858.9666666666667</v>
      </c>
      <c r="I121" s="36">
        <v>1869.9333333333334</v>
      </c>
      <c r="J121" s="36">
        <v>1878.9166666666667</v>
      </c>
      <c r="K121" s="31">
        <v>1860.95</v>
      </c>
      <c r="L121" s="31">
        <v>1841</v>
      </c>
      <c r="M121" s="31">
        <v>46.508980000000001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167.5</v>
      </c>
      <c r="D122" s="36">
        <v>168.1</v>
      </c>
      <c r="E122" s="36">
        <v>165.2</v>
      </c>
      <c r="F122" s="36">
        <v>162.9</v>
      </c>
      <c r="G122" s="36">
        <v>160</v>
      </c>
      <c r="H122" s="36">
        <v>170.39999999999998</v>
      </c>
      <c r="I122" s="36">
        <v>173.3</v>
      </c>
      <c r="J122" s="36">
        <v>175.59999999999997</v>
      </c>
      <c r="K122" s="31">
        <v>171</v>
      </c>
      <c r="L122" s="31">
        <v>165.8</v>
      </c>
      <c r="M122" s="31">
        <v>33.982170000000004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2424.35</v>
      </c>
      <c r="D123" s="36">
        <v>2448.0166666666664</v>
      </c>
      <c r="E123" s="36">
        <v>2397.333333333333</v>
      </c>
      <c r="F123" s="36">
        <v>2370.3166666666666</v>
      </c>
      <c r="G123" s="36">
        <v>2319.6333333333332</v>
      </c>
      <c r="H123" s="36">
        <v>2475.0333333333328</v>
      </c>
      <c r="I123" s="36">
        <v>2525.7166666666662</v>
      </c>
      <c r="J123" s="36">
        <v>2552.7333333333327</v>
      </c>
      <c r="K123" s="31">
        <v>2498.6999999999998</v>
      </c>
      <c r="L123" s="31">
        <v>2421</v>
      </c>
      <c r="M123" s="31">
        <v>1.3984799999999999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414.8</v>
      </c>
      <c r="D124" s="36">
        <v>416.33333333333331</v>
      </c>
      <c r="E124" s="36">
        <v>409.71666666666664</v>
      </c>
      <c r="F124" s="36">
        <v>404.63333333333333</v>
      </c>
      <c r="G124" s="36">
        <v>398.01666666666665</v>
      </c>
      <c r="H124" s="36">
        <v>421.41666666666663</v>
      </c>
      <c r="I124" s="36">
        <v>428.0333333333333</v>
      </c>
      <c r="J124" s="36">
        <v>433.11666666666662</v>
      </c>
      <c r="K124" s="31">
        <v>422.95</v>
      </c>
      <c r="L124" s="31">
        <v>411.25</v>
      </c>
      <c r="M124" s="31">
        <v>11.80677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583.95000000000005</v>
      </c>
      <c r="D125" s="36">
        <v>582.38333333333333</v>
      </c>
      <c r="E125" s="36">
        <v>575.41666666666663</v>
      </c>
      <c r="F125" s="36">
        <v>566.88333333333333</v>
      </c>
      <c r="G125" s="36">
        <v>559.91666666666663</v>
      </c>
      <c r="H125" s="36">
        <v>590.91666666666663</v>
      </c>
      <c r="I125" s="36">
        <v>597.88333333333333</v>
      </c>
      <c r="J125" s="36">
        <v>606.41666666666663</v>
      </c>
      <c r="K125" s="31">
        <v>589.35</v>
      </c>
      <c r="L125" s="31">
        <v>573.85</v>
      </c>
      <c r="M125" s="31">
        <v>43.298900000000003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892.55</v>
      </c>
      <c r="D126" s="36">
        <v>880.85</v>
      </c>
      <c r="E126" s="36">
        <v>861.7</v>
      </c>
      <c r="F126" s="36">
        <v>830.85</v>
      </c>
      <c r="G126" s="36">
        <v>811.7</v>
      </c>
      <c r="H126" s="36">
        <v>911.7</v>
      </c>
      <c r="I126" s="36">
        <v>930.84999999999991</v>
      </c>
      <c r="J126" s="36">
        <v>961.7</v>
      </c>
      <c r="K126" s="31">
        <v>900</v>
      </c>
      <c r="L126" s="31">
        <v>850</v>
      </c>
      <c r="M126" s="31">
        <v>125.25303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3573.5</v>
      </c>
      <c r="D127" s="36">
        <v>3566.8333333333335</v>
      </c>
      <c r="E127" s="36">
        <v>3544.666666666667</v>
      </c>
      <c r="F127" s="36">
        <v>3515.8333333333335</v>
      </c>
      <c r="G127" s="36">
        <v>3493.666666666667</v>
      </c>
      <c r="H127" s="36">
        <v>3595.666666666667</v>
      </c>
      <c r="I127" s="36">
        <v>3617.8333333333339</v>
      </c>
      <c r="J127" s="36">
        <v>3646.666666666667</v>
      </c>
      <c r="K127" s="31">
        <v>3589</v>
      </c>
      <c r="L127" s="31">
        <v>3538</v>
      </c>
      <c r="M127" s="31">
        <v>17.91818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6235.9</v>
      </c>
      <c r="D128" s="36">
        <v>6243.25</v>
      </c>
      <c r="E128" s="36">
        <v>6186.55</v>
      </c>
      <c r="F128" s="36">
        <v>6137.2</v>
      </c>
      <c r="G128" s="36">
        <v>6080.5</v>
      </c>
      <c r="H128" s="36">
        <v>6292.6</v>
      </c>
      <c r="I128" s="36">
        <v>6349.3000000000011</v>
      </c>
      <c r="J128" s="36">
        <v>6398.6500000000005</v>
      </c>
      <c r="K128" s="31">
        <v>6299.95</v>
      </c>
      <c r="L128" s="31">
        <v>6193.9</v>
      </c>
      <c r="M128" s="31">
        <v>2.55823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5349.8</v>
      </c>
      <c r="D129" s="36">
        <v>5387.7833333333338</v>
      </c>
      <c r="E129" s="36">
        <v>5295.6166666666677</v>
      </c>
      <c r="F129" s="36">
        <v>5241.4333333333343</v>
      </c>
      <c r="G129" s="36">
        <v>5149.2666666666682</v>
      </c>
      <c r="H129" s="36">
        <v>5441.9666666666672</v>
      </c>
      <c r="I129" s="36">
        <v>5534.1333333333332</v>
      </c>
      <c r="J129" s="36">
        <v>5588.3166666666666</v>
      </c>
      <c r="K129" s="31">
        <v>5479.95</v>
      </c>
      <c r="L129" s="31">
        <v>5333.6</v>
      </c>
      <c r="M129" s="31">
        <v>2.48027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1387.65</v>
      </c>
      <c r="D130" s="36">
        <v>1391.8500000000001</v>
      </c>
      <c r="E130" s="36">
        <v>1371.5500000000002</v>
      </c>
      <c r="F130" s="36">
        <v>1355.45</v>
      </c>
      <c r="G130" s="36">
        <v>1335.15</v>
      </c>
      <c r="H130" s="36">
        <v>1407.9500000000003</v>
      </c>
      <c r="I130" s="36">
        <v>1428.25</v>
      </c>
      <c r="J130" s="36">
        <v>1444.3500000000004</v>
      </c>
      <c r="K130" s="31">
        <v>1412.15</v>
      </c>
      <c r="L130" s="31">
        <v>1375.75</v>
      </c>
      <c r="M130" s="31">
        <v>5.3484499999999997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1620.35</v>
      </c>
      <c r="D131" s="36">
        <v>1625.9666666666665</v>
      </c>
      <c r="E131" s="36">
        <v>1611.9333333333329</v>
      </c>
      <c r="F131" s="36">
        <v>1603.5166666666664</v>
      </c>
      <c r="G131" s="36">
        <v>1589.4833333333329</v>
      </c>
      <c r="H131" s="36">
        <v>1634.383333333333</v>
      </c>
      <c r="I131" s="36">
        <v>1648.4166666666663</v>
      </c>
      <c r="J131" s="36">
        <v>1656.833333333333</v>
      </c>
      <c r="K131" s="31">
        <v>1640</v>
      </c>
      <c r="L131" s="31">
        <v>1617.55</v>
      </c>
      <c r="M131" s="31">
        <v>22.366879999999998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282.14999999999998</v>
      </c>
      <c r="D132" s="36">
        <v>282.26666666666665</v>
      </c>
      <c r="E132" s="36">
        <v>278.93333333333328</v>
      </c>
      <c r="F132" s="36">
        <v>275.71666666666664</v>
      </c>
      <c r="G132" s="36">
        <v>272.38333333333327</v>
      </c>
      <c r="H132" s="36">
        <v>285.48333333333329</v>
      </c>
      <c r="I132" s="36">
        <v>288.81666666666666</v>
      </c>
      <c r="J132" s="36">
        <v>292.0333333333333</v>
      </c>
      <c r="K132" s="31">
        <v>285.60000000000002</v>
      </c>
      <c r="L132" s="31">
        <v>279.05</v>
      </c>
      <c r="M132" s="31">
        <v>59.108029999999999</v>
      </c>
      <c r="N132" s="1"/>
      <c r="O132" s="1"/>
    </row>
    <row r="133" spans="1:15" ht="12.75" customHeight="1">
      <c r="A133" s="51">
        <v>124</v>
      </c>
      <c r="B133" s="53" t="s">
        <v>859</v>
      </c>
      <c r="C133" s="31">
        <v>2219.1999999999998</v>
      </c>
      <c r="D133" s="36">
        <v>2218.0833333333335</v>
      </c>
      <c r="E133" s="36">
        <v>2176.7666666666669</v>
      </c>
      <c r="F133" s="36">
        <v>2134.3333333333335</v>
      </c>
      <c r="G133" s="36">
        <v>2093.0166666666669</v>
      </c>
      <c r="H133" s="36">
        <v>2260.5166666666669</v>
      </c>
      <c r="I133" s="36">
        <v>2301.8333333333335</v>
      </c>
      <c r="J133" s="36">
        <v>2344.2666666666669</v>
      </c>
      <c r="K133" s="31">
        <v>2259.4</v>
      </c>
      <c r="L133" s="31">
        <v>2175.65</v>
      </c>
      <c r="M133" s="31">
        <v>2.1878299999999999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531.54999999999995</v>
      </c>
      <c r="D134" s="36">
        <v>530.23333333333323</v>
      </c>
      <c r="E134" s="36">
        <v>527.41666666666652</v>
      </c>
      <c r="F134" s="36">
        <v>523.2833333333333</v>
      </c>
      <c r="G134" s="36">
        <v>520.46666666666658</v>
      </c>
      <c r="H134" s="36">
        <v>534.36666666666645</v>
      </c>
      <c r="I134" s="36">
        <v>537.18333333333328</v>
      </c>
      <c r="J134" s="36">
        <v>541.31666666666638</v>
      </c>
      <c r="K134" s="31">
        <v>533.04999999999995</v>
      </c>
      <c r="L134" s="31">
        <v>526.1</v>
      </c>
      <c r="M134" s="31">
        <v>5.7971700000000004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10183.549999999999</v>
      </c>
      <c r="D135" s="36">
        <v>10161.183333333332</v>
      </c>
      <c r="E135" s="36">
        <v>10082.366666666665</v>
      </c>
      <c r="F135" s="36">
        <v>9981.1833333333325</v>
      </c>
      <c r="G135" s="36">
        <v>9902.366666666665</v>
      </c>
      <c r="H135" s="36">
        <v>10262.366666666665</v>
      </c>
      <c r="I135" s="36">
        <v>10341.183333333334</v>
      </c>
      <c r="J135" s="36">
        <v>10442.366666666665</v>
      </c>
      <c r="K135" s="31">
        <v>10240</v>
      </c>
      <c r="L135" s="31">
        <v>10060</v>
      </c>
      <c r="M135" s="31">
        <v>5.3682299999999996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718.2</v>
      </c>
      <c r="D136" s="36">
        <v>722.01666666666677</v>
      </c>
      <c r="E136" s="36">
        <v>706.03333333333353</v>
      </c>
      <c r="F136" s="36">
        <v>693.86666666666679</v>
      </c>
      <c r="G136" s="36">
        <v>677.88333333333355</v>
      </c>
      <c r="H136" s="36">
        <v>734.18333333333351</v>
      </c>
      <c r="I136" s="36">
        <v>750.16666666666686</v>
      </c>
      <c r="J136" s="36">
        <v>762.33333333333348</v>
      </c>
      <c r="K136" s="31">
        <v>738</v>
      </c>
      <c r="L136" s="31">
        <v>709.85</v>
      </c>
      <c r="M136" s="31">
        <v>16.71115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1110</v>
      </c>
      <c r="D137" s="36">
        <v>1111.5666666666666</v>
      </c>
      <c r="E137" s="36">
        <v>1099.5333333333333</v>
      </c>
      <c r="F137" s="36">
        <v>1089.0666666666666</v>
      </c>
      <c r="G137" s="36">
        <v>1077.0333333333333</v>
      </c>
      <c r="H137" s="36">
        <v>1122.0333333333333</v>
      </c>
      <c r="I137" s="36">
        <v>1134.0666666666666</v>
      </c>
      <c r="J137" s="36">
        <v>1144.5333333333333</v>
      </c>
      <c r="K137" s="31">
        <v>1123.5999999999999</v>
      </c>
      <c r="L137" s="31">
        <v>1101.0999999999999</v>
      </c>
      <c r="M137" s="31">
        <v>15.09427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918.85</v>
      </c>
      <c r="D138" s="36">
        <v>922.9666666666667</v>
      </c>
      <c r="E138" s="36">
        <v>910.83333333333337</v>
      </c>
      <c r="F138" s="36">
        <v>902.81666666666672</v>
      </c>
      <c r="G138" s="36">
        <v>890.68333333333339</v>
      </c>
      <c r="H138" s="36">
        <v>930.98333333333335</v>
      </c>
      <c r="I138" s="36">
        <v>943.11666666666656</v>
      </c>
      <c r="J138" s="36">
        <v>951.13333333333333</v>
      </c>
      <c r="K138" s="31">
        <v>935.1</v>
      </c>
      <c r="L138" s="31">
        <v>914.95</v>
      </c>
      <c r="M138" s="31">
        <v>4.2093600000000002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109.35</v>
      </c>
      <c r="D139" s="36">
        <v>109.21666666666665</v>
      </c>
      <c r="E139" s="36">
        <v>107.83333333333331</v>
      </c>
      <c r="F139" s="36">
        <v>106.31666666666666</v>
      </c>
      <c r="G139" s="36">
        <v>104.93333333333332</v>
      </c>
      <c r="H139" s="36">
        <v>110.73333333333331</v>
      </c>
      <c r="I139" s="36">
        <v>112.11666666666666</v>
      </c>
      <c r="J139" s="36">
        <v>113.6333333333333</v>
      </c>
      <c r="K139" s="31">
        <v>110.6</v>
      </c>
      <c r="L139" s="31">
        <v>107.7</v>
      </c>
      <c r="M139" s="31">
        <v>190.19888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2603.5</v>
      </c>
      <c r="D140" s="36">
        <v>2609.5499999999997</v>
      </c>
      <c r="E140" s="36">
        <v>2580.1499999999996</v>
      </c>
      <c r="F140" s="36">
        <v>2556.7999999999997</v>
      </c>
      <c r="G140" s="36">
        <v>2527.3999999999996</v>
      </c>
      <c r="H140" s="36">
        <v>2632.8999999999996</v>
      </c>
      <c r="I140" s="36">
        <v>2662.3</v>
      </c>
      <c r="J140" s="36">
        <v>2685.6499999999996</v>
      </c>
      <c r="K140" s="31">
        <v>2638.95</v>
      </c>
      <c r="L140" s="31">
        <v>2586.1999999999998</v>
      </c>
      <c r="M140" s="31">
        <v>6.9133699999999996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136594.70000000001</v>
      </c>
      <c r="D141" s="36">
        <v>136536.66666666666</v>
      </c>
      <c r="E141" s="36">
        <v>135273.33333333331</v>
      </c>
      <c r="F141" s="36">
        <v>133951.96666666665</v>
      </c>
      <c r="G141" s="36">
        <v>132688.6333333333</v>
      </c>
      <c r="H141" s="36">
        <v>137858.03333333333</v>
      </c>
      <c r="I141" s="36">
        <v>139121.36666666664</v>
      </c>
      <c r="J141" s="36">
        <v>140442.73333333334</v>
      </c>
      <c r="K141" s="31">
        <v>137800</v>
      </c>
      <c r="L141" s="31">
        <v>135215.29999999999</v>
      </c>
      <c r="M141" s="31">
        <v>7.4899999999999994E-2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62.9</v>
      </c>
      <c r="D142" s="36">
        <v>63.050000000000004</v>
      </c>
      <c r="E142" s="36">
        <v>61.95</v>
      </c>
      <c r="F142" s="36">
        <v>61</v>
      </c>
      <c r="G142" s="36">
        <v>59.9</v>
      </c>
      <c r="H142" s="36">
        <v>64</v>
      </c>
      <c r="I142" s="36">
        <v>65.100000000000023</v>
      </c>
      <c r="J142" s="36">
        <v>66.050000000000011</v>
      </c>
      <c r="K142" s="31">
        <v>64.150000000000006</v>
      </c>
      <c r="L142" s="31">
        <v>62.1</v>
      </c>
      <c r="M142" s="31">
        <v>40.222160000000002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1437</v>
      </c>
      <c r="D143" s="36">
        <v>1441.95</v>
      </c>
      <c r="E143" s="36">
        <v>1424.9</v>
      </c>
      <c r="F143" s="36">
        <v>1412.8</v>
      </c>
      <c r="G143" s="36">
        <v>1395.75</v>
      </c>
      <c r="H143" s="36">
        <v>1454.0500000000002</v>
      </c>
      <c r="I143" s="36">
        <v>1471.1</v>
      </c>
      <c r="J143" s="36">
        <v>1483.2000000000003</v>
      </c>
      <c r="K143" s="31">
        <v>1459</v>
      </c>
      <c r="L143" s="31">
        <v>1429.85</v>
      </c>
      <c r="M143" s="31">
        <v>2.7505899999999999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5212.3999999999996</v>
      </c>
      <c r="D144" s="36">
        <v>5244.45</v>
      </c>
      <c r="E144" s="36">
        <v>5153.95</v>
      </c>
      <c r="F144" s="36">
        <v>5095.5</v>
      </c>
      <c r="G144" s="36">
        <v>5005</v>
      </c>
      <c r="H144" s="36">
        <v>5302.9</v>
      </c>
      <c r="I144" s="36">
        <v>5393.4</v>
      </c>
      <c r="J144" s="36">
        <v>5451.8499999999995</v>
      </c>
      <c r="K144" s="31">
        <v>5334.95</v>
      </c>
      <c r="L144" s="31">
        <v>5186</v>
      </c>
      <c r="M144" s="31">
        <v>2.1719499999999998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3489.75</v>
      </c>
      <c r="D145" s="36">
        <v>3504.65</v>
      </c>
      <c r="E145" s="36">
        <v>3467.3</v>
      </c>
      <c r="F145" s="36">
        <v>3444.85</v>
      </c>
      <c r="G145" s="36">
        <v>3407.5</v>
      </c>
      <c r="H145" s="36">
        <v>3527.1000000000004</v>
      </c>
      <c r="I145" s="36">
        <v>3564.45</v>
      </c>
      <c r="J145" s="36">
        <v>3586.9000000000005</v>
      </c>
      <c r="K145" s="31">
        <v>3542</v>
      </c>
      <c r="L145" s="31">
        <v>3482.2</v>
      </c>
      <c r="M145" s="31">
        <v>1.5457700000000001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2542.0500000000002</v>
      </c>
      <c r="D146" s="36">
        <v>2543.4333333333338</v>
      </c>
      <c r="E146" s="36">
        <v>2529.9666666666676</v>
      </c>
      <c r="F146" s="36">
        <v>2517.8833333333337</v>
      </c>
      <c r="G146" s="36">
        <v>2504.4166666666674</v>
      </c>
      <c r="H146" s="36">
        <v>2555.5166666666678</v>
      </c>
      <c r="I146" s="36">
        <v>2568.983333333334</v>
      </c>
      <c r="J146" s="36">
        <v>2581.066666666668</v>
      </c>
      <c r="K146" s="31">
        <v>2556.9</v>
      </c>
      <c r="L146" s="31">
        <v>2531.35</v>
      </c>
      <c r="M146" s="31">
        <v>6.9337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72.349999999999994</v>
      </c>
      <c r="D147" s="36">
        <v>72.533333333333331</v>
      </c>
      <c r="E147" s="36">
        <v>70.966666666666669</v>
      </c>
      <c r="F147" s="36">
        <v>69.583333333333343</v>
      </c>
      <c r="G147" s="36">
        <v>68.01666666666668</v>
      </c>
      <c r="H147" s="36">
        <v>73.916666666666657</v>
      </c>
      <c r="I147" s="36">
        <v>75.48333333333332</v>
      </c>
      <c r="J147" s="36">
        <v>76.866666666666646</v>
      </c>
      <c r="K147" s="31">
        <v>74.099999999999994</v>
      </c>
      <c r="L147" s="31">
        <v>71.150000000000006</v>
      </c>
      <c r="M147" s="31">
        <v>465.60482000000002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212.75</v>
      </c>
      <c r="D148" s="36">
        <v>210.71666666666667</v>
      </c>
      <c r="E148" s="36">
        <v>207.43333333333334</v>
      </c>
      <c r="F148" s="36">
        <v>202.11666666666667</v>
      </c>
      <c r="G148" s="36">
        <v>198.83333333333334</v>
      </c>
      <c r="H148" s="36">
        <v>216.03333333333333</v>
      </c>
      <c r="I148" s="36">
        <v>219.31666666666669</v>
      </c>
      <c r="J148" s="36">
        <v>224.63333333333333</v>
      </c>
      <c r="K148" s="31">
        <v>214</v>
      </c>
      <c r="L148" s="31">
        <v>205.4</v>
      </c>
      <c r="M148" s="31">
        <v>177.24460999999999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311.5</v>
      </c>
      <c r="D149" s="36">
        <v>312.96666666666664</v>
      </c>
      <c r="E149" s="36">
        <v>308.68333333333328</v>
      </c>
      <c r="F149" s="36">
        <v>305.86666666666662</v>
      </c>
      <c r="G149" s="36">
        <v>301.58333333333326</v>
      </c>
      <c r="H149" s="36">
        <v>315.7833333333333</v>
      </c>
      <c r="I149" s="36">
        <v>320.06666666666672</v>
      </c>
      <c r="J149" s="36">
        <v>322.88333333333333</v>
      </c>
      <c r="K149" s="31">
        <v>317.25</v>
      </c>
      <c r="L149" s="31">
        <v>310.14999999999998</v>
      </c>
      <c r="M149" s="31">
        <v>101.62832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173.1</v>
      </c>
      <c r="D150" s="36">
        <v>174.70000000000002</v>
      </c>
      <c r="E150" s="36">
        <v>168.90000000000003</v>
      </c>
      <c r="F150" s="36">
        <v>164.70000000000002</v>
      </c>
      <c r="G150" s="36">
        <v>158.90000000000003</v>
      </c>
      <c r="H150" s="36">
        <v>178.90000000000003</v>
      </c>
      <c r="I150" s="36">
        <v>184.70000000000005</v>
      </c>
      <c r="J150" s="36">
        <v>188.90000000000003</v>
      </c>
      <c r="K150" s="31">
        <v>180.5</v>
      </c>
      <c r="L150" s="31">
        <v>170.5</v>
      </c>
      <c r="M150" s="31">
        <v>174.64679000000001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1527.45</v>
      </c>
      <c r="D151" s="36">
        <v>1539.8</v>
      </c>
      <c r="E151" s="36">
        <v>1506.1499999999999</v>
      </c>
      <c r="F151" s="36">
        <v>1484.85</v>
      </c>
      <c r="G151" s="36">
        <v>1451.1999999999998</v>
      </c>
      <c r="H151" s="36">
        <v>1561.1</v>
      </c>
      <c r="I151" s="36">
        <v>1594.75</v>
      </c>
      <c r="J151" s="36">
        <v>1616.05</v>
      </c>
      <c r="K151" s="31">
        <v>1573.45</v>
      </c>
      <c r="L151" s="31">
        <v>1518.5</v>
      </c>
      <c r="M151" s="31">
        <v>6.1661700000000002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4912.8999999999996</v>
      </c>
      <c r="D152" s="36">
        <v>4946.1333333333332</v>
      </c>
      <c r="E152" s="36">
        <v>4832.2666666666664</v>
      </c>
      <c r="F152" s="36">
        <v>4751.6333333333332</v>
      </c>
      <c r="G152" s="36">
        <v>4637.7666666666664</v>
      </c>
      <c r="H152" s="36">
        <v>5026.7666666666664</v>
      </c>
      <c r="I152" s="36">
        <v>5140.6333333333332</v>
      </c>
      <c r="J152" s="36">
        <v>5221.2666666666664</v>
      </c>
      <c r="K152" s="31">
        <v>5060</v>
      </c>
      <c r="L152" s="31">
        <v>4865.5</v>
      </c>
      <c r="M152" s="31">
        <v>3.1599400000000002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389.35</v>
      </c>
      <c r="D153" s="36">
        <v>392.58333333333331</v>
      </c>
      <c r="E153" s="36">
        <v>382.36666666666662</v>
      </c>
      <c r="F153" s="36">
        <v>375.38333333333333</v>
      </c>
      <c r="G153" s="36">
        <v>365.16666666666663</v>
      </c>
      <c r="H153" s="36">
        <v>399.56666666666661</v>
      </c>
      <c r="I153" s="36">
        <v>409.7833333333333</v>
      </c>
      <c r="J153" s="36">
        <v>416.76666666666659</v>
      </c>
      <c r="K153" s="31">
        <v>402.8</v>
      </c>
      <c r="L153" s="31">
        <v>385.6</v>
      </c>
      <c r="M153" s="31">
        <v>50.180149999999998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235.1</v>
      </c>
      <c r="D154" s="36">
        <v>235.04999999999998</v>
      </c>
      <c r="E154" s="36">
        <v>231.14999999999998</v>
      </c>
      <c r="F154" s="36">
        <v>227.2</v>
      </c>
      <c r="G154" s="36">
        <v>223.29999999999998</v>
      </c>
      <c r="H154" s="36">
        <v>238.99999999999997</v>
      </c>
      <c r="I154" s="36">
        <v>242.9</v>
      </c>
      <c r="J154" s="36">
        <v>246.84999999999997</v>
      </c>
      <c r="K154" s="31">
        <v>238.95</v>
      </c>
      <c r="L154" s="31">
        <v>231.1</v>
      </c>
      <c r="M154" s="31">
        <v>345.05065000000002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38261.25</v>
      </c>
      <c r="D155" s="36">
        <v>38524.15</v>
      </c>
      <c r="E155" s="36">
        <v>37290.350000000006</v>
      </c>
      <c r="F155" s="36">
        <v>36319.450000000004</v>
      </c>
      <c r="G155" s="36">
        <v>35085.650000000009</v>
      </c>
      <c r="H155" s="36">
        <v>39495.050000000003</v>
      </c>
      <c r="I155" s="36">
        <v>40728.850000000006</v>
      </c>
      <c r="J155" s="36">
        <v>41699.75</v>
      </c>
      <c r="K155" s="31">
        <v>39757.949999999997</v>
      </c>
      <c r="L155" s="31">
        <v>37553.25</v>
      </c>
      <c r="M155" s="31">
        <v>1.167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1599.9</v>
      </c>
      <c r="D156" s="36">
        <v>1616.3166666666668</v>
      </c>
      <c r="E156" s="36">
        <v>1569.6833333333336</v>
      </c>
      <c r="F156" s="36">
        <v>1539.4666666666667</v>
      </c>
      <c r="G156" s="36">
        <v>1492.8333333333335</v>
      </c>
      <c r="H156" s="36">
        <v>1646.5333333333338</v>
      </c>
      <c r="I156" s="36">
        <v>1693.166666666667</v>
      </c>
      <c r="J156" s="36">
        <v>1723.3833333333339</v>
      </c>
      <c r="K156" s="31">
        <v>1662.95</v>
      </c>
      <c r="L156" s="31">
        <v>1586.1</v>
      </c>
      <c r="M156" s="31">
        <v>5.5413899999999998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747.35</v>
      </c>
      <c r="D157" s="36">
        <v>738.85</v>
      </c>
      <c r="E157" s="36">
        <v>727.7</v>
      </c>
      <c r="F157" s="36">
        <v>708.05000000000007</v>
      </c>
      <c r="G157" s="36">
        <v>696.90000000000009</v>
      </c>
      <c r="H157" s="36">
        <v>758.5</v>
      </c>
      <c r="I157" s="36">
        <v>769.64999999999986</v>
      </c>
      <c r="J157" s="36">
        <v>789.3</v>
      </c>
      <c r="K157" s="31">
        <v>750</v>
      </c>
      <c r="L157" s="31">
        <v>719.2</v>
      </c>
      <c r="M157" s="31">
        <v>102.45974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929.1</v>
      </c>
      <c r="D158" s="36">
        <v>931.36666666666667</v>
      </c>
      <c r="E158" s="36">
        <v>918.73333333333335</v>
      </c>
      <c r="F158" s="36">
        <v>908.36666666666667</v>
      </c>
      <c r="G158" s="36">
        <v>895.73333333333335</v>
      </c>
      <c r="H158" s="36">
        <v>941.73333333333335</v>
      </c>
      <c r="I158" s="36">
        <v>954.36666666666679</v>
      </c>
      <c r="J158" s="36">
        <v>964.73333333333335</v>
      </c>
      <c r="K158" s="31">
        <v>944</v>
      </c>
      <c r="L158" s="31">
        <v>921</v>
      </c>
      <c r="M158" s="31">
        <v>9.0256000000000007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7619.4</v>
      </c>
      <c r="D159" s="36">
        <v>7618.0999999999995</v>
      </c>
      <c r="E159" s="36">
        <v>7536.2999999999993</v>
      </c>
      <c r="F159" s="36">
        <v>7453.2</v>
      </c>
      <c r="G159" s="36">
        <v>7371.4</v>
      </c>
      <c r="H159" s="36">
        <v>7701.1999999999989</v>
      </c>
      <c r="I159" s="36">
        <v>7783</v>
      </c>
      <c r="J159" s="36">
        <v>7866.0999999999985</v>
      </c>
      <c r="K159" s="31">
        <v>7699.9</v>
      </c>
      <c r="L159" s="31">
        <v>7535</v>
      </c>
      <c r="M159" s="31">
        <v>1.44302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236.6</v>
      </c>
      <c r="D160" s="36">
        <v>235.65</v>
      </c>
      <c r="E160" s="36">
        <v>231.65</v>
      </c>
      <c r="F160" s="36">
        <v>226.7</v>
      </c>
      <c r="G160" s="36">
        <v>222.7</v>
      </c>
      <c r="H160" s="36">
        <v>240.60000000000002</v>
      </c>
      <c r="I160" s="36">
        <v>244.60000000000002</v>
      </c>
      <c r="J160" s="36">
        <v>249.55000000000004</v>
      </c>
      <c r="K160" s="31">
        <v>239.65</v>
      </c>
      <c r="L160" s="31">
        <v>230.7</v>
      </c>
      <c r="M160" s="31">
        <v>73.394670000000005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400.45</v>
      </c>
      <c r="D161" s="36">
        <v>403.0333333333333</v>
      </c>
      <c r="E161" s="36">
        <v>392.11666666666662</v>
      </c>
      <c r="F161" s="36">
        <v>383.7833333333333</v>
      </c>
      <c r="G161" s="36">
        <v>372.86666666666662</v>
      </c>
      <c r="H161" s="36">
        <v>411.36666666666662</v>
      </c>
      <c r="I161" s="36">
        <v>422.28333333333336</v>
      </c>
      <c r="J161" s="36">
        <v>430.61666666666662</v>
      </c>
      <c r="K161" s="31">
        <v>413.95</v>
      </c>
      <c r="L161" s="31">
        <v>394.7</v>
      </c>
      <c r="M161" s="31">
        <v>110.79183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17225.75</v>
      </c>
      <c r="D162" s="36">
        <v>17257.883333333335</v>
      </c>
      <c r="E162" s="36">
        <v>17082.866666666669</v>
      </c>
      <c r="F162" s="36">
        <v>16939.983333333334</v>
      </c>
      <c r="G162" s="36">
        <v>16764.966666666667</v>
      </c>
      <c r="H162" s="36">
        <v>17400.76666666667</v>
      </c>
      <c r="I162" s="36">
        <v>17575.78333333334</v>
      </c>
      <c r="J162" s="36">
        <v>17718.666666666672</v>
      </c>
      <c r="K162" s="31">
        <v>17432.900000000001</v>
      </c>
      <c r="L162" s="31">
        <v>17115</v>
      </c>
      <c r="M162" s="31">
        <v>2.4340000000000001E-2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2795.55</v>
      </c>
      <c r="D163" s="36">
        <v>2776.85</v>
      </c>
      <c r="E163" s="36">
        <v>2748.7</v>
      </c>
      <c r="F163" s="36">
        <v>2701.85</v>
      </c>
      <c r="G163" s="36">
        <v>2673.7</v>
      </c>
      <c r="H163" s="36">
        <v>2823.7</v>
      </c>
      <c r="I163" s="36">
        <v>2851.8500000000004</v>
      </c>
      <c r="J163" s="36">
        <v>2898.7</v>
      </c>
      <c r="K163" s="31">
        <v>2805</v>
      </c>
      <c r="L163" s="31">
        <v>2730</v>
      </c>
      <c r="M163" s="31">
        <v>4.1573799999999999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3481.15</v>
      </c>
      <c r="D164" s="36">
        <v>3471.8500000000004</v>
      </c>
      <c r="E164" s="36">
        <v>3457.4000000000005</v>
      </c>
      <c r="F164" s="36">
        <v>3433.65</v>
      </c>
      <c r="G164" s="36">
        <v>3419.2000000000003</v>
      </c>
      <c r="H164" s="36">
        <v>3495.6000000000008</v>
      </c>
      <c r="I164" s="36">
        <v>3510.0500000000006</v>
      </c>
      <c r="J164" s="36">
        <v>3533.8000000000011</v>
      </c>
      <c r="K164" s="31">
        <v>3486.3</v>
      </c>
      <c r="L164" s="31">
        <v>3448.1</v>
      </c>
      <c r="M164" s="31">
        <v>3.3016399999999999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98.25</v>
      </c>
      <c r="D165" s="36">
        <v>98.383333333333326</v>
      </c>
      <c r="E165" s="36">
        <v>96.666666666666657</v>
      </c>
      <c r="F165" s="36">
        <v>95.083333333333329</v>
      </c>
      <c r="G165" s="36">
        <v>93.36666666666666</v>
      </c>
      <c r="H165" s="36">
        <v>99.966666666666654</v>
      </c>
      <c r="I165" s="36">
        <v>101.68333333333332</v>
      </c>
      <c r="J165" s="36">
        <v>103.26666666666665</v>
      </c>
      <c r="K165" s="31">
        <v>100.1</v>
      </c>
      <c r="L165" s="31">
        <v>96.8</v>
      </c>
      <c r="M165" s="31">
        <v>606.60256000000004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881.85</v>
      </c>
      <c r="D166" s="36">
        <v>877.91666666666663</v>
      </c>
      <c r="E166" s="36">
        <v>862.93333333333328</v>
      </c>
      <c r="F166" s="36">
        <v>844.01666666666665</v>
      </c>
      <c r="G166" s="36">
        <v>829.0333333333333</v>
      </c>
      <c r="H166" s="36">
        <v>896.83333333333326</v>
      </c>
      <c r="I166" s="36">
        <v>911.81666666666661</v>
      </c>
      <c r="J166" s="36">
        <v>930.73333333333323</v>
      </c>
      <c r="K166" s="31">
        <v>892.9</v>
      </c>
      <c r="L166" s="31">
        <v>859</v>
      </c>
      <c r="M166" s="31">
        <v>22.58184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4340.8</v>
      </c>
      <c r="D167" s="36">
        <v>4318.9333333333334</v>
      </c>
      <c r="E167" s="36">
        <v>4276.8666666666668</v>
      </c>
      <c r="F167" s="36">
        <v>4212.9333333333334</v>
      </c>
      <c r="G167" s="36">
        <v>4170.8666666666668</v>
      </c>
      <c r="H167" s="36">
        <v>4382.8666666666668</v>
      </c>
      <c r="I167" s="36">
        <v>4424.9333333333343</v>
      </c>
      <c r="J167" s="36">
        <v>4488.8666666666668</v>
      </c>
      <c r="K167" s="31">
        <v>4361</v>
      </c>
      <c r="L167" s="31">
        <v>4255</v>
      </c>
      <c r="M167" s="31">
        <v>25.9939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492.65</v>
      </c>
      <c r="D168" s="36">
        <v>491.41666666666669</v>
      </c>
      <c r="E168" s="36">
        <v>479.33333333333337</v>
      </c>
      <c r="F168" s="36">
        <v>466.01666666666671</v>
      </c>
      <c r="G168" s="36">
        <v>453.93333333333339</v>
      </c>
      <c r="H168" s="36">
        <v>504.73333333333335</v>
      </c>
      <c r="I168" s="36">
        <v>516.81666666666672</v>
      </c>
      <c r="J168" s="36">
        <v>530.13333333333333</v>
      </c>
      <c r="K168" s="31">
        <v>503.5</v>
      </c>
      <c r="L168" s="31">
        <v>478.1</v>
      </c>
      <c r="M168" s="31">
        <v>18.990130000000001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239.05</v>
      </c>
      <c r="D169" s="36">
        <v>239.7166666666667</v>
      </c>
      <c r="E169" s="36">
        <v>237.03333333333339</v>
      </c>
      <c r="F169" s="36">
        <v>235.01666666666668</v>
      </c>
      <c r="G169" s="36">
        <v>232.33333333333337</v>
      </c>
      <c r="H169" s="36">
        <v>241.73333333333341</v>
      </c>
      <c r="I169" s="36">
        <v>244.41666666666669</v>
      </c>
      <c r="J169" s="36">
        <v>246.43333333333342</v>
      </c>
      <c r="K169" s="31">
        <v>242.4</v>
      </c>
      <c r="L169" s="31">
        <v>237.7</v>
      </c>
      <c r="M169" s="31">
        <v>74.784499999999994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1322.7</v>
      </c>
      <c r="D170" s="36">
        <v>1333.9666666666667</v>
      </c>
      <c r="E170" s="36">
        <v>1270.2333333333333</v>
      </c>
      <c r="F170" s="36">
        <v>1217.7666666666667</v>
      </c>
      <c r="G170" s="36">
        <v>1154.0333333333333</v>
      </c>
      <c r="H170" s="36">
        <v>1386.4333333333334</v>
      </c>
      <c r="I170" s="36">
        <v>1450.166666666667</v>
      </c>
      <c r="J170" s="36">
        <v>1502.6333333333334</v>
      </c>
      <c r="K170" s="31">
        <v>1397.7</v>
      </c>
      <c r="L170" s="31">
        <v>1281.5</v>
      </c>
      <c r="M170" s="31">
        <v>13.82518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989.25</v>
      </c>
      <c r="D171" s="36">
        <v>987.31666666666661</v>
      </c>
      <c r="E171" s="36">
        <v>980.78333333333319</v>
      </c>
      <c r="F171" s="36">
        <v>972.31666666666661</v>
      </c>
      <c r="G171" s="36">
        <v>965.78333333333319</v>
      </c>
      <c r="H171" s="36">
        <v>995.78333333333319</v>
      </c>
      <c r="I171" s="36">
        <v>1002.3166666666665</v>
      </c>
      <c r="J171" s="36">
        <v>1010.7833333333332</v>
      </c>
      <c r="K171" s="31">
        <v>993.85</v>
      </c>
      <c r="L171" s="31">
        <v>978.85</v>
      </c>
      <c r="M171" s="31">
        <v>3.2319800000000001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437.95</v>
      </c>
      <c r="D172" s="36">
        <v>438.86666666666662</v>
      </c>
      <c r="E172" s="36">
        <v>429.93333333333322</v>
      </c>
      <c r="F172" s="36">
        <v>421.91666666666663</v>
      </c>
      <c r="G172" s="36">
        <v>412.98333333333323</v>
      </c>
      <c r="H172" s="36">
        <v>446.88333333333321</v>
      </c>
      <c r="I172" s="36">
        <v>455.81666666666661</v>
      </c>
      <c r="J172" s="36">
        <v>463.8333333333332</v>
      </c>
      <c r="K172" s="31">
        <v>447.8</v>
      </c>
      <c r="L172" s="31">
        <v>430.85</v>
      </c>
      <c r="M172" s="31">
        <v>136.09748999999999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2749.25</v>
      </c>
      <c r="D173" s="36">
        <v>2760.9500000000003</v>
      </c>
      <c r="E173" s="36">
        <v>2729.3000000000006</v>
      </c>
      <c r="F173" s="36">
        <v>2709.3500000000004</v>
      </c>
      <c r="G173" s="36">
        <v>2677.7000000000007</v>
      </c>
      <c r="H173" s="36">
        <v>2780.9000000000005</v>
      </c>
      <c r="I173" s="36">
        <v>2812.55</v>
      </c>
      <c r="J173" s="36">
        <v>2832.5000000000005</v>
      </c>
      <c r="K173" s="31">
        <v>2792.6</v>
      </c>
      <c r="L173" s="31">
        <v>2741</v>
      </c>
      <c r="M173" s="31">
        <v>45.345120000000001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119.55</v>
      </c>
      <c r="D174" s="36">
        <v>117.83333333333333</v>
      </c>
      <c r="E174" s="36">
        <v>115.71666666666665</v>
      </c>
      <c r="F174" s="36">
        <v>111.88333333333333</v>
      </c>
      <c r="G174" s="36">
        <v>109.76666666666665</v>
      </c>
      <c r="H174" s="36">
        <v>121.66666666666666</v>
      </c>
      <c r="I174" s="36">
        <v>123.78333333333333</v>
      </c>
      <c r="J174" s="36">
        <v>127.61666666666666</v>
      </c>
      <c r="K174" s="31">
        <v>119.95</v>
      </c>
      <c r="L174" s="31">
        <v>114</v>
      </c>
      <c r="M174" s="31">
        <v>635.60473999999999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767.3</v>
      </c>
      <c r="D175" s="36">
        <v>767.85</v>
      </c>
      <c r="E175" s="36">
        <v>761.7</v>
      </c>
      <c r="F175" s="36">
        <v>756.1</v>
      </c>
      <c r="G175" s="36">
        <v>749.95</v>
      </c>
      <c r="H175" s="36">
        <v>773.45</v>
      </c>
      <c r="I175" s="36">
        <v>779.59999999999991</v>
      </c>
      <c r="J175" s="36">
        <v>785.2</v>
      </c>
      <c r="K175" s="31">
        <v>774</v>
      </c>
      <c r="L175" s="31">
        <v>762.25</v>
      </c>
      <c r="M175" s="31">
        <v>12.883559999999999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1408.8</v>
      </c>
      <c r="D176" s="36">
        <v>1415.4166666666667</v>
      </c>
      <c r="E176" s="36">
        <v>1398.9333333333334</v>
      </c>
      <c r="F176" s="36">
        <v>1389.0666666666666</v>
      </c>
      <c r="G176" s="36">
        <v>1372.5833333333333</v>
      </c>
      <c r="H176" s="36">
        <v>1425.2833333333335</v>
      </c>
      <c r="I176" s="36">
        <v>1441.7666666666667</v>
      </c>
      <c r="J176" s="36">
        <v>1451.6333333333337</v>
      </c>
      <c r="K176" s="31">
        <v>1431.9</v>
      </c>
      <c r="L176" s="31">
        <v>1405.55</v>
      </c>
      <c r="M176" s="31">
        <v>17.290410000000001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636.9</v>
      </c>
      <c r="D177" s="36">
        <v>638.41666666666663</v>
      </c>
      <c r="E177" s="36">
        <v>631.93333333333328</v>
      </c>
      <c r="F177" s="36">
        <v>626.9666666666667</v>
      </c>
      <c r="G177" s="36">
        <v>620.48333333333335</v>
      </c>
      <c r="H177" s="36">
        <v>643.38333333333321</v>
      </c>
      <c r="I177" s="36">
        <v>649.86666666666656</v>
      </c>
      <c r="J177" s="36">
        <v>654.83333333333314</v>
      </c>
      <c r="K177" s="31">
        <v>644.9</v>
      </c>
      <c r="L177" s="31">
        <v>633.45000000000005</v>
      </c>
      <c r="M177" s="31">
        <v>150.25542999999999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27082.1</v>
      </c>
      <c r="D178" s="36">
        <v>27021</v>
      </c>
      <c r="E178" s="36">
        <v>26694</v>
      </c>
      <c r="F178" s="36">
        <v>26305.9</v>
      </c>
      <c r="G178" s="36">
        <v>25978.9</v>
      </c>
      <c r="H178" s="36">
        <v>27409.1</v>
      </c>
      <c r="I178" s="36">
        <v>27736.1</v>
      </c>
      <c r="J178" s="36">
        <v>28124.199999999997</v>
      </c>
      <c r="K178" s="31">
        <v>27348</v>
      </c>
      <c r="L178" s="31">
        <v>26632.9</v>
      </c>
      <c r="M178" s="31">
        <v>0.26735999999999999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2309.6999999999998</v>
      </c>
      <c r="D179" s="36">
        <v>2313.2333333333331</v>
      </c>
      <c r="E179" s="36">
        <v>2291.5166666666664</v>
      </c>
      <c r="F179" s="36">
        <v>2273.3333333333335</v>
      </c>
      <c r="G179" s="36">
        <v>2251.6166666666668</v>
      </c>
      <c r="H179" s="36">
        <v>2331.4166666666661</v>
      </c>
      <c r="I179" s="36">
        <v>2353.1333333333323</v>
      </c>
      <c r="J179" s="36">
        <v>2371.3166666666657</v>
      </c>
      <c r="K179" s="31">
        <v>2334.9499999999998</v>
      </c>
      <c r="L179" s="31">
        <v>2295.0500000000002</v>
      </c>
      <c r="M179" s="31">
        <v>13.2959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4103.45</v>
      </c>
      <c r="D180" s="36">
        <v>4130.1166666666668</v>
      </c>
      <c r="E180" s="36">
        <v>4060.2333333333336</v>
      </c>
      <c r="F180" s="36">
        <v>4017.0166666666669</v>
      </c>
      <c r="G180" s="36">
        <v>3947.1333333333337</v>
      </c>
      <c r="H180" s="36">
        <v>4173.3333333333339</v>
      </c>
      <c r="I180" s="36">
        <v>4243.2166666666672</v>
      </c>
      <c r="J180" s="36">
        <v>4286.4333333333334</v>
      </c>
      <c r="K180" s="31">
        <v>4200</v>
      </c>
      <c r="L180" s="31">
        <v>4086.9</v>
      </c>
      <c r="M180" s="31">
        <v>1.88669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589.65</v>
      </c>
      <c r="D181" s="36">
        <v>591.48333333333323</v>
      </c>
      <c r="E181" s="36">
        <v>583.16666666666652</v>
      </c>
      <c r="F181" s="36">
        <v>576.68333333333328</v>
      </c>
      <c r="G181" s="36">
        <v>568.36666666666656</v>
      </c>
      <c r="H181" s="36">
        <v>597.96666666666647</v>
      </c>
      <c r="I181" s="36">
        <v>606.2833333333333</v>
      </c>
      <c r="J181" s="36">
        <v>612.76666666666642</v>
      </c>
      <c r="K181" s="31">
        <v>599.79999999999995</v>
      </c>
      <c r="L181" s="31">
        <v>585</v>
      </c>
      <c r="M181" s="31">
        <v>14.19145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2358.15</v>
      </c>
      <c r="D182" s="36">
        <v>2356.7666666666669</v>
      </c>
      <c r="E182" s="36">
        <v>2345.1333333333337</v>
      </c>
      <c r="F182" s="36">
        <v>2332.1166666666668</v>
      </c>
      <c r="G182" s="36">
        <v>2320.4833333333336</v>
      </c>
      <c r="H182" s="36">
        <v>2369.7833333333338</v>
      </c>
      <c r="I182" s="36">
        <v>2381.416666666667</v>
      </c>
      <c r="J182" s="36">
        <v>2394.4333333333338</v>
      </c>
      <c r="K182" s="31">
        <v>2368.4</v>
      </c>
      <c r="L182" s="31">
        <v>2343.75</v>
      </c>
      <c r="M182" s="31">
        <v>4.7100999999999997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1313.45</v>
      </c>
      <c r="D183" s="36">
        <v>1317.5166666666667</v>
      </c>
      <c r="E183" s="36">
        <v>1303.4833333333333</v>
      </c>
      <c r="F183" s="36">
        <v>1293.5166666666667</v>
      </c>
      <c r="G183" s="36">
        <v>1279.4833333333333</v>
      </c>
      <c r="H183" s="36">
        <v>1327.4833333333333</v>
      </c>
      <c r="I183" s="36">
        <v>1341.5166666666667</v>
      </c>
      <c r="J183" s="36">
        <v>1351.4833333333333</v>
      </c>
      <c r="K183" s="31">
        <v>1331.55</v>
      </c>
      <c r="L183" s="31">
        <v>1307.55</v>
      </c>
      <c r="M183" s="31">
        <v>8.2450200000000002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673.8</v>
      </c>
      <c r="D184" s="36">
        <v>678.6</v>
      </c>
      <c r="E184" s="36">
        <v>666.35</v>
      </c>
      <c r="F184" s="36">
        <v>658.9</v>
      </c>
      <c r="G184" s="36">
        <v>646.65</v>
      </c>
      <c r="H184" s="36">
        <v>686.05000000000007</v>
      </c>
      <c r="I184" s="36">
        <v>698.30000000000007</v>
      </c>
      <c r="J184" s="36">
        <v>705.75000000000011</v>
      </c>
      <c r="K184" s="31">
        <v>690.85</v>
      </c>
      <c r="L184" s="31">
        <v>671.15</v>
      </c>
      <c r="M184" s="31">
        <v>6.5637100000000004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717.2</v>
      </c>
      <c r="D185" s="36">
        <v>718.5</v>
      </c>
      <c r="E185" s="36">
        <v>709.9</v>
      </c>
      <c r="F185" s="36">
        <v>702.6</v>
      </c>
      <c r="G185" s="36">
        <v>694</v>
      </c>
      <c r="H185" s="36">
        <v>725.8</v>
      </c>
      <c r="I185" s="36">
        <v>734.39999999999986</v>
      </c>
      <c r="J185" s="36">
        <v>741.69999999999993</v>
      </c>
      <c r="K185" s="31">
        <v>727.1</v>
      </c>
      <c r="L185" s="31">
        <v>711.2</v>
      </c>
      <c r="M185" s="31">
        <v>21.060870000000001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1102.45</v>
      </c>
      <c r="D186" s="36">
        <v>1103.2</v>
      </c>
      <c r="E186" s="36">
        <v>1088.7</v>
      </c>
      <c r="F186" s="36">
        <v>1074.95</v>
      </c>
      <c r="G186" s="36">
        <v>1060.45</v>
      </c>
      <c r="H186" s="36">
        <v>1116.95</v>
      </c>
      <c r="I186" s="36">
        <v>1131.45</v>
      </c>
      <c r="J186" s="36">
        <v>1145.2</v>
      </c>
      <c r="K186" s="31">
        <v>1117.7</v>
      </c>
      <c r="L186" s="31">
        <v>1089.45</v>
      </c>
      <c r="M186" s="31">
        <v>6.0372899999999996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1731.65</v>
      </c>
      <c r="D187" s="36">
        <v>1737.5166666666667</v>
      </c>
      <c r="E187" s="36">
        <v>1711.0333333333333</v>
      </c>
      <c r="F187" s="36">
        <v>1690.4166666666667</v>
      </c>
      <c r="G187" s="36">
        <v>1663.9333333333334</v>
      </c>
      <c r="H187" s="36">
        <v>1758.1333333333332</v>
      </c>
      <c r="I187" s="36">
        <v>1784.6166666666663</v>
      </c>
      <c r="J187" s="36">
        <v>1805.2333333333331</v>
      </c>
      <c r="K187" s="31">
        <v>1764</v>
      </c>
      <c r="L187" s="31">
        <v>1716.9</v>
      </c>
      <c r="M187" s="31">
        <v>5.55077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1143.7</v>
      </c>
      <c r="D188" s="36">
        <v>1149.4166666666667</v>
      </c>
      <c r="E188" s="36">
        <v>1136.2833333333335</v>
      </c>
      <c r="F188" s="36">
        <v>1128.8666666666668</v>
      </c>
      <c r="G188" s="36">
        <v>1115.7333333333336</v>
      </c>
      <c r="H188" s="36">
        <v>1156.8333333333335</v>
      </c>
      <c r="I188" s="36">
        <v>1169.9666666666667</v>
      </c>
      <c r="J188" s="36">
        <v>1177.3833333333334</v>
      </c>
      <c r="K188" s="31">
        <v>1162.55</v>
      </c>
      <c r="L188" s="31">
        <v>1142</v>
      </c>
      <c r="M188" s="31">
        <v>14.49691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8604.5499999999993</v>
      </c>
      <c r="D189" s="36">
        <v>8638.5499999999993</v>
      </c>
      <c r="E189" s="36">
        <v>8546.2999999999993</v>
      </c>
      <c r="F189" s="36">
        <v>8488.0499999999993</v>
      </c>
      <c r="G189" s="36">
        <v>8395.7999999999993</v>
      </c>
      <c r="H189" s="36">
        <v>8696.7999999999993</v>
      </c>
      <c r="I189" s="36">
        <v>8789.0499999999993</v>
      </c>
      <c r="J189" s="36">
        <v>8847.2999999999993</v>
      </c>
      <c r="K189" s="31">
        <v>8730.7999999999993</v>
      </c>
      <c r="L189" s="31">
        <v>8580.2999999999993</v>
      </c>
      <c r="M189" s="31">
        <v>0.61082000000000003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818.85</v>
      </c>
      <c r="D190" s="36">
        <v>819.43333333333339</v>
      </c>
      <c r="E190" s="36">
        <v>811.86666666666679</v>
      </c>
      <c r="F190" s="36">
        <v>804.88333333333344</v>
      </c>
      <c r="G190" s="36">
        <v>797.31666666666683</v>
      </c>
      <c r="H190" s="36">
        <v>826.41666666666674</v>
      </c>
      <c r="I190" s="36">
        <v>833.98333333333335</v>
      </c>
      <c r="J190" s="36">
        <v>840.9666666666667</v>
      </c>
      <c r="K190" s="31">
        <v>827</v>
      </c>
      <c r="L190" s="31">
        <v>812.45</v>
      </c>
      <c r="M190" s="31">
        <v>101.59066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353.45</v>
      </c>
      <c r="D191" s="36">
        <v>354.38333333333338</v>
      </c>
      <c r="E191" s="36">
        <v>348.06666666666678</v>
      </c>
      <c r="F191" s="36">
        <v>342.68333333333339</v>
      </c>
      <c r="G191" s="36">
        <v>336.36666666666679</v>
      </c>
      <c r="H191" s="36">
        <v>359.76666666666677</v>
      </c>
      <c r="I191" s="36">
        <v>366.08333333333337</v>
      </c>
      <c r="J191" s="36">
        <v>371.46666666666675</v>
      </c>
      <c r="K191" s="31">
        <v>360.7</v>
      </c>
      <c r="L191" s="31">
        <v>349</v>
      </c>
      <c r="M191" s="31">
        <v>141.29539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137.25</v>
      </c>
      <c r="D192" s="36">
        <v>136.58333333333334</v>
      </c>
      <c r="E192" s="36">
        <v>134.66666666666669</v>
      </c>
      <c r="F192" s="36">
        <v>132.08333333333334</v>
      </c>
      <c r="G192" s="36">
        <v>130.16666666666669</v>
      </c>
      <c r="H192" s="36">
        <v>139.16666666666669</v>
      </c>
      <c r="I192" s="36">
        <v>141.08333333333337</v>
      </c>
      <c r="J192" s="36">
        <v>143.66666666666669</v>
      </c>
      <c r="K192" s="31">
        <v>138.5</v>
      </c>
      <c r="L192" s="31">
        <v>134</v>
      </c>
      <c r="M192" s="31">
        <v>563.61287000000004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3861.3</v>
      </c>
      <c r="D193" s="36">
        <v>3871.9500000000003</v>
      </c>
      <c r="E193" s="36">
        <v>3844.9000000000005</v>
      </c>
      <c r="F193" s="36">
        <v>3828.5000000000005</v>
      </c>
      <c r="G193" s="36">
        <v>3801.4500000000007</v>
      </c>
      <c r="H193" s="36">
        <v>3888.3500000000004</v>
      </c>
      <c r="I193" s="36">
        <v>3915.4000000000005</v>
      </c>
      <c r="J193" s="36">
        <v>3931.8</v>
      </c>
      <c r="K193" s="31">
        <v>3899</v>
      </c>
      <c r="L193" s="31">
        <v>3855.55</v>
      </c>
      <c r="M193" s="31">
        <v>14.32672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1320.4</v>
      </c>
      <c r="D194" s="36">
        <v>1321.0333333333335</v>
      </c>
      <c r="E194" s="36">
        <v>1309.866666666667</v>
      </c>
      <c r="F194" s="36">
        <v>1299.3333333333335</v>
      </c>
      <c r="G194" s="36">
        <v>1288.166666666667</v>
      </c>
      <c r="H194" s="36">
        <v>1331.5666666666671</v>
      </c>
      <c r="I194" s="36">
        <v>1342.7333333333336</v>
      </c>
      <c r="J194" s="36">
        <v>1353.2666666666671</v>
      </c>
      <c r="K194" s="31">
        <v>1332.2</v>
      </c>
      <c r="L194" s="31">
        <v>1310.5</v>
      </c>
      <c r="M194" s="31">
        <v>18.831060000000001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3920.3</v>
      </c>
      <c r="D195" s="36">
        <v>3951.1833333333329</v>
      </c>
      <c r="E195" s="36">
        <v>3880.016666666666</v>
      </c>
      <c r="F195" s="36">
        <v>3839.7333333333331</v>
      </c>
      <c r="G195" s="36">
        <v>3768.5666666666662</v>
      </c>
      <c r="H195" s="36">
        <v>3991.4666666666658</v>
      </c>
      <c r="I195" s="36">
        <v>4062.6333333333328</v>
      </c>
      <c r="J195" s="36">
        <v>4102.9166666666661</v>
      </c>
      <c r="K195" s="31">
        <v>4022.35</v>
      </c>
      <c r="L195" s="31">
        <v>3910.9</v>
      </c>
      <c r="M195" s="31">
        <v>3.0777299999999999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3820.3</v>
      </c>
      <c r="D196" s="36">
        <v>3811.4333333333329</v>
      </c>
      <c r="E196" s="36">
        <v>3764.8666666666659</v>
      </c>
      <c r="F196" s="36">
        <v>3709.4333333333329</v>
      </c>
      <c r="G196" s="36">
        <v>3662.8666666666659</v>
      </c>
      <c r="H196" s="36">
        <v>3866.8666666666659</v>
      </c>
      <c r="I196" s="36">
        <v>3913.4333333333325</v>
      </c>
      <c r="J196" s="36">
        <v>3968.8666666666659</v>
      </c>
      <c r="K196" s="31">
        <v>3858</v>
      </c>
      <c r="L196" s="31">
        <v>3756</v>
      </c>
      <c r="M196" s="31">
        <v>11.706849999999999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2449.6999999999998</v>
      </c>
      <c r="D197" s="36">
        <v>2455.8666666666668</v>
      </c>
      <c r="E197" s="36">
        <v>2431.8333333333335</v>
      </c>
      <c r="F197" s="36">
        <v>2413.9666666666667</v>
      </c>
      <c r="G197" s="36">
        <v>2389.9333333333334</v>
      </c>
      <c r="H197" s="36">
        <v>2473.7333333333336</v>
      </c>
      <c r="I197" s="36">
        <v>2497.7666666666664</v>
      </c>
      <c r="J197" s="36">
        <v>2515.6333333333337</v>
      </c>
      <c r="K197" s="31">
        <v>2479.9</v>
      </c>
      <c r="L197" s="31">
        <v>2438</v>
      </c>
      <c r="M197" s="31">
        <v>2.46441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1008.7</v>
      </c>
      <c r="D198" s="36">
        <v>1013.6333333333333</v>
      </c>
      <c r="E198" s="36">
        <v>989.76666666666665</v>
      </c>
      <c r="F198" s="36">
        <v>970.83333333333337</v>
      </c>
      <c r="G198" s="36">
        <v>946.9666666666667</v>
      </c>
      <c r="H198" s="36">
        <v>1032.5666666666666</v>
      </c>
      <c r="I198" s="36">
        <v>1056.4333333333332</v>
      </c>
      <c r="J198" s="36">
        <v>1075.3666666666666</v>
      </c>
      <c r="K198" s="31">
        <v>1037.5</v>
      </c>
      <c r="L198" s="31">
        <v>994.7</v>
      </c>
      <c r="M198" s="31">
        <v>3.35717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3166.1</v>
      </c>
      <c r="D199" s="36">
        <v>3178.0499999999997</v>
      </c>
      <c r="E199" s="36">
        <v>3131.1999999999994</v>
      </c>
      <c r="F199" s="36">
        <v>3096.2999999999997</v>
      </c>
      <c r="G199" s="36">
        <v>3049.4499999999994</v>
      </c>
      <c r="H199" s="36">
        <v>3212.9499999999994</v>
      </c>
      <c r="I199" s="36">
        <v>3259.7999999999997</v>
      </c>
      <c r="J199" s="36">
        <v>3294.6999999999994</v>
      </c>
      <c r="K199" s="31">
        <v>3224.9</v>
      </c>
      <c r="L199" s="31">
        <v>3143.15</v>
      </c>
      <c r="M199" s="31">
        <v>3.7069999999999999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45.55</v>
      </c>
      <c r="D200" s="36">
        <v>45.433333333333337</v>
      </c>
      <c r="E200" s="36">
        <v>44.116666666666674</v>
      </c>
      <c r="F200" s="36">
        <v>42.683333333333337</v>
      </c>
      <c r="G200" s="36">
        <v>41.366666666666674</v>
      </c>
      <c r="H200" s="36">
        <v>46.866666666666674</v>
      </c>
      <c r="I200" s="36">
        <v>48.183333333333337</v>
      </c>
      <c r="J200" s="36">
        <v>49.616666666666674</v>
      </c>
      <c r="K200" s="31">
        <v>46.75</v>
      </c>
      <c r="L200" s="31">
        <v>44</v>
      </c>
      <c r="M200" s="31">
        <v>232.48114000000001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90.65</v>
      </c>
      <c r="D201" s="36">
        <v>91.183333333333337</v>
      </c>
      <c r="E201" s="36">
        <v>88.76666666666668</v>
      </c>
      <c r="F201" s="36">
        <v>86.88333333333334</v>
      </c>
      <c r="G201" s="36">
        <v>84.466666666666683</v>
      </c>
      <c r="H201" s="36">
        <v>93.066666666666677</v>
      </c>
      <c r="I201" s="36">
        <v>95.483333333333334</v>
      </c>
      <c r="J201" s="36">
        <v>97.366666666666674</v>
      </c>
      <c r="K201" s="31">
        <v>93.6</v>
      </c>
      <c r="L201" s="31">
        <v>89.3</v>
      </c>
      <c r="M201" s="31">
        <v>62.01153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2033.65</v>
      </c>
      <c r="D202" s="36">
        <v>2030.3</v>
      </c>
      <c r="E202" s="36">
        <v>2016.6999999999998</v>
      </c>
      <c r="F202" s="36">
        <v>1999.7499999999998</v>
      </c>
      <c r="G202" s="36">
        <v>1986.1499999999996</v>
      </c>
      <c r="H202" s="36">
        <v>2047.25</v>
      </c>
      <c r="I202" s="36">
        <v>2060.85</v>
      </c>
      <c r="J202" s="36">
        <v>2077.8000000000002</v>
      </c>
      <c r="K202" s="31">
        <v>2043.9</v>
      </c>
      <c r="L202" s="31">
        <v>2013.35</v>
      </c>
      <c r="M202" s="31">
        <v>13.47953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1833.85</v>
      </c>
      <c r="D203" s="36">
        <v>1830.3</v>
      </c>
      <c r="E203" s="36">
        <v>1817.6</v>
      </c>
      <c r="F203" s="36">
        <v>1801.35</v>
      </c>
      <c r="G203" s="36">
        <v>1788.6499999999999</v>
      </c>
      <c r="H203" s="36">
        <v>1846.55</v>
      </c>
      <c r="I203" s="36">
        <v>1859.2500000000002</v>
      </c>
      <c r="J203" s="36">
        <v>1875.5</v>
      </c>
      <c r="K203" s="31">
        <v>1843</v>
      </c>
      <c r="L203" s="31">
        <v>1814.05</v>
      </c>
      <c r="M203" s="31">
        <v>4.1488300000000002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9969.6</v>
      </c>
      <c r="D204" s="36">
        <v>9965.5833333333339</v>
      </c>
      <c r="E204" s="36">
        <v>9884.3666666666686</v>
      </c>
      <c r="F204" s="36">
        <v>9799.133333333335</v>
      </c>
      <c r="G204" s="36">
        <v>9717.9166666666697</v>
      </c>
      <c r="H204" s="36">
        <v>10050.816666666668</v>
      </c>
      <c r="I204" s="36">
        <v>10132.033333333331</v>
      </c>
      <c r="J204" s="36">
        <v>10217.266666666666</v>
      </c>
      <c r="K204" s="31">
        <v>10046.799999999999</v>
      </c>
      <c r="L204" s="31">
        <v>9880.35</v>
      </c>
      <c r="M204" s="31">
        <v>1.4677899999999999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135.94999999999999</v>
      </c>
      <c r="D205" s="36">
        <v>136.54999999999998</v>
      </c>
      <c r="E205" s="36">
        <v>132.89999999999998</v>
      </c>
      <c r="F205" s="36">
        <v>129.85</v>
      </c>
      <c r="G205" s="36">
        <v>126.19999999999999</v>
      </c>
      <c r="H205" s="36">
        <v>139.59999999999997</v>
      </c>
      <c r="I205" s="36">
        <v>143.25</v>
      </c>
      <c r="J205" s="36">
        <v>146.29999999999995</v>
      </c>
      <c r="K205" s="31">
        <v>140.19999999999999</v>
      </c>
      <c r="L205" s="31">
        <v>133.5</v>
      </c>
      <c r="M205" s="31">
        <v>309.74572999999998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564.5</v>
      </c>
      <c r="D206" s="36">
        <v>564.73333333333335</v>
      </c>
      <c r="E206" s="36">
        <v>560.26666666666665</v>
      </c>
      <c r="F206" s="36">
        <v>556.0333333333333</v>
      </c>
      <c r="G206" s="36">
        <v>551.56666666666661</v>
      </c>
      <c r="H206" s="36">
        <v>568.9666666666667</v>
      </c>
      <c r="I206" s="36">
        <v>573.43333333333339</v>
      </c>
      <c r="J206" s="36">
        <v>577.66666666666674</v>
      </c>
      <c r="K206" s="31">
        <v>569.20000000000005</v>
      </c>
      <c r="L206" s="31">
        <v>560.5</v>
      </c>
      <c r="M206" s="31">
        <v>16.538229999999999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1266.0999999999999</v>
      </c>
      <c r="D207" s="36">
        <v>1266.05</v>
      </c>
      <c r="E207" s="36">
        <v>1256.0999999999999</v>
      </c>
      <c r="F207" s="36">
        <v>1246.0999999999999</v>
      </c>
      <c r="G207" s="36">
        <v>1236.1499999999999</v>
      </c>
      <c r="H207" s="36">
        <v>1276.05</v>
      </c>
      <c r="I207" s="36">
        <v>1286.0000000000002</v>
      </c>
      <c r="J207" s="36">
        <v>1296</v>
      </c>
      <c r="K207" s="31">
        <v>1276</v>
      </c>
      <c r="L207" s="31">
        <v>1256.05</v>
      </c>
      <c r="M207" s="31">
        <v>13.2074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273.2</v>
      </c>
      <c r="D208" s="36">
        <v>273.53333333333336</v>
      </c>
      <c r="E208" s="36">
        <v>269.01666666666671</v>
      </c>
      <c r="F208" s="36">
        <v>264.83333333333337</v>
      </c>
      <c r="G208" s="36">
        <v>260.31666666666672</v>
      </c>
      <c r="H208" s="36">
        <v>277.7166666666667</v>
      </c>
      <c r="I208" s="36">
        <v>282.23333333333335</v>
      </c>
      <c r="J208" s="36">
        <v>286.41666666666669</v>
      </c>
      <c r="K208" s="31">
        <v>278.05</v>
      </c>
      <c r="L208" s="31">
        <v>269.35000000000002</v>
      </c>
      <c r="M208" s="31">
        <v>125.07371000000001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1051.4000000000001</v>
      </c>
      <c r="D209" s="36">
        <v>1055.6166666666666</v>
      </c>
      <c r="E209" s="36">
        <v>1043.1833333333332</v>
      </c>
      <c r="F209" s="36">
        <v>1034.9666666666667</v>
      </c>
      <c r="G209" s="36">
        <v>1022.5333333333333</v>
      </c>
      <c r="H209" s="36">
        <v>1063.833333333333</v>
      </c>
      <c r="I209" s="36">
        <v>1076.2666666666664</v>
      </c>
      <c r="J209" s="36">
        <v>1084.4833333333329</v>
      </c>
      <c r="K209" s="31">
        <v>1068.05</v>
      </c>
      <c r="L209" s="31">
        <v>1047.4000000000001</v>
      </c>
      <c r="M209" s="31">
        <v>14.06227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1377.75</v>
      </c>
      <c r="D210" s="36">
        <v>1372.4166666666667</v>
      </c>
      <c r="E210" s="36">
        <v>1358.3333333333335</v>
      </c>
      <c r="F210" s="36">
        <v>1338.9166666666667</v>
      </c>
      <c r="G210" s="36">
        <v>1324.8333333333335</v>
      </c>
      <c r="H210" s="36">
        <v>1391.8333333333335</v>
      </c>
      <c r="I210" s="36">
        <v>1405.916666666667</v>
      </c>
      <c r="J210" s="36">
        <v>1425.3333333333335</v>
      </c>
      <c r="K210" s="31">
        <v>1386.5</v>
      </c>
      <c r="L210" s="31">
        <v>1353</v>
      </c>
      <c r="M210" s="31">
        <v>1.58047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485</v>
      </c>
      <c r="D211" s="36">
        <v>486.83333333333331</v>
      </c>
      <c r="E211" s="36">
        <v>478.66666666666663</v>
      </c>
      <c r="F211" s="36">
        <v>472.33333333333331</v>
      </c>
      <c r="G211" s="36">
        <v>464.16666666666663</v>
      </c>
      <c r="H211" s="36">
        <v>493.16666666666663</v>
      </c>
      <c r="I211" s="36">
        <v>501.33333333333326</v>
      </c>
      <c r="J211" s="36">
        <v>507.66666666666663</v>
      </c>
      <c r="K211" s="31">
        <v>495</v>
      </c>
      <c r="L211" s="31">
        <v>480.5</v>
      </c>
      <c r="M211" s="31">
        <v>129.56245999999999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25.65</v>
      </c>
      <c r="D212" s="36">
        <v>25.599999999999998</v>
      </c>
      <c r="E212" s="36">
        <v>24.949999999999996</v>
      </c>
      <c r="F212" s="36">
        <v>24.249999999999996</v>
      </c>
      <c r="G212" s="36">
        <v>23.599999999999994</v>
      </c>
      <c r="H212" s="36">
        <v>26.299999999999997</v>
      </c>
      <c r="I212" s="36">
        <v>26.949999999999996</v>
      </c>
      <c r="J212" s="36">
        <v>27.65</v>
      </c>
      <c r="K212" s="31">
        <v>26.25</v>
      </c>
      <c r="L212" s="31">
        <v>24.9</v>
      </c>
      <c r="M212" s="31">
        <v>5558.0895899999996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253.3</v>
      </c>
      <c r="D213" s="36">
        <v>250.5</v>
      </c>
      <c r="E213" s="36">
        <v>246.05</v>
      </c>
      <c r="F213" s="36">
        <v>238.8</v>
      </c>
      <c r="G213" s="36">
        <v>234.35000000000002</v>
      </c>
      <c r="H213" s="36">
        <v>257.75</v>
      </c>
      <c r="I213" s="36">
        <v>262.2</v>
      </c>
      <c r="J213" s="36">
        <v>269.45</v>
      </c>
      <c r="K213" s="31">
        <v>254.95</v>
      </c>
      <c r="L213" s="31">
        <v>243.25</v>
      </c>
      <c r="M213" s="31">
        <v>289.21017999999998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133.55000000000001</v>
      </c>
      <c r="D214" s="36">
        <v>133.28333333333333</v>
      </c>
      <c r="E214" s="36">
        <v>131.26666666666665</v>
      </c>
      <c r="F214" s="36">
        <v>128.98333333333332</v>
      </c>
      <c r="G214" s="36">
        <v>126.96666666666664</v>
      </c>
      <c r="H214" s="36">
        <v>135.56666666666666</v>
      </c>
      <c r="I214" s="36">
        <v>137.58333333333337</v>
      </c>
      <c r="J214" s="36">
        <v>139.86666666666667</v>
      </c>
      <c r="K214" s="31">
        <v>135.30000000000001</v>
      </c>
      <c r="L214" s="31">
        <v>131</v>
      </c>
      <c r="M214" s="31">
        <v>470.43428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706.85</v>
      </c>
      <c r="D215" s="36">
        <v>707.6</v>
      </c>
      <c r="E215" s="36">
        <v>698.15000000000009</v>
      </c>
      <c r="F215" s="36">
        <v>689.45</v>
      </c>
      <c r="G215" s="36">
        <v>680.00000000000011</v>
      </c>
      <c r="H215" s="36">
        <v>716.30000000000007</v>
      </c>
      <c r="I215" s="36">
        <v>725.75000000000011</v>
      </c>
      <c r="J215" s="36">
        <v>734.45</v>
      </c>
      <c r="K215" s="31">
        <v>717.05</v>
      </c>
      <c r="L215" s="31">
        <v>698.9</v>
      </c>
      <c r="M215" s="31">
        <v>11.15241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0"/>
      <c r="B1" s="36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45308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4" t="s">
        <v>16</v>
      </c>
      <c r="B9" s="356" t="s">
        <v>18</v>
      </c>
      <c r="C9" s="359" t="s">
        <v>20</v>
      </c>
      <c r="D9" s="359" t="s">
        <v>21</v>
      </c>
      <c r="E9" s="351" t="s">
        <v>22</v>
      </c>
      <c r="F9" s="352"/>
      <c r="G9" s="353"/>
      <c r="H9" s="351" t="s">
        <v>23</v>
      </c>
      <c r="I9" s="352"/>
      <c r="J9" s="353"/>
      <c r="K9" s="26"/>
      <c r="L9" s="27"/>
      <c r="M9" s="48"/>
      <c r="N9" s="1"/>
      <c r="O9" s="1"/>
    </row>
    <row r="10" spans="1:15" ht="42.75" customHeight="1">
      <c r="A10" s="355"/>
      <c r="B10" s="358"/>
      <c r="C10" s="358"/>
      <c r="D10" s="35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661.6</v>
      </c>
      <c r="D11" s="36">
        <v>661.45</v>
      </c>
      <c r="E11" s="36">
        <v>654.70000000000005</v>
      </c>
      <c r="F11" s="36">
        <v>647.79999999999995</v>
      </c>
      <c r="G11" s="36">
        <v>641.04999999999995</v>
      </c>
      <c r="H11" s="36">
        <v>668.35000000000014</v>
      </c>
      <c r="I11" s="36">
        <v>675.10000000000014</v>
      </c>
      <c r="J11" s="36">
        <v>682.00000000000023</v>
      </c>
      <c r="K11" s="31">
        <v>668.2</v>
      </c>
      <c r="L11" s="31">
        <v>654.54999999999995</v>
      </c>
      <c r="M11" s="31">
        <v>1.41899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34335.199999999997</v>
      </c>
      <c r="D12" s="36">
        <v>34378.316666666666</v>
      </c>
      <c r="E12" s="36">
        <v>34056.883333333331</v>
      </c>
      <c r="F12" s="36">
        <v>33778.566666666666</v>
      </c>
      <c r="G12" s="36">
        <v>33457.133333333331</v>
      </c>
      <c r="H12" s="36">
        <v>34656.633333333331</v>
      </c>
      <c r="I12" s="36">
        <v>34978.066666666666</v>
      </c>
      <c r="J12" s="36">
        <v>35256.383333333331</v>
      </c>
      <c r="K12" s="31">
        <v>34699.75</v>
      </c>
      <c r="L12" s="31">
        <v>34100</v>
      </c>
      <c r="M12" s="31">
        <v>1.7049999999999999E-2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532.70000000000005</v>
      </c>
      <c r="D13" s="36">
        <v>534.00000000000011</v>
      </c>
      <c r="E13" s="36">
        <v>528.6500000000002</v>
      </c>
      <c r="F13" s="36">
        <v>524.60000000000014</v>
      </c>
      <c r="G13" s="36">
        <v>519.25000000000023</v>
      </c>
      <c r="H13" s="36">
        <v>538.05000000000018</v>
      </c>
      <c r="I13" s="36">
        <v>543.40000000000009</v>
      </c>
      <c r="J13" s="36">
        <v>547.45000000000016</v>
      </c>
      <c r="K13" s="31">
        <v>539.35</v>
      </c>
      <c r="L13" s="31">
        <v>529.95000000000005</v>
      </c>
      <c r="M13" s="31">
        <v>5.0952200000000003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600.25</v>
      </c>
      <c r="D14" s="36">
        <v>604.11666666666667</v>
      </c>
      <c r="E14" s="36">
        <v>590.43333333333339</v>
      </c>
      <c r="F14" s="36">
        <v>580.61666666666667</v>
      </c>
      <c r="G14" s="36">
        <v>566.93333333333339</v>
      </c>
      <c r="H14" s="36">
        <v>613.93333333333339</v>
      </c>
      <c r="I14" s="36">
        <v>627.61666666666656</v>
      </c>
      <c r="J14" s="36">
        <v>637.43333333333339</v>
      </c>
      <c r="K14" s="31">
        <v>617.79999999999995</v>
      </c>
      <c r="L14" s="31">
        <v>594.29999999999995</v>
      </c>
      <c r="M14" s="31">
        <v>16.593070000000001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1568.85</v>
      </c>
      <c r="D15" s="36">
        <v>1579.6499999999999</v>
      </c>
      <c r="E15" s="36">
        <v>1546.2999999999997</v>
      </c>
      <c r="F15" s="36">
        <v>1523.7499999999998</v>
      </c>
      <c r="G15" s="36">
        <v>1490.3999999999996</v>
      </c>
      <c r="H15" s="36">
        <v>1602.1999999999998</v>
      </c>
      <c r="I15" s="36">
        <v>1635.5499999999997</v>
      </c>
      <c r="J15" s="36">
        <v>1658.1</v>
      </c>
      <c r="K15" s="31">
        <v>1613</v>
      </c>
      <c r="L15" s="31">
        <v>1557.1</v>
      </c>
      <c r="M15" s="31">
        <v>4.8133699999999999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4809.3</v>
      </c>
      <c r="D16" s="36">
        <v>4800.55</v>
      </c>
      <c r="E16" s="36">
        <v>4758.8</v>
      </c>
      <c r="F16" s="36">
        <v>4708.3</v>
      </c>
      <c r="G16" s="36">
        <v>4666.55</v>
      </c>
      <c r="H16" s="36">
        <v>4851.05</v>
      </c>
      <c r="I16" s="36">
        <v>4892.8</v>
      </c>
      <c r="J16" s="36">
        <v>4943.3</v>
      </c>
      <c r="K16" s="31">
        <v>4842.3</v>
      </c>
      <c r="L16" s="31">
        <v>4750.05</v>
      </c>
      <c r="M16" s="31">
        <v>1.9228000000000001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25806.5</v>
      </c>
      <c r="D17" s="36">
        <v>25904.466666666664</v>
      </c>
      <c r="E17" s="36">
        <v>25503.033333333326</v>
      </c>
      <c r="F17" s="36">
        <v>25199.566666666662</v>
      </c>
      <c r="G17" s="36">
        <v>24798.133333333324</v>
      </c>
      <c r="H17" s="36">
        <v>26207.933333333327</v>
      </c>
      <c r="I17" s="36">
        <v>26609.366666666669</v>
      </c>
      <c r="J17" s="36">
        <v>26912.833333333328</v>
      </c>
      <c r="K17" s="31">
        <v>26305.9</v>
      </c>
      <c r="L17" s="31">
        <v>25601</v>
      </c>
      <c r="M17" s="31">
        <v>0.51548000000000005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2294.4499999999998</v>
      </c>
      <c r="D18" s="36">
        <v>2301.3166666666671</v>
      </c>
      <c r="E18" s="36">
        <v>2275.233333333334</v>
      </c>
      <c r="F18" s="36">
        <v>2256.0166666666669</v>
      </c>
      <c r="G18" s="36">
        <v>2229.9333333333338</v>
      </c>
      <c r="H18" s="36">
        <v>2320.5333333333342</v>
      </c>
      <c r="I18" s="36">
        <v>2346.6166666666672</v>
      </c>
      <c r="J18" s="36">
        <v>2365.8333333333344</v>
      </c>
      <c r="K18" s="31">
        <v>2327.4</v>
      </c>
      <c r="L18" s="31">
        <v>2282.1</v>
      </c>
      <c r="M18" s="31">
        <v>2.0283600000000002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3056.5</v>
      </c>
      <c r="D19" s="36">
        <v>3065.3333333333335</v>
      </c>
      <c r="E19" s="36">
        <v>3026.166666666667</v>
      </c>
      <c r="F19" s="36">
        <v>2995.8333333333335</v>
      </c>
      <c r="G19" s="36">
        <v>2956.666666666667</v>
      </c>
      <c r="H19" s="36">
        <v>3095.666666666667</v>
      </c>
      <c r="I19" s="36">
        <v>3134.8333333333339</v>
      </c>
      <c r="J19" s="36">
        <v>3165.166666666667</v>
      </c>
      <c r="K19" s="31">
        <v>3104.5</v>
      </c>
      <c r="L19" s="31">
        <v>3035</v>
      </c>
      <c r="M19" s="31">
        <v>25.155639999999998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1666.8</v>
      </c>
      <c r="D20" s="36">
        <v>1673.5333333333335</v>
      </c>
      <c r="E20" s="36">
        <v>1653.2666666666671</v>
      </c>
      <c r="F20" s="36">
        <v>1639.7333333333336</v>
      </c>
      <c r="G20" s="36">
        <v>1619.4666666666672</v>
      </c>
      <c r="H20" s="36">
        <v>1687.0666666666671</v>
      </c>
      <c r="I20" s="36">
        <v>1707.3333333333335</v>
      </c>
      <c r="J20" s="36">
        <v>1720.866666666667</v>
      </c>
      <c r="K20" s="31">
        <v>1693.8</v>
      </c>
      <c r="L20" s="31">
        <v>1660</v>
      </c>
      <c r="M20" s="31">
        <v>9.6131399999999996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1193.3499999999999</v>
      </c>
      <c r="D21" s="36">
        <v>1197.3833333333332</v>
      </c>
      <c r="E21" s="36">
        <v>1182.7666666666664</v>
      </c>
      <c r="F21" s="36">
        <v>1172.1833333333332</v>
      </c>
      <c r="G21" s="36">
        <v>1157.5666666666664</v>
      </c>
      <c r="H21" s="36">
        <v>1207.9666666666665</v>
      </c>
      <c r="I21" s="36">
        <v>1222.5833333333333</v>
      </c>
      <c r="J21" s="36">
        <v>1233.1666666666665</v>
      </c>
      <c r="K21" s="31">
        <v>1212</v>
      </c>
      <c r="L21" s="31">
        <v>1186.8</v>
      </c>
      <c r="M21" s="31">
        <v>31.735869999999998</v>
      </c>
      <c r="N21" s="1"/>
      <c r="O21" s="1"/>
    </row>
    <row r="22" spans="1:15" ht="12" customHeight="1">
      <c r="A22" s="33">
        <v>12</v>
      </c>
      <c r="B22" s="53" t="s">
        <v>840</v>
      </c>
      <c r="C22" s="31">
        <v>532.29999999999995</v>
      </c>
      <c r="D22" s="36">
        <v>533.76666666666665</v>
      </c>
      <c r="E22" s="36">
        <v>527.5333333333333</v>
      </c>
      <c r="F22" s="36">
        <v>522.76666666666665</v>
      </c>
      <c r="G22" s="36">
        <v>516.5333333333333</v>
      </c>
      <c r="H22" s="36">
        <v>538.5333333333333</v>
      </c>
      <c r="I22" s="36">
        <v>544.76666666666665</v>
      </c>
      <c r="J22" s="36">
        <v>549.5333333333333</v>
      </c>
      <c r="K22" s="31">
        <v>540</v>
      </c>
      <c r="L22" s="31">
        <v>529</v>
      </c>
      <c r="M22" s="31">
        <v>10.55123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1026.05</v>
      </c>
      <c r="D23" s="36">
        <v>1030.2</v>
      </c>
      <c r="E23" s="36">
        <v>1019.4000000000001</v>
      </c>
      <c r="F23" s="36">
        <v>1012.75</v>
      </c>
      <c r="G23" s="36">
        <v>1001.95</v>
      </c>
      <c r="H23" s="36">
        <v>1036.8500000000001</v>
      </c>
      <c r="I23" s="36">
        <v>1047.6499999999999</v>
      </c>
      <c r="J23" s="36">
        <v>1054.3000000000002</v>
      </c>
      <c r="K23" s="31">
        <v>1041</v>
      </c>
      <c r="L23" s="31">
        <v>1023.55</v>
      </c>
      <c r="M23" s="31">
        <v>23.075399999999998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360.5</v>
      </c>
      <c r="D24" s="36">
        <v>360.86666666666662</v>
      </c>
      <c r="E24" s="36">
        <v>357.73333333333323</v>
      </c>
      <c r="F24" s="36">
        <v>354.96666666666664</v>
      </c>
      <c r="G24" s="36">
        <v>351.83333333333326</v>
      </c>
      <c r="H24" s="36">
        <v>363.63333333333321</v>
      </c>
      <c r="I24" s="36">
        <v>366.76666666666654</v>
      </c>
      <c r="J24" s="36">
        <v>369.53333333333319</v>
      </c>
      <c r="K24" s="31">
        <v>364</v>
      </c>
      <c r="L24" s="31">
        <v>358.1</v>
      </c>
      <c r="M24" s="31">
        <v>11.57077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179.1</v>
      </c>
      <c r="D25" s="36">
        <v>179.13333333333333</v>
      </c>
      <c r="E25" s="36">
        <v>176.96666666666664</v>
      </c>
      <c r="F25" s="36">
        <v>174.83333333333331</v>
      </c>
      <c r="G25" s="36">
        <v>172.66666666666663</v>
      </c>
      <c r="H25" s="36">
        <v>181.26666666666665</v>
      </c>
      <c r="I25" s="36">
        <v>183.43333333333334</v>
      </c>
      <c r="J25" s="36">
        <v>185.56666666666666</v>
      </c>
      <c r="K25" s="31">
        <v>181.3</v>
      </c>
      <c r="L25" s="31">
        <v>177</v>
      </c>
      <c r="M25" s="31">
        <v>61.176690000000001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231.8</v>
      </c>
      <c r="D26" s="36">
        <v>231.76666666666665</v>
      </c>
      <c r="E26" s="36">
        <v>228.7833333333333</v>
      </c>
      <c r="F26" s="36">
        <v>225.76666666666665</v>
      </c>
      <c r="G26" s="36">
        <v>222.7833333333333</v>
      </c>
      <c r="H26" s="36">
        <v>234.7833333333333</v>
      </c>
      <c r="I26" s="36">
        <v>237.76666666666665</v>
      </c>
      <c r="J26" s="36">
        <v>240.7833333333333</v>
      </c>
      <c r="K26" s="31">
        <v>234.75</v>
      </c>
      <c r="L26" s="31">
        <v>228.75</v>
      </c>
      <c r="M26" s="31">
        <v>72.672079999999994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368.2</v>
      </c>
      <c r="D27" s="36">
        <v>368</v>
      </c>
      <c r="E27" s="36">
        <v>363.2</v>
      </c>
      <c r="F27" s="36">
        <v>358.2</v>
      </c>
      <c r="G27" s="36">
        <v>353.4</v>
      </c>
      <c r="H27" s="36">
        <v>373</v>
      </c>
      <c r="I27" s="36">
        <v>377.79999999999995</v>
      </c>
      <c r="J27" s="36">
        <v>382.8</v>
      </c>
      <c r="K27" s="31">
        <v>372.8</v>
      </c>
      <c r="L27" s="31">
        <v>363</v>
      </c>
      <c r="M27" s="31">
        <v>6.0192100000000002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871.65</v>
      </c>
      <c r="D28" s="36">
        <v>875.5</v>
      </c>
      <c r="E28" s="36">
        <v>861.2</v>
      </c>
      <c r="F28" s="36">
        <v>850.75</v>
      </c>
      <c r="G28" s="36">
        <v>836.45</v>
      </c>
      <c r="H28" s="36">
        <v>885.95</v>
      </c>
      <c r="I28" s="36">
        <v>900.25</v>
      </c>
      <c r="J28" s="36">
        <v>910.7</v>
      </c>
      <c r="K28" s="31">
        <v>889.8</v>
      </c>
      <c r="L28" s="31">
        <v>865.05</v>
      </c>
      <c r="M28" s="31">
        <v>0.80586999999999998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1290.05</v>
      </c>
      <c r="D29" s="36">
        <v>1296.3500000000001</v>
      </c>
      <c r="E29" s="36">
        <v>1268.7000000000003</v>
      </c>
      <c r="F29" s="36">
        <v>1247.3500000000001</v>
      </c>
      <c r="G29" s="36">
        <v>1219.7000000000003</v>
      </c>
      <c r="H29" s="36">
        <v>1317.7000000000003</v>
      </c>
      <c r="I29" s="36">
        <v>1345.3500000000004</v>
      </c>
      <c r="J29" s="36">
        <v>1366.7000000000003</v>
      </c>
      <c r="K29" s="31">
        <v>1324</v>
      </c>
      <c r="L29" s="31">
        <v>1275</v>
      </c>
      <c r="M29" s="31">
        <v>1.63618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3716</v>
      </c>
      <c r="D30" s="36">
        <v>3703.8333333333335</v>
      </c>
      <c r="E30" s="36">
        <v>3667.7166666666672</v>
      </c>
      <c r="F30" s="36">
        <v>3619.4333333333338</v>
      </c>
      <c r="G30" s="36">
        <v>3583.3166666666675</v>
      </c>
      <c r="H30" s="36">
        <v>3752.1166666666668</v>
      </c>
      <c r="I30" s="36">
        <v>3788.2333333333327</v>
      </c>
      <c r="J30" s="36">
        <v>3836.5166666666664</v>
      </c>
      <c r="K30" s="31">
        <v>3739.95</v>
      </c>
      <c r="L30" s="31">
        <v>3655.55</v>
      </c>
      <c r="M30" s="31">
        <v>0.47216000000000002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2301.75</v>
      </c>
      <c r="D31" s="36">
        <v>2283.5666666666666</v>
      </c>
      <c r="E31" s="36">
        <v>2258.1833333333334</v>
      </c>
      <c r="F31" s="36">
        <v>2214.6166666666668</v>
      </c>
      <c r="G31" s="36">
        <v>2189.2333333333336</v>
      </c>
      <c r="H31" s="36">
        <v>2327.1333333333332</v>
      </c>
      <c r="I31" s="36">
        <v>2352.5166666666664</v>
      </c>
      <c r="J31" s="36">
        <v>2396.083333333333</v>
      </c>
      <c r="K31" s="31">
        <v>2308.9499999999998</v>
      </c>
      <c r="L31" s="31">
        <v>2240</v>
      </c>
      <c r="M31" s="31">
        <v>0.98411999999999999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941.5</v>
      </c>
      <c r="D32" s="36">
        <v>938.15</v>
      </c>
      <c r="E32" s="36">
        <v>926.34999999999991</v>
      </c>
      <c r="F32" s="36">
        <v>911.19999999999993</v>
      </c>
      <c r="G32" s="36">
        <v>899.39999999999986</v>
      </c>
      <c r="H32" s="36">
        <v>953.3</v>
      </c>
      <c r="I32" s="36">
        <v>965.09999999999991</v>
      </c>
      <c r="J32" s="36">
        <v>980.25</v>
      </c>
      <c r="K32" s="31">
        <v>949.95</v>
      </c>
      <c r="L32" s="31">
        <v>923</v>
      </c>
      <c r="M32" s="31">
        <v>5.3305300000000004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5060.6000000000004</v>
      </c>
      <c r="D33" s="36">
        <v>5054.8666666666668</v>
      </c>
      <c r="E33" s="36">
        <v>5029.3833333333332</v>
      </c>
      <c r="F33" s="36">
        <v>4998.1666666666661</v>
      </c>
      <c r="G33" s="36">
        <v>4972.6833333333325</v>
      </c>
      <c r="H33" s="36">
        <v>5086.0833333333339</v>
      </c>
      <c r="I33" s="36">
        <v>5111.5666666666675</v>
      </c>
      <c r="J33" s="36">
        <v>5142.7833333333347</v>
      </c>
      <c r="K33" s="31">
        <v>5080.3500000000004</v>
      </c>
      <c r="L33" s="31">
        <v>5023.6499999999996</v>
      </c>
      <c r="M33" s="31">
        <v>1.00552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2421.15</v>
      </c>
      <c r="D34" s="36">
        <v>2424.0500000000002</v>
      </c>
      <c r="E34" s="36">
        <v>2387.1500000000005</v>
      </c>
      <c r="F34" s="36">
        <v>2353.1500000000005</v>
      </c>
      <c r="G34" s="36">
        <v>2316.2500000000009</v>
      </c>
      <c r="H34" s="36">
        <v>2458.0500000000002</v>
      </c>
      <c r="I34" s="36">
        <v>2494.9499999999998</v>
      </c>
      <c r="J34" s="36">
        <v>2528.9499999999998</v>
      </c>
      <c r="K34" s="31">
        <v>2460.9499999999998</v>
      </c>
      <c r="L34" s="31">
        <v>2390.0500000000002</v>
      </c>
      <c r="M34" s="31">
        <v>0.64161999999999997</v>
      </c>
      <c r="N34" s="1"/>
      <c r="O34" s="1"/>
    </row>
    <row r="35" spans="1:15" ht="12.75" customHeight="1">
      <c r="A35" s="33">
        <v>25</v>
      </c>
      <c r="B35" s="53" t="s">
        <v>873</v>
      </c>
      <c r="C35" s="31">
        <v>804.1</v>
      </c>
      <c r="D35" s="36">
        <v>808.7166666666667</v>
      </c>
      <c r="E35" s="36">
        <v>792.63333333333344</v>
      </c>
      <c r="F35" s="36">
        <v>781.16666666666674</v>
      </c>
      <c r="G35" s="36">
        <v>765.08333333333348</v>
      </c>
      <c r="H35" s="36">
        <v>820.18333333333339</v>
      </c>
      <c r="I35" s="36">
        <v>836.26666666666665</v>
      </c>
      <c r="J35" s="36">
        <v>847.73333333333335</v>
      </c>
      <c r="K35" s="31">
        <v>824.8</v>
      </c>
      <c r="L35" s="31">
        <v>797.25</v>
      </c>
      <c r="M35" s="31">
        <v>5.92624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3852.5</v>
      </c>
      <c r="D36" s="36">
        <v>3821.0666666666671</v>
      </c>
      <c r="E36" s="36">
        <v>3742.4333333333343</v>
      </c>
      <c r="F36" s="36">
        <v>3632.3666666666672</v>
      </c>
      <c r="G36" s="36">
        <v>3553.7333333333345</v>
      </c>
      <c r="H36" s="36">
        <v>3931.1333333333341</v>
      </c>
      <c r="I36" s="36">
        <v>4009.7666666666664</v>
      </c>
      <c r="J36" s="36">
        <v>4119.8333333333339</v>
      </c>
      <c r="K36" s="31">
        <v>3899.7</v>
      </c>
      <c r="L36" s="31">
        <v>3711</v>
      </c>
      <c r="M36" s="31">
        <v>2.3340000000000001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528.70000000000005</v>
      </c>
      <c r="D37" s="36">
        <v>529.55000000000007</v>
      </c>
      <c r="E37" s="36">
        <v>524.15000000000009</v>
      </c>
      <c r="F37" s="36">
        <v>519.6</v>
      </c>
      <c r="G37" s="36">
        <v>514.20000000000005</v>
      </c>
      <c r="H37" s="36">
        <v>534.10000000000014</v>
      </c>
      <c r="I37" s="36">
        <v>539.5</v>
      </c>
      <c r="J37" s="36">
        <v>544.05000000000018</v>
      </c>
      <c r="K37" s="31">
        <v>534.95000000000005</v>
      </c>
      <c r="L37" s="31">
        <v>525</v>
      </c>
      <c r="M37" s="31">
        <v>27.329409999999999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3329.9</v>
      </c>
      <c r="D38" s="36">
        <v>3404.9666666666667</v>
      </c>
      <c r="E38" s="36">
        <v>3204.9333333333334</v>
      </c>
      <c r="F38" s="36">
        <v>3079.9666666666667</v>
      </c>
      <c r="G38" s="36">
        <v>2879.9333333333334</v>
      </c>
      <c r="H38" s="36">
        <v>3529.9333333333334</v>
      </c>
      <c r="I38" s="36">
        <v>3729.9666666666672</v>
      </c>
      <c r="J38" s="36">
        <v>3854.9333333333334</v>
      </c>
      <c r="K38" s="31">
        <v>3605</v>
      </c>
      <c r="L38" s="31">
        <v>3280</v>
      </c>
      <c r="M38" s="31">
        <v>27.847529999999999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934.85</v>
      </c>
      <c r="D39" s="36">
        <v>941.65000000000009</v>
      </c>
      <c r="E39" s="36">
        <v>921.35000000000014</v>
      </c>
      <c r="F39" s="36">
        <v>907.85</v>
      </c>
      <c r="G39" s="36">
        <v>887.55000000000007</v>
      </c>
      <c r="H39" s="36">
        <v>955.1500000000002</v>
      </c>
      <c r="I39" s="36">
        <v>975.45000000000016</v>
      </c>
      <c r="J39" s="36">
        <v>988.95000000000027</v>
      </c>
      <c r="K39" s="31">
        <v>961.95</v>
      </c>
      <c r="L39" s="31">
        <v>928.15</v>
      </c>
      <c r="M39" s="31">
        <v>1.1266799999999999</v>
      </c>
      <c r="N39" s="1"/>
      <c r="O39" s="1"/>
    </row>
    <row r="40" spans="1:15" ht="12.75" customHeight="1">
      <c r="A40" s="33">
        <v>30</v>
      </c>
      <c r="B40" s="53" t="s">
        <v>842</v>
      </c>
      <c r="C40" s="31">
        <v>5476.45</v>
      </c>
      <c r="D40" s="36">
        <v>5440.0166666666673</v>
      </c>
      <c r="E40" s="36">
        <v>5390.0333333333347</v>
      </c>
      <c r="F40" s="36">
        <v>5303.6166666666677</v>
      </c>
      <c r="G40" s="36">
        <v>5253.633333333335</v>
      </c>
      <c r="H40" s="36">
        <v>5526.4333333333343</v>
      </c>
      <c r="I40" s="36">
        <v>5576.4166666666661</v>
      </c>
      <c r="J40" s="36">
        <v>5662.8333333333339</v>
      </c>
      <c r="K40" s="31">
        <v>5490</v>
      </c>
      <c r="L40" s="31">
        <v>5353.6</v>
      </c>
      <c r="M40" s="31">
        <v>1.0229999999999999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1553.75</v>
      </c>
      <c r="D41" s="36">
        <v>1553.1833333333334</v>
      </c>
      <c r="E41" s="36">
        <v>1538.6166666666668</v>
      </c>
      <c r="F41" s="36">
        <v>1523.4833333333333</v>
      </c>
      <c r="G41" s="36">
        <v>1508.9166666666667</v>
      </c>
      <c r="H41" s="36">
        <v>1568.3166666666668</v>
      </c>
      <c r="I41" s="36">
        <v>1582.8833333333334</v>
      </c>
      <c r="J41" s="36">
        <v>1598.0166666666669</v>
      </c>
      <c r="K41" s="31">
        <v>1567.75</v>
      </c>
      <c r="L41" s="31">
        <v>1538.05</v>
      </c>
      <c r="M41" s="31">
        <v>3.0492499999999998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5904.55</v>
      </c>
      <c r="D42" s="36">
        <v>5900.333333333333</v>
      </c>
      <c r="E42" s="36">
        <v>5833.2166666666662</v>
      </c>
      <c r="F42" s="36">
        <v>5761.8833333333332</v>
      </c>
      <c r="G42" s="36">
        <v>5694.7666666666664</v>
      </c>
      <c r="H42" s="36">
        <v>5971.6666666666661</v>
      </c>
      <c r="I42" s="36">
        <v>6038.7833333333328</v>
      </c>
      <c r="J42" s="36">
        <v>6110.1166666666659</v>
      </c>
      <c r="K42" s="31">
        <v>5967.45</v>
      </c>
      <c r="L42" s="31">
        <v>5829</v>
      </c>
      <c r="M42" s="31">
        <v>3.47797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472.6</v>
      </c>
      <c r="D43" s="36">
        <v>472.16666666666669</v>
      </c>
      <c r="E43" s="36">
        <v>467.53333333333336</v>
      </c>
      <c r="F43" s="36">
        <v>462.4666666666667</v>
      </c>
      <c r="G43" s="36">
        <v>457.83333333333337</v>
      </c>
      <c r="H43" s="36">
        <v>477.23333333333335</v>
      </c>
      <c r="I43" s="36">
        <v>481.86666666666667</v>
      </c>
      <c r="J43" s="36">
        <v>486.93333333333334</v>
      </c>
      <c r="K43" s="31">
        <v>476.8</v>
      </c>
      <c r="L43" s="31">
        <v>467.1</v>
      </c>
      <c r="M43" s="31">
        <v>16.90869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348.15</v>
      </c>
      <c r="D44" s="36">
        <v>346.06666666666661</v>
      </c>
      <c r="E44" s="36">
        <v>342.23333333333323</v>
      </c>
      <c r="F44" s="36">
        <v>336.31666666666661</v>
      </c>
      <c r="G44" s="36">
        <v>332.48333333333323</v>
      </c>
      <c r="H44" s="36">
        <v>351.98333333333323</v>
      </c>
      <c r="I44" s="36">
        <v>355.81666666666661</v>
      </c>
      <c r="J44" s="36">
        <v>361.73333333333323</v>
      </c>
      <c r="K44" s="31">
        <v>349.9</v>
      </c>
      <c r="L44" s="31">
        <v>340.15</v>
      </c>
      <c r="M44" s="31">
        <v>3.1888000000000001</v>
      </c>
      <c r="N44" s="1"/>
      <c r="O44" s="1"/>
    </row>
    <row r="45" spans="1:15" ht="12.75" customHeight="1">
      <c r="A45" s="33">
        <v>35</v>
      </c>
      <c r="B45" s="53" t="s">
        <v>841</v>
      </c>
      <c r="C45" s="31">
        <v>611.45000000000005</v>
      </c>
      <c r="D45" s="36">
        <v>615.5</v>
      </c>
      <c r="E45" s="36">
        <v>602.45000000000005</v>
      </c>
      <c r="F45" s="36">
        <v>593.45000000000005</v>
      </c>
      <c r="G45" s="36">
        <v>580.40000000000009</v>
      </c>
      <c r="H45" s="36">
        <v>624.5</v>
      </c>
      <c r="I45" s="36">
        <v>637.54999999999995</v>
      </c>
      <c r="J45" s="36">
        <v>646.54999999999995</v>
      </c>
      <c r="K45" s="31">
        <v>628.54999999999995</v>
      </c>
      <c r="L45" s="31">
        <v>606.5</v>
      </c>
      <c r="M45" s="31">
        <v>2.8755199999999999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556.95000000000005</v>
      </c>
      <c r="D46" s="36">
        <v>558.94999999999993</v>
      </c>
      <c r="E46" s="36">
        <v>552.14999999999986</v>
      </c>
      <c r="F46" s="36">
        <v>547.34999999999991</v>
      </c>
      <c r="G46" s="36">
        <v>540.54999999999984</v>
      </c>
      <c r="H46" s="36">
        <v>563.74999999999989</v>
      </c>
      <c r="I46" s="36">
        <v>570.54999999999984</v>
      </c>
      <c r="J46" s="36">
        <v>575.34999999999991</v>
      </c>
      <c r="K46" s="31">
        <v>565.75</v>
      </c>
      <c r="L46" s="31">
        <v>554.15</v>
      </c>
      <c r="M46" s="31">
        <v>0.76271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175.35</v>
      </c>
      <c r="D47" s="36">
        <v>176.18333333333331</v>
      </c>
      <c r="E47" s="36">
        <v>173.21666666666661</v>
      </c>
      <c r="F47" s="36">
        <v>171.08333333333331</v>
      </c>
      <c r="G47" s="36">
        <v>168.11666666666662</v>
      </c>
      <c r="H47" s="36">
        <v>178.31666666666661</v>
      </c>
      <c r="I47" s="36">
        <v>181.2833333333333</v>
      </c>
      <c r="J47" s="36">
        <v>183.4166666666666</v>
      </c>
      <c r="K47" s="31">
        <v>179.15</v>
      </c>
      <c r="L47" s="31">
        <v>174.05</v>
      </c>
      <c r="M47" s="31">
        <v>94.608199999999997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3296.9</v>
      </c>
      <c r="D48" s="36">
        <v>3296.9333333333329</v>
      </c>
      <c r="E48" s="36">
        <v>3273.8666666666659</v>
      </c>
      <c r="F48" s="36">
        <v>3250.833333333333</v>
      </c>
      <c r="G48" s="36">
        <v>3227.766666666666</v>
      </c>
      <c r="H48" s="36">
        <v>3319.9666666666658</v>
      </c>
      <c r="I48" s="36">
        <v>3343.0333333333324</v>
      </c>
      <c r="J48" s="36">
        <v>3366.0666666666657</v>
      </c>
      <c r="K48" s="31">
        <v>3320</v>
      </c>
      <c r="L48" s="31">
        <v>3273.9</v>
      </c>
      <c r="M48" s="31">
        <v>7.4821499999999999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425.15</v>
      </c>
      <c r="D49" s="36">
        <v>432.2833333333333</v>
      </c>
      <c r="E49" s="36">
        <v>414.86666666666662</v>
      </c>
      <c r="F49" s="36">
        <v>404.58333333333331</v>
      </c>
      <c r="G49" s="36">
        <v>387.16666666666663</v>
      </c>
      <c r="H49" s="36">
        <v>442.56666666666661</v>
      </c>
      <c r="I49" s="36">
        <v>459.98333333333335</v>
      </c>
      <c r="J49" s="36">
        <v>470.26666666666659</v>
      </c>
      <c r="K49" s="31">
        <v>449.7</v>
      </c>
      <c r="L49" s="31">
        <v>422</v>
      </c>
      <c r="M49" s="31">
        <v>53.517969999999998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1794.15</v>
      </c>
      <c r="D50" s="36">
        <v>1799.1666666666667</v>
      </c>
      <c r="E50" s="36">
        <v>1778.2333333333336</v>
      </c>
      <c r="F50" s="36">
        <v>1762.3166666666668</v>
      </c>
      <c r="G50" s="36">
        <v>1741.3833333333337</v>
      </c>
      <c r="H50" s="36">
        <v>1815.0833333333335</v>
      </c>
      <c r="I50" s="36">
        <v>1836.0166666666664</v>
      </c>
      <c r="J50" s="36">
        <v>1851.9333333333334</v>
      </c>
      <c r="K50" s="31">
        <v>1820.1</v>
      </c>
      <c r="L50" s="31">
        <v>1783.25</v>
      </c>
      <c r="M50" s="31">
        <v>2.9826000000000001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6767.85</v>
      </c>
      <c r="D51" s="36">
        <v>6808</v>
      </c>
      <c r="E51" s="36">
        <v>6716.85</v>
      </c>
      <c r="F51" s="36">
        <v>6665.85</v>
      </c>
      <c r="G51" s="36">
        <v>6574.7000000000007</v>
      </c>
      <c r="H51" s="36">
        <v>6859</v>
      </c>
      <c r="I51" s="36">
        <v>6950.15</v>
      </c>
      <c r="J51" s="36">
        <v>7001.15</v>
      </c>
      <c r="K51" s="31">
        <v>6899.15</v>
      </c>
      <c r="L51" s="31">
        <v>6757</v>
      </c>
      <c r="M51" s="31">
        <v>0.17049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775.55</v>
      </c>
      <c r="D52" s="36">
        <v>776.06666666666661</v>
      </c>
      <c r="E52" s="36">
        <v>770.23333333333323</v>
      </c>
      <c r="F52" s="36">
        <v>764.91666666666663</v>
      </c>
      <c r="G52" s="36">
        <v>759.08333333333326</v>
      </c>
      <c r="H52" s="36">
        <v>781.38333333333321</v>
      </c>
      <c r="I52" s="36">
        <v>787.2166666666667</v>
      </c>
      <c r="J52" s="36">
        <v>792.53333333333319</v>
      </c>
      <c r="K52" s="31">
        <v>781.9</v>
      </c>
      <c r="L52" s="31">
        <v>770.75</v>
      </c>
      <c r="M52" s="31">
        <v>13.576309999999999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1118.8499999999999</v>
      </c>
      <c r="D53" s="36">
        <v>1127.8999999999999</v>
      </c>
      <c r="E53" s="36">
        <v>1106.1499999999996</v>
      </c>
      <c r="F53" s="36">
        <v>1093.4499999999998</v>
      </c>
      <c r="G53" s="36">
        <v>1071.6999999999996</v>
      </c>
      <c r="H53" s="36">
        <v>1140.5999999999997</v>
      </c>
      <c r="I53" s="36">
        <v>1162.3500000000001</v>
      </c>
      <c r="J53" s="36">
        <v>1175.0499999999997</v>
      </c>
      <c r="K53" s="31">
        <v>1149.6500000000001</v>
      </c>
      <c r="L53" s="31">
        <v>1115.2</v>
      </c>
      <c r="M53" s="31">
        <v>19.163550000000001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526.95000000000005</v>
      </c>
      <c r="D54" s="36">
        <v>532.33333333333337</v>
      </c>
      <c r="E54" s="36">
        <v>515.66666666666674</v>
      </c>
      <c r="F54" s="36">
        <v>504.38333333333333</v>
      </c>
      <c r="G54" s="36">
        <v>487.7166666666667</v>
      </c>
      <c r="H54" s="36">
        <v>543.61666666666679</v>
      </c>
      <c r="I54" s="36">
        <v>560.28333333333353</v>
      </c>
      <c r="J54" s="36">
        <v>571.56666666666683</v>
      </c>
      <c r="K54" s="31">
        <v>549</v>
      </c>
      <c r="L54" s="31">
        <v>521.04999999999995</v>
      </c>
      <c r="M54" s="31">
        <v>19.827719999999999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3828.3</v>
      </c>
      <c r="D55" s="36">
        <v>3833.4333333333329</v>
      </c>
      <c r="E55" s="36">
        <v>3801.8666666666659</v>
      </c>
      <c r="F55" s="36">
        <v>3775.4333333333329</v>
      </c>
      <c r="G55" s="36">
        <v>3743.8666666666659</v>
      </c>
      <c r="H55" s="36">
        <v>3859.8666666666659</v>
      </c>
      <c r="I55" s="36">
        <v>3891.4333333333325</v>
      </c>
      <c r="J55" s="36">
        <v>3917.8666666666659</v>
      </c>
      <c r="K55" s="31">
        <v>3865</v>
      </c>
      <c r="L55" s="31">
        <v>3807</v>
      </c>
      <c r="M55" s="31">
        <v>4.4567199999999998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1119.0999999999999</v>
      </c>
      <c r="D56" s="36">
        <v>1120.6666666666665</v>
      </c>
      <c r="E56" s="36">
        <v>1113.5333333333331</v>
      </c>
      <c r="F56" s="36">
        <v>1107.9666666666665</v>
      </c>
      <c r="G56" s="36">
        <v>1100.833333333333</v>
      </c>
      <c r="H56" s="36">
        <v>1126.2333333333331</v>
      </c>
      <c r="I56" s="36">
        <v>1133.3666666666663</v>
      </c>
      <c r="J56" s="36">
        <v>1138.9333333333332</v>
      </c>
      <c r="K56" s="31">
        <v>1127.8</v>
      </c>
      <c r="L56" s="31">
        <v>1115.0999999999999</v>
      </c>
      <c r="M56" s="31">
        <v>52.297530000000002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7293.95</v>
      </c>
      <c r="D57" s="36">
        <v>7298.0333333333328</v>
      </c>
      <c r="E57" s="36">
        <v>7239.9166666666661</v>
      </c>
      <c r="F57" s="36">
        <v>7185.8833333333332</v>
      </c>
      <c r="G57" s="36">
        <v>7127.7666666666664</v>
      </c>
      <c r="H57" s="36">
        <v>7352.0666666666657</v>
      </c>
      <c r="I57" s="36">
        <v>7410.1833333333325</v>
      </c>
      <c r="J57" s="36">
        <v>7464.2166666666653</v>
      </c>
      <c r="K57" s="31">
        <v>7356.15</v>
      </c>
      <c r="L57" s="31">
        <v>7244</v>
      </c>
      <c r="M57" s="31">
        <v>2.7218100000000001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7456.65</v>
      </c>
      <c r="D58" s="36">
        <v>7499.6833333333334</v>
      </c>
      <c r="E58" s="36">
        <v>7384.8666666666668</v>
      </c>
      <c r="F58" s="36">
        <v>7313.083333333333</v>
      </c>
      <c r="G58" s="36">
        <v>7198.2666666666664</v>
      </c>
      <c r="H58" s="36">
        <v>7571.4666666666672</v>
      </c>
      <c r="I58" s="36">
        <v>7686.2833333333347</v>
      </c>
      <c r="J58" s="36">
        <v>7758.0666666666675</v>
      </c>
      <c r="K58" s="31">
        <v>7614.5</v>
      </c>
      <c r="L58" s="31">
        <v>7427.9</v>
      </c>
      <c r="M58" s="31">
        <v>11.947229999999999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1623.5</v>
      </c>
      <c r="D59" s="36">
        <v>1629.9333333333334</v>
      </c>
      <c r="E59" s="36">
        <v>1613.5666666666668</v>
      </c>
      <c r="F59" s="36">
        <v>1603.6333333333334</v>
      </c>
      <c r="G59" s="36">
        <v>1587.2666666666669</v>
      </c>
      <c r="H59" s="36">
        <v>1639.8666666666668</v>
      </c>
      <c r="I59" s="36">
        <v>1656.2333333333336</v>
      </c>
      <c r="J59" s="36">
        <v>1666.1666666666667</v>
      </c>
      <c r="K59" s="31">
        <v>1646.3</v>
      </c>
      <c r="L59" s="31">
        <v>1620</v>
      </c>
      <c r="M59" s="31">
        <v>10.636760000000001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8177.35</v>
      </c>
      <c r="D60" s="36">
        <v>8175.7</v>
      </c>
      <c r="E60" s="36">
        <v>8142.4</v>
      </c>
      <c r="F60" s="36">
        <v>8107.45</v>
      </c>
      <c r="G60" s="36">
        <v>8074.15</v>
      </c>
      <c r="H60" s="36">
        <v>8210.65</v>
      </c>
      <c r="I60" s="36">
        <v>8243.9500000000007</v>
      </c>
      <c r="J60" s="36">
        <v>8278.9</v>
      </c>
      <c r="K60" s="31">
        <v>8209</v>
      </c>
      <c r="L60" s="31">
        <v>8140.75</v>
      </c>
      <c r="M60" s="31">
        <v>0.14829000000000001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2491.65</v>
      </c>
      <c r="D61" s="36">
        <v>2486.75</v>
      </c>
      <c r="E61" s="36">
        <v>2444.9</v>
      </c>
      <c r="F61" s="36">
        <v>2398.15</v>
      </c>
      <c r="G61" s="36">
        <v>2356.3000000000002</v>
      </c>
      <c r="H61" s="36">
        <v>2533.5</v>
      </c>
      <c r="I61" s="36">
        <v>2575.3500000000004</v>
      </c>
      <c r="J61" s="36">
        <v>2622.1</v>
      </c>
      <c r="K61" s="31">
        <v>2528.6</v>
      </c>
      <c r="L61" s="31">
        <v>2440</v>
      </c>
      <c r="M61" s="31">
        <v>0.73260000000000003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2606.85</v>
      </c>
      <c r="D62" s="36">
        <v>2627.4333333333329</v>
      </c>
      <c r="E62" s="36">
        <v>2579.266666666666</v>
      </c>
      <c r="F62" s="36">
        <v>2551.6833333333329</v>
      </c>
      <c r="G62" s="36">
        <v>2503.516666666666</v>
      </c>
      <c r="H62" s="36">
        <v>2655.016666666666</v>
      </c>
      <c r="I62" s="36">
        <v>2703.1833333333329</v>
      </c>
      <c r="J62" s="36">
        <v>2730.766666666666</v>
      </c>
      <c r="K62" s="31">
        <v>2675.6</v>
      </c>
      <c r="L62" s="31">
        <v>2599.85</v>
      </c>
      <c r="M62" s="31">
        <v>1.4548300000000001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392.6</v>
      </c>
      <c r="D63" s="36">
        <v>391.61666666666662</v>
      </c>
      <c r="E63" s="36">
        <v>387.33333333333326</v>
      </c>
      <c r="F63" s="36">
        <v>382.06666666666666</v>
      </c>
      <c r="G63" s="36">
        <v>377.7833333333333</v>
      </c>
      <c r="H63" s="36">
        <v>396.88333333333321</v>
      </c>
      <c r="I63" s="36">
        <v>401.16666666666663</v>
      </c>
      <c r="J63" s="36">
        <v>406.43333333333317</v>
      </c>
      <c r="K63" s="31">
        <v>395.9</v>
      </c>
      <c r="L63" s="31">
        <v>386.35</v>
      </c>
      <c r="M63" s="31">
        <v>14.34409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229.75</v>
      </c>
      <c r="D64" s="36">
        <v>230.51666666666665</v>
      </c>
      <c r="E64" s="36">
        <v>227.43333333333331</v>
      </c>
      <c r="F64" s="36">
        <v>225.11666666666665</v>
      </c>
      <c r="G64" s="36">
        <v>222.0333333333333</v>
      </c>
      <c r="H64" s="36">
        <v>232.83333333333331</v>
      </c>
      <c r="I64" s="36">
        <v>235.91666666666669</v>
      </c>
      <c r="J64" s="36">
        <v>238.23333333333332</v>
      </c>
      <c r="K64" s="31">
        <v>233.6</v>
      </c>
      <c r="L64" s="31">
        <v>228.2</v>
      </c>
      <c r="M64" s="31">
        <v>74.212760000000003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231.25</v>
      </c>
      <c r="D65" s="36">
        <v>231.63333333333333</v>
      </c>
      <c r="E65" s="36">
        <v>229.01666666666665</v>
      </c>
      <c r="F65" s="36">
        <v>226.78333333333333</v>
      </c>
      <c r="G65" s="36">
        <v>224.16666666666666</v>
      </c>
      <c r="H65" s="36">
        <v>233.86666666666665</v>
      </c>
      <c r="I65" s="36">
        <v>236.48333333333332</v>
      </c>
      <c r="J65" s="36">
        <v>238.71666666666664</v>
      </c>
      <c r="K65" s="31">
        <v>234.25</v>
      </c>
      <c r="L65" s="31">
        <v>229.4</v>
      </c>
      <c r="M65" s="31">
        <v>139.77706000000001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134.55000000000001</v>
      </c>
      <c r="D66" s="36">
        <v>133.68333333333337</v>
      </c>
      <c r="E66" s="36">
        <v>130.46666666666673</v>
      </c>
      <c r="F66" s="36">
        <v>126.38333333333335</v>
      </c>
      <c r="G66" s="36">
        <v>123.16666666666671</v>
      </c>
      <c r="H66" s="36">
        <v>137.76666666666674</v>
      </c>
      <c r="I66" s="36">
        <v>140.98333333333338</v>
      </c>
      <c r="J66" s="36">
        <v>145.06666666666675</v>
      </c>
      <c r="K66" s="31">
        <v>136.9</v>
      </c>
      <c r="L66" s="31">
        <v>129.6</v>
      </c>
      <c r="M66" s="31">
        <v>338.01884000000001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50</v>
      </c>
      <c r="D67" s="36">
        <v>50.449999999999996</v>
      </c>
      <c r="E67" s="36">
        <v>48.649999999999991</v>
      </c>
      <c r="F67" s="36">
        <v>47.3</v>
      </c>
      <c r="G67" s="36">
        <v>45.499999999999993</v>
      </c>
      <c r="H67" s="36">
        <v>51.79999999999999</v>
      </c>
      <c r="I67" s="36">
        <v>53.599999999999987</v>
      </c>
      <c r="J67" s="36">
        <v>54.949999999999989</v>
      </c>
      <c r="K67" s="31">
        <v>52.25</v>
      </c>
      <c r="L67" s="31">
        <v>49.1</v>
      </c>
      <c r="M67" s="31">
        <v>1204.50425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2962.7</v>
      </c>
      <c r="D68" s="36">
        <v>2977.6166666666663</v>
      </c>
      <c r="E68" s="36">
        <v>2919.0333333333328</v>
      </c>
      <c r="F68" s="36">
        <v>2875.3666666666663</v>
      </c>
      <c r="G68" s="36">
        <v>2816.7833333333328</v>
      </c>
      <c r="H68" s="36">
        <v>3021.2833333333328</v>
      </c>
      <c r="I68" s="36">
        <v>3079.8666666666659</v>
      </c>
      <c r="J68" s="36">
        <v>3123.5333333333328</v>
      </c>
      <c r="K68" s="31">
        <v>3036.2</v>
      </c>
      <c r="L68" s="31">
        <v>2933.95</v>
      </c>
      <c r="M68" s="31">
        <v>0.14262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1578.5</v>
      </c>
      <c r="D69" s="36">
        <v>1579</v>
      </c>
      <c r="E69" s="36">
        <v>1566</v>
      </c>
      <c r="F69" s="36">
        <v>1553.5</v>
      </c>
      <c r="G69" s="36">
        <v>1540.5</v>
      </c>
      <c r="H69" s="36">
        <v>1591.5</v>
      </c>
      <c r="I69" s="36">
        <v>1604.5</v>
      </c>
      <c r="J69" s="36">
        <v>1617</v>
      </c>
      <c r="K69" s="31">
        <v>1592</v>
      </c>
      <c r="L69" s="31">
        <v>1566.5</v>
      </c>
      <c r="M69" s="31">
        <v>1.15649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5968.85</v>
      </c>
      <c r="D70" s="36">
        <v>5915.3</v>
      </c>
      <c r="E70" s="36">
        <v>5834.6</v>
      </c>
      <c r="F70" s="36">
        <v>5700.35</v>
      </c>
      <c r="G70" s="36">
        <v>5619.6500000000005</v>
      </c>
      <c r="H70" s="36">
        <v>6049.55</v>
      </c>
      <c r="I70" s="36">
        <v>6130.2499999999991</v>
      </c>
      <c r="J70" s="36">
        <v>6264.5</v>
      </c>
      <c r="K70" s="31">
        <v>5996</v>
      </c>
      <c r="L70" s="31">
        <v>5781.05</v>
      </c>
      <c r="M70" s="31">
        <v>0.16822999999999999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3150.75</v>
      </c>
      <c r="D71" s="36">
        <v>3149.9166666666665</v>
      </c>
      <c r="E71" s="36">
        <v>3120.833333333333</v>
      </c>
      <c r="F71" s="36">
        <v>3090.9166666666665</v>
      </c>
      <c r="G71" s="36">
        <v>3061.833333333333</v>
      </c>
      <c r="H71" s="36">
        <v>3179.833333333333</v>
      </c>
      <c r="I71" s="36">
        <v>3208.9166666666661</v>
      </c>
      <c r="J71" s="36">
        <v>3238.833333333333</v>
      </c>
      <c r="K71" s="31">
        <v>3179</v>
      </c>
      <c r="L71" s="31">
        <v>3120</v>
      </c>
      <c r="M71" s="31">
        <v>2.41926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604.45000000000005</v>
      </c>
      <c r="D72" s="36">
        <v>603.38333333333333</v>
      </c>
      <c r="E72" s="36">
        <v>599.76666666666665</v>
      </c>
      <c r="F72" s="36">
        <v>595.08333333333337</v>
      </c>
      <c r="G72" s="36">
        <v>591.4666666666667</v>
      </c>
      <c r="H72" s="36">
        <v>608.06666666666661</v>
      </c>
      <c r="I72" s="36">
        <v>611.68333333333317</v>
      </c>
      <c r="J72" s="36">
        <v>616.36666666666656</v>
      </c>
      <c r="K72" s="31">
        <v>607</v>
      </c>
      <c r="L72" s="31">
        <v>598.70000000000005</v>
      </c>
      <c r="M72" s="31">
        <v>8.9732699999999994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1746.4</v>
      </c>
      <c r="D73" s="36">
        <v>1770.3999999999999</v>
      </c>
      <c r="E73" s="36">
        <v>1701.9999999999998</v>
      </c>
      <c r="F73" s="36">
        <v>1657.6</v>
      </c>
      <c r="G73" s="36">
        <v>1589.1999999999998</v>
      </c>
      <c r="H73" s="36">
        <v>1814.7999999999997</v>
      </c>
      <c r="I73" s="36">
        <v>1883.1999999999998</v>
      </c>
      <c r="J73" s="36">
        <v>1927.5999999999997</v>
      </c>
      <c r="K73" s="31">
        <v>1838.8</v>
      </c>
      <c r="L73" s="31">
        <v>1726</v>
      </c>
      <c r="M73" s="31">
        <v>20.96931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186.8</v>
      </c>
      <c r="D74" s="36">
        <v>187.38333333333333</v>
      </c>
      <c r="E74" s="36">
        <v>184.51666666666665</v>
      </c>
      <c r="F74" s="36">
        <v>182.23333333333332</v>
      </c>
      <c r="G74" s="36">
        <v>179.36666666666665</v>
      </c>
      <c r="H74" s="36">
        <v>189.66666666666666</v>
      </c>
      <c r="I74" s="36">
        <v>192.53333333333333</v>
      </c>
      <c r="J74" s="36">
        <v>194.81666666666666</v>
      </c>
      <c r="K74" s="31">
        <v>190.25</v>
      </c>
      <c r="L74" s="31">
        <v>185.1</v>
      </c>
      <c r="M74" s="31">
        <v>164.71601000000001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1225.6500000000001</v>
      </c>
      <c r="D75" s="36">
        <v>1235.3999999999999</v>
      </c>
      <c r="E75" s="36">
        <v>1211.7499999999998</v>
      </c>
      <c r="F75" s="36">
        <v>1197.8499999999999</v>
      </c>
      <c r="G75" s="36">
        <v>1174.1999999999998</v>
      </c>
      <c r="H75" s="36">
        <v>1249.2999999999997</v>
      </c>
      <c r="I75" s="36">
        <v>1272.9499999999998</v>
      </c>
      <c r="J75" s="36">
        <v>1286.8499999999997</v>
      </c>
      <c r="K75" s="31">
        <v>1259.05</v>
      </c>
      <c r="L75" s="31">
        <v>1221.5</v>
      </c>
      <c r="M75" s="31">
        <v>5.6827699999999997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203</v>
      </c>
      <c r="D76" s="36">
        <v>201.25</v>
      </c>
      <c r="E76" s="36">
        <v>198.75</v>
      </c>
      <c r="F76" s="36">
        <v>194.5</v>
      </c>
      <c r="G76" s="36">
        <v>192</v>
      </c>
      <c r="H76" s="36">
        <v>205.5</v>
      </c>
      <c r="I76" s="36">
        <v>208</v>
      </c>
      <c r="J76" s="36">
        <v>212.25</v>
      </c>
      <c r="K76" s="31">
        <v>203.75</v>
      </c>
      <c r="L76" s="31">
        <v>197</v>
      </c>
      <c r="M76" s="31">
        <v>362.97046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472.85</v>
      </c>
      <c r="D77" s="36">
        <v>471.05</v>
      </c>
      <c r="E77" s="36">
        <v>462.3</v>
      </c>
      <c r="F77" s="36">
        <v>451.75</v>
      </c>
      <c r="G77" s="36">
        <v>443</v>
      </c>
      <c r="H77" s="36">
        <v>481.6</v>
      </c>
      <c r="I77" s="36">
        <v>490.35</v>
      </c>
      <c r="J77" s="36">
        <v>500.90000000000003</v>
      </c>
      <c r="K77" s="31">
        <v>479.8</v>
      </c>
      <c r="L77" s="31">
        <v>460.5</v>
      </c>
      <c r="M77" s="31">
        <v>211.8475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1095.9000000000001</v>
      </c>
      <c r="D78" s="36">
        <v>1101.9666666666667</v>
      </c>
      <c r="E78" s="36">
        <v>1086.9333333333334</v>
      </c>
      <c r="F78" s="36">
        <v>1077.9666666666667</v>
      </c>
      <c r="G78" s="36">
        <v>1062.9333333333334</v>
      </c>
      <c r="H78" s="36">
        <v>1110.9333333333334</v>
      </c>
      <c r="I78" s="36">
        <v>1125.9666666666667</v>
      </c>
      <c r="J78" s="36">
        <v>1134.9333333333334</v>
      </c>
      <c r="K78" s="31">
        <v>1117</v>
      </c>
      <c r="L78" s="31">
        <v>1093</v>
      </c>
      <c r="M78" s="31">
        <v>50.255400000000002</v>
      </c>
      <c r="N78" s="1"/>
      <c r="O78" s="1"/>
    </row>
    <row r="79" spans="1:15" ht="12.75" customHeight="1">
      <c r="A79" s="33">
        <v>69</v>
      </c>
      <c r="B79" s="53" t="s">
        <v>843</v>
      </c>
      <c r="C79" s="31">
        <v>587.45000000000005</v>
      </c>
      <c r="D79" s="36">
        <v>584.2166666666667</v>
      </c>
      <c r="E79" s="36">
        <v>577.33333333333337</v>
      </c>
      <c r="F79" s="36">
        <v>567.2166666666667</v>
      </c>
      <c r="G79" s="36">
        <v>560.33333333333337</v>
      </c>
      <c r="H79" s="36">
        <v>594.33333333333337</v>
      </c>
      <c r="I79" s="36">
        <v>601.21666666666658</v>
      </c>
      <c r="J79" s="36">
        <v>611.33333333333337</v>
      </c>
      <c r="K79" s="31">
        <v>591.1</v>
      </c>
      <c r="L79" s="31">
        <v>574.1</v>
      </c>
      <c r="M79" s="31">
        <v>6.9300100000000002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287.60000000000002</v>
      </c>
      <c r="D80" s="36">
        <v>284.2</v>
      </c>
      <c r="E80" s="36">
        <v>279.7</v>
      </c>
      <c r="F80" s="36">
        <v>271.8</v>
      </c>
      <c r="G80" s="36">
        <v>267.3</v>
      </c>
      <c r="H80" s="36">
        <v>292.09999999999997</v>
      </c>
      <c r="I80" s="36">
        <v>296.59999999999997</v>
      </c>
      <c r="J80" s="36">
        <v>304.49999999999994</v>
      </c>
      <c r="K80" s="31">
        <v>288.7</v>
      </c>
      <c r="L80" s="31">
        <v>276.3</v>
      </c>
      <c r="M80" s="31">
        <v>135.68998999999999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1435</v>
      </c>
      <c r="D81" s="36">
        <v>1445.0666666666666</v>
      </c>
      <c r="E81" s="36">
        <v>1420.1333333333332</v>
      </c>
      <c r="F81" s="36">
        <v>1405.2666666666667</v>
      </c>
      <c r="G81" s="36">
        <v>1380.3333333333333</v>
      </c>
      <c r="H81" s="36">
        <v>1459.9333333333332</v>
      </c>
      <c r="I81" s="36">
        <v>1484.8666666666666</v>
      </c>
      <c r="J81" s="36">
        <v>1499.7333333333331</v>
      </c>
      <c r="K81" s="31">
        <v>1470</v>
      </c>
      <c r="L81" s="31">
        <v>1430.2</v>
      </c>
      <c r="M81" s="31">
        <v>0.52858000000000005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780.65</v>
      </c>
      <c r="D82" s="36">
        <v>776.03333333333342</v>
      </c>
      <c r="E82" s="36">
        <v>765.06666666666683</v>
      </c>
      <c r="F82" s="36">
        <v>749.48333333333346</v>
      </c>
      <c r="G82" s="36">
        <v>738.51666666666688</v>
      </c>
      <c r="H82" s="36">
        <v>791.61666666666679</v>
      </c>
      <c r="I82" s="36">
        <v>802.58333333333326</v>
      </c>
      <c r="J82" s="36">
        <v>818.16666666666674</v>
      </c>
      <c r="K82" s="31">
        <v>787</v>
      </c>
      <c r="L82" s="31">
        <v>760.45</v>
      </c>
      <c r="M82" s="31">
        <v>15.497669999999999</v>
      </c>
      <c r="N82" s="1"/>
      <c r="O82" s="1"/>
    </row>
    <row r="83" spans="1:15" ht="12.75" customHeight="1">
      <c r="A83" s="33">
        <v>73</v>
      </c>
      <c r="B83" s="53" t="s">
        <v>844</v>
      </c>
      <c r="C83" s="31">
        <v>387.35</v>
      </c>
      <c r="D83" s="36">
        <v>395.16666666666669</v>
      </c>
      <c r="E83" s="36">
        <v>377.43333333333339</v>
      </c>
      <c r="F83" s="36">
        <v>367.51666666666671</v>
      </c>
      <c r="G83" s="36">
        <v>349.78333333333342</v>
      </c>
      <c r="H83" s="36">
        <v>405.08333333333337</v>
      </c>
      <c r="I83" s="36">
        <v>422.81666666666661</v>
      </c>
      <c r="J83" s="36">
        <v>432.73333333333335</v>
      </c>
      <c r="K83" s="31">
        <v>412.9</v>
      </c>
      <c r="L83" s="31">
        <v>385.25</v>
      </c>
      <c r="M83" s="31">
        <v>84.485960000000006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7101.15</v>
      </c>
      <c r="D84" s="36">
        <v>7157.7333333333327</v>
      </c>
      <c r="E84" s="36">
        <v>6998.5666666666657</v>
      </c>
      <c r="F84" s="36">
        <v>6895.9833333333327</v>
      </c>
      <c r="G84" s="36">
        <v>6736.8166666666657</v>
      </c>
      <c r="H84" s="36">
        <v>7260.3166666666657</v>
      </c>
      <c r="I84" s="36">
        <v>7419.4833333333318</v>
      </c>
      <c r="J84" s="36">
        <v>7522.0666666666657</v>
      </c>
      <c r="K84" s="31">
        <v>7316.9</v>
      </c>
      <c r="L84" s="31">
        <v>7055.15</v>
      </c>
      <c r="M84" s="31">
        <v>8.0390000000000003E-2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1051.2</v>
      </c>
      <c r="D85" s="36">
        <v>1064.9333333333332</v>
      </c>
      <c r="E85" s="36">
        <v>1031.8666666666663</v>
      </c>
      <c r="F85" s="36">
        <v>1012.5333333333331</v>
      </c>
      <c r="G85" s="36">
        <v>979.46666666666624</v>
      </c>
      <c r="H85" s="36">
        <v>1084.2666666666664</v>
      </c>
      <c r="I85" s="36">
        <v>1117.3333333333335</v>
      </c>
      <c r="J85" s="36">
        <v>1136.6666666666665</v>
      </c>
      <c r="K85" s="31">
        <v>1098</v>
      </c>
      <c r="L85" s="31">
        <v>1045.5999999999999</v>
      </c>
      <c r="M85" s="31">
        <v>3.7577400000000001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1648.7</v>
      </c>
      <c r="D86" s="36">
        <v>1653.1333333333332</v>
      </c>
      <c r="E86" s="36">
        <v>1604.2666666666664</v>
      </c>
      <c r="F86" s="36">
        <v>1559.8333333333333</v>
      </c>
      <c r="G86" s="36">
        <v>1510.9666666666665</v>
      </c>
      <c r="H86" s="36">
        <v>1697.5666666666664</v>
      </c>
      <c r="I86" s="36">
        <v>1746.4333333333332</v>
      </c>
      <c r="J86" s="36">
        <v>1790.8666666666663</v>
      </c>
      <c r="K86" s="31">
        <v>1702</v>
      </c>
      <c r="L86" s="31">
        <v>1608.7</v>
      </c>
      <c r="M86" s="31">
        <v>2.4290799999999999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510.45</v>
      </c>
      <c r="D87" s="36">
        <v>508.93333333333334</v>
      </c>
      <c r="E87" s="36">
        <v>493.06666666666672</v>
      </c>
      <c r="F87" s="36">
        <v>475.68333333333339</v>
      </c>
      <c r="G87" s="36">
        <v>459.81666666666678</v>
      </c>
      <c r="H87" s="36">
        <v>526.31666666666661</v>
      </c>
      <c r="I87" s="36">
        <v>542.18333333333339</v>
      </c>
      <c r="J87" s="36">
        <v>559.56666666666661</v>
      </c>
      <c r="K87" s="31">
        <v>524.79999999999995</v>
      </c>
      <c r="L87" s="31">
        <v>491.55</v>
      </c>
      <c r="M87" s="31">
        <v>18.825099999999999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23098.35</v>
      </c>
      <c r="D88" s="36">
        <v>23243.066666666669</v>
      </c>
      <c r="E88" s="36">
        <v>22917.183333333338</v>
      </c>
      <c r="F88" s="36">
        <v>22736.01666666667</v>
      </c>
      <c r="G88" s="36">
        <v>22410.133333333339</v>
      </c>
      <c r="H88" s="36">
        <v>23424.233333333337</v>
      </c>
      <c r="I88" s="36">
        <v>23750.116666666669</v>
      </c>
      <c r="J88" s="36">
        <v>23931.283333333336</v>
      </c>
      <c r="K88" s="31">
        <v>23568.95</v>
      </c>
      <c r="L88" s="31">
        <v>23061.9</v>
      </c>
      <c r="M88" s="31">
        <v>0.22572999999999999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974.3</v>
      </c>
      <c r="D89" s="36">
        <v>971.6</v>
      </c>
      <c r="E89" s="36">
        <v>958.15000000000009</v>
      </c>
      <c r="F89" s="36">
        <v>942.00000000000011</v>
      </c>
      <c r="G89" s="36">
        <v>928.55000000000018</v>
      </c>
      <c r="H89" s="36">
        <v>987.75</v>
      </c>
      <c r="I89" s="36">
        <v>1001.2</v>
      </c>
      <c r="J89" s="36">
        <v>1017.3499999999999</v>
      </c>
      <c r="K89" s="31">
        <v>985.05</v>
      </c>
      <c r="L89" s="31">
        <v>955.45</v>
      </c>
      <c r="M89" s="31">
        <v>3.9542299999999999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20</v>
      </c>
      <c r="D90" s="36">
        <v>20.016666666666669</v>
      </c>
      <c r="E90" s="36">
        <v>19.583333333333339</v>
      </c>
      <c r="F90" s="36">
        <v>19.166666666666671</v>
      </c>
      <c r="G90" s="36">
        <v>18.733333333333341</v>
      </c>
      <c r="H90" s="36">
        <v>20.433333333333337</v>
      </c>
      <c r="I90" s="36">
        <v>20.866666666666667</v>
      </c>
      <c r="J90" s="36">
        <v>21.283333333333335</v>
      </c>
      <c r="K90" s="31">
        <v>20.45</v>
      </c>
      <c r="L90" s="31">
        <v>19.600000000000001</v>
      </c>
      <c r="M90" s="31">
        <v>182.51266000000001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5130.6000000000004</v>
      </c>
      <c r="D91" s="36">
        <v>5151.95</v>
      </c>
      <c r="E91" s="36">
        <v>5085.8999999999996</v>
      </c>
      <c r="F91" s="36">
        <v>5041.2</v>
      </c>
      <c r="G91" s="36">
        <v>4975.1499999999996</v>
      </c>
      <c r="H91" s="36">
        <v>5196.6499999999996</v>
      </c>
      <c r="I91" s="36">
        <v>5262.7000000000007</v>
      </c>
      <c r="J91" s="36">
        <v>5307.4</v>
      </c>
      <c r="K91" s="31">
        <v>5218</v>
      </c>
      <c r="L91" s="31">
        <v>5107.25</v>
      </c>
      <c r="M91" s="31">
        <v>2.0302799999999999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2308.75</v>
      </c>
      <c r="D92" s="36">
        <v>2289.5833333333335</v>
      </c>
      <c r="E92" s="36">
        <v>2259.166666666667</v>
      </c>
      <c r="F92" s="36">
        <v>2209.5833333333335</v>
      </c>
      <c r="G92" s="36">
        <v>2179.166666666667</v>
      </c>
      <c r="H92" s="36">
        <v>2339.166666666667</v>
      </c>
      <c r="I92" s="36">
        <v>2369.5833333333339</v>
      </c>
      <c r="J92" s="36">
        <v>2419.166666666667</v>
      </c>
      <c r="K92" s="31">
        <v>2320</v>
      </c>
      <c r="L92" s="31">
        <v>2240</v>
      </c>
      <c r="M92" s="31">
        <v>9.55213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2036.95</v>
      </c>
      <c r="D93" s="36">
        <v>2038.1833333333332</v>
      </c>
      <c r="E93" s="36">
        <v>1986.3666666666663</v>
      </c>
      <c r="F93" s="36">
        <v>1935.7833333333331</v>
      </c>
      <c r="G93" s="36">
        <v>1883.9666666666662</v>
      </c>
      <c r="H93" s="36">
        <v>2088.7666666666664</v>
      </c>
      <c r="I93" s="36">
        <v>2140.5833333333335</v>
      </c>
      <c r="J93" s="36">
        <v>2191.1666666666665</v>
      </c>
      <c r="K93" s="31">
        <v>2090</v>
      </c>
      <c r="L93" s="31">
        <v>1987.6</v>
      </c>
      <c r="M93" s="31">
        <v>3.40401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285.10000000000002</v>
      </c>
      <c r="D94" s="36">
        <v>285.4666666666667</v>
      </c>
      <c r="E94" s="36">
        <v>282.93333333333339</v>
      </c>
      <c r="F94" s="36">
        <v>280.76666666666671</v>
      </c>
      <c r="G94" s="36">
        <v>278.23333333333341</v>
      </c>
      <c r="H94" s="36">
        <v>287.63333333333338</v>
      </c>
      <c r="I94" s="36">
        <v>290.16666666666669</v>
      </c>
      <c r="J94" s="36">
        <v>292.33333333333337</v>
      </c>
      <c r="K94" s="31">
        <v>288</v>
      </c>
      <c r="L94" s="31">
        <v>283.3</v>
      </c>
      <c r="M94" s="31">
        <v>6.4320000000000004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756.6</v>
      </c>
      <c r="D95" s="36">
        <v>758.93333333333339</v>
      </c>
      <c r="E95" s="36">
        <v>748.86666666666679</v>
      </c>
      <c r="F95" s="36">
        <v>741.13333333333344</v>
      </c>
      <c r="G95" s="36">
        <v>731.06666666666683</v>
      </c>
      <c r="H95" s="36">
        <v>766.66666666666674</v>
      </c>
      <c r="I95" s="36">
        <v>776.73333333333335</v>
      </c>
      <c r="J95" s="36">
        <v>784.4666666666667</v>
      </c>
      <c r="K95" s="31">
        <v>769</v>
      </c>
      <c r="L95" s="31">
        <v>751.2</v>
      </c>
      <c r="M95" s="31">
        <v>3.4565299999999999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464.95</v>
      </c>
      <c r="D96" s="36">
        <v>465.83333333333331</v>
      </c>
      <c r="E96" s="36">
        <v>460.31666666666661</v>
      </c>
      <c r="F96" s="36">
        <v>455.68333333333328</v>
      </c>
      <c r="G96" s="36">
        <v>450.16666666666657</v>
      </c>
      <c r="H96" s="36">
        <v>470.46666666666664</v>
      </c>
      <c r="I96" s="36">
        <v>475.98333333333341</v>
      </c>
      <c r="J96" s="36">
        <v>480.61666666666667</v>
      </c>
      <c r="K96" s="31">
        <v>471.35</v>
      </c>
      <c r="L96" s="31">
        <v>461.2</v>
      </c>
      <c r="M96" s="31">
        <v>52.082909999999998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958</v>
      </c>
      <c r="D97" s="36">
        <v>935.38333333333333</v>
      </c>
      <c r="E97" s="36">
        <v>894.9666666666667</v>
      </c>
      <c r="F97" s="36">
        <v>831.93333333333339</v>
      </c>
      <c r="G97" s="36">
        <v>791.51666666666677</v>
      </c>
      <c r="H97" s="36">
        <v>998.41666666666663</v>
      </c>
      <c r="I97" s="36">
        <v>1038.8333333333335</v>
      </c>
      <c r="J97" s="36">
        <v>1101.8666666666666</v>
      </c>
      <c r="K97" s="31">
        <v>975.8</v>
      </c>
      <c r="L97" s="31">
        <v>872.35</v>
      </c>
      <c r="M97" s="31">
        <v>43.08867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1158.45</v>
      </c>
      <c r="D98" s="36">
        <v>1172.3833333333334</v>
      </c>
      <c r="E98" s="36">
        <v>1141.0666666666668</v>
      </c>
      <c r="F98" s="36">
        <v>1123.6833333333334</v>
      </c>
      <c r="G98" s="36">
        <v>1092.3666666666668</v>
      </c>
      <c r="H98" s="36">
        <v>1189.7666666666669</v>
      </c>
      <c r="I98" s="36">
        <v>1221.0833333333335</v>
      </c>
      <c r="J98" s="36">
        <v>1238.4666666666669</v>
      </c>
      <c r="K98" s="31">
        <v>1203.7</v>
      </c>
      <c r="L98" s="31">
        <v>1155</v>
      </c>
      <c r="M98" s="31">
        <v>0.83582999999999996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173.05</v>
      </c>
      <c r="D99" s="36">
        <v>174.13333333333335</v>
      </c>
      <c r="E99" s="36">
        <v>169.8666666666667</v>
      </c>
      <c r="F99" s="36">
        <v>166.68333333333334</v>
      </c>
      <c r="G99" s="36">
        <v>162.41666666666669</v>
      </c>
      <c r="H99" s="36">
        <v>177.31666666666672</v>
      </c>
      <c r="I99" s="36">
        <v>181.58333333333337</v>
      </c>
      <c r="J99" s="36">
        <v>184.76666666666674</v>
      </c>
      <c r="K99" s="31">
        <v>178.4</v>
      </c>
      <c r="L99" s="31">
        <v>170.95</v>
      </c>
      <c r="M99" s="31">
        <v>37.4923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636.20000000000005</v>
      </c>
      <c r="D100" s="36">
        <v>635.4</v>
      </c>
      <c r="E100" s="36">
        <v>633.04999999999995</v>
      </c>
      <c r="F100" s="36">
        <v>629.9</v>
      </c>
      <c r="G100" s="36">
        <v>627.54999999999995</v>
      </c>
      <c r="H100" s="36">
        <v>638.54999999999995</v>
      </c>
      <c r="I100" s="36">
        <v>640.90000000000009</v>
      </c>
      <c r="J100" s="36">
        <v>644.04999999999995</v>
      </c>
      <c r="K100" s="31">
        <v>637.75</v>
      </c>
      <c r="L100" s="31">
        <v>632.25</v>
      </c>
      <c r="M100" s="31">
        <v>0.38423000000000002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2497.5</v>
      </c>
      <c r="D101" s="36">
        <v>2488.2666666666669</v>
      </c>
      <c r="E101" s="36">
        <v>2465.5333333333338</v>
      </c>
      <c r="F101" s="36">
        <v>2433.5666666666671</v>
      </c>
      <c r="G101" s="36">
        <v>2410.8333333333339</v>
      </c>
      <c r="H101" s="36">
        <v>2520.2333333333336</v>
      </c>
      <c r="I101" s="36">
        <v>2542.9666666666662</v>
      </c>
      <c r="J101" s="36">
        <v>2574.9333333333334</v>
      </c>
      <c r="K101" s="31">
        <v>2511</v>
      </c>
      <c r="L101" s="31">
        <v>2456.3000000000002</v>
      </c>
      <c r="M101" s="31">
        <v>1.2717799999999999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53.1</v>
      </c>
      <c r="D102" s="36">
        <v>52.983333333333327</v>
      </c>
      <c r="E102" s="36">
        <v>51.616666666666653</v>
      </c>
      <c r="F102" s="36">
        <v>50.133333333333326</v>
      </c>
      <c r="G102" s="36">
        <v>48.766666666666652</v>
      </c>
      <c r="H102" s="36">
        <v>54.466666666666654</v>
      </c>
      <c r="I102" s="36">
        <v>55.833333333333329</v>
      </c>
      <c r="J102" s="36">
        <v>57.316666666666656</v>
      </c>
      <c r="K102" s="31">
        <v>54.35</v>
      </c>
      <c r="L102" s="31">
        <v>51.5</v>
      </c>
      <c r="M102" s="31">
        <v>531.35533999999996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1881.3</v>
      </c>
      <c r="D103" s="36">
        <v>1876.5166666666667</v>
      </c>
      <c r="E103" s="36">
        <v>1840.7833333333333</v>
      </c>
      <c r="F103" s="36">
        <v>1800.2666666666667</v>
      </c>
      <c r="G103" s="36">
        <v>1764.5333333333333</v>
      </c>
      <c r="H103" s="36">
        <v>1917.0333333333333</v>
      </c>
      <c r="I103" s="36">
        <v>1952.7666666666664</v>
      </c>
      <c r="J103" s="36">
        <v>1993.2833333333333</v>
      </c>
      <c r="K103" s="31">
        <v>1912.25</v>
      </c>
      <c r="L103" s="31">
        <v>1836</v>
      </c>
      <c r="M103" s="31">
        <v>14.52652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778.25</v>
      </c>
      <c r="D104" s="36">
        <v>773.88333333333333</v>
      </c>
      <c r="E104" s="36">
        <v>767.76666666666665</v>
      </c>
      <c r="F104" s="36">
        <v>757.2833333333333</v>
      </c>
      <c r="G104" s="36">
        <v>751.16666666666663</v>
      </c>
      <c r="H104" s="36">
        <v>784.36666666666667</v>
      </c>
      <c r="I104" s="36">
        <v>790.48333333333323</v>
      </c>
      <c r="J104" s="36">
        <v>800.9666666666667</v>
      </c>
      <c r="K104" s="31">
        <v>780</v>
      </c>
      <c r="L104" s="31">
        <v>763.4</v>
      </c>
      <c r="M104" s="31">
        <v>1.15387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1434</v>
      </c>
      <c r="D105" s="36">
        <v>1444.2666666666667</v>
      </c>
      <c r="E105" s="36">
        <v>1413.5333333333333</v>
      </c>
      <c r="F105" s="36">
        <v>1393.0666666666666</v>
      </c>
      <c r="G105" s="36">
        <v>1362.3333333333333</v>
      </c>
      <c r="H105" s="36">
        <v>1464.7333333333333</v>
      </c>
      <c r="I105" s="36">
        <v>1495.4666666666665</v>
      </c>
      <c r="J105" s="36">
        <v>1515.9333333333334</v>
      </c>
      <c r="K105" s="31">
        <v>1475</v>
      </c>
      <c r="L105" s="31">
        <v>1423.8</v>
      </c>
      <c r="M105" s="31">
        <v>2.0426899999999999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8055.8</v>
      </c>
      <c r="D106" s="36">
        <v>8060.9666666666672</v>
      </c>
      <c r="E106" s="36">
        <v>8022.0833333333339</v>
      </c>
      <c r="F106" s="36">
        <v>7988.3666666666668</v>
      </c>
      <c r="G106" s="36">
        <v>7949.4833333333336</v>
      </c>
      <c r="H106" s="36">
        <v>8094.6833333333343</v>
      </c>
      <c r="I106" s="36">
        <v>8133.5666666666675</v>
      </c>
      <c r="J106" s="36">
        <v>8167.2833333333347</v>
      </c>
      <c r="K106" s="31">
        <v>8099.85</v>
      </c>
      <c r="L106" s="31">
        <v>8027.25</v>
      </c>
      <c r="M106" s="31">
        <v>0.11280999999999999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138.85</v>
      </c>
      <c r="D107" s="36">
        <v>139.95000000000002</v>
      </c>
      <c r="E107" s="36">
        <v>136.40000000000003</v>
      </c>
      <c r="F107" s="36">
        <v>133.95000000000002</v>
      </c>
      <c r="G107" s="36">
        <v>130.40000000000003</v>
      </c>
      <c r="H107" s="36">
        <v>142.40000000000003</v>
      </c>
      <c r="I107" s="36">
        <v>145.95000000000005</v>
      </c>
      <c r="J107" s="36">
        <v>148.40000000000003</v>
      </c>
      <c r="K107" s="31">
        <v>143.5</v>
      </c>
      <c r="L107" s="31">
        <v>137.5</v>
      </c>
      <c r="M107" s="31">
        <v>92.177350000000004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452.4</v>
      </c>
      <c r="D108" s="36">
        <v>453.66666666666669</v>
      </c>
      <c r="E108" s="36">
        <v>448.28333333333336</v>
      </c>
      <c r="F108" s="36">
        <v>444.16666666666669</v>
      </c>
      <c r="G108" s="36">
        <v>438.78333333333336</v>
      </c>
      <c r="H108" s="36">
        <v>457.78333333333336</v>
      </c>
      <c r="I108" s="36">
        <v>463.16666666666669</v>
      </c>
      <c r="J108" s="36">
        <v>467.28333333333336</v>
      </c>
      <c r="K108" s="31">
        <v>459.05</v>
      </c>
      <c r="L108" s="31">
        <v>449.55</v>
      </c>
      <c r="M108" s="31">
        <v>10.914809999999999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719.15</v>
      </c>
      <c r="D109" s="36">
        <v>726.5333333333333</v>
      </c>
      <c r="E109" s="36">
        <v>709.36666666666656</v>
      </c>
      <c r="F109" s="36">
        <v>699.58333333333326</v>
      </c>
      <c r="G109" s="36">
        <v>682.41666666666652</v>
      </c>
      <c r="H109" s="36">
        <v>736.31666666666661</v>
      </c>
      <c r="I109" s="36">
        <v>753.48333333333335</v>
      </c>
      <c r="J109" s="36">
        <v>763.26666666666665</v>
      </c>
      <c r="K109" s="31">
        <v>743.7</v>
      </c>
      <c r="L109" s="31">
        <v>716.75</v>
      </c>
      <c r="M109" s="31">
        <v>1.7387699999999999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386.8</v>
      </c>
      <c r="D110" s="36">
        <v>386.2833333333333</v>
      </c>
      <c r="E110" s="36">
        <v>384.56666666666661</v>
      </c>
      <c r="F110" s="36">
        <v>382.33333333333331</v>
      </c>
      <c r="G110" s="36">
        <v>380.61666666666662</v>
      </c>
      <c r="H110" s="36">
        <v>388.51666666666659</v>
      </c>
      <c r="I110" s="36">
        <v>390.23333333333329</v>
      </c>
      <c r="J110" s="36">
        <v>392.46666666666658</v>
      </c>
      <c r="K110" s="31">
        <v>388</v>
      </c>
      <c r="L110" s="31">
        <v>384.05</v>
      </c>
      <c r="M110" s="31">
        <v>29.69642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492.55</v>
      </c>
      <c r="D111" s="36">
        <v>494.56666666666661</v>
      </c>
      <c r="E111" s="36">
        <v>487.13333333333321</v>
      </c>
      <c r="F111" s="36">
        <v>481.71666666666658</v>
      </c>
      <c r="G111" s="36">
        <v>474.28333333333319</v>
      </c>
      <c r="H111" s="36">
        <v>499.98333333333323</v>
      </c>
      <c r="I111" s="36">
        <v>507.41666666666663</v>
      </c>
      <c r="J111" s="36">
        <v>512.83333333333326</v>
      </c>
      <c r="K111" s="31">
        <v>502</v>
      </c>
      <c r="L111" s="31">
        <v>489.15</v>
      </c>
      <c r="M111" s="31">
        <v>0.72296000000000005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1021.25</v>
      </c>
      <c r="D112" s="36">
        <v>1019.7333333333332</v>
      </c>
      <c r="E112" s="36">
        <v>1014.5166666666664</v>
      </c>
      <c r="F112" s="36">
        <v>1007.7833333333332</v>
      </c>
      <c r="G112" s="36">
        <v>1002.5666666666664</v>
      </c>
      <c r="H112" s="36">
        <v>1026.4666666666665</v>
      </c>
      <c r="I112" s="36">
        <v>1031.6833333333334</v>
      </c>
      <c r="J112" s="36">
        <v>1038.4166666666665</v>
      </c>
      <c r="K112" s="31">
        <v>1024.95</v>
      </c>
      <c r="L112" s="31">
        <v>1013</v>
      </c>
      <c r="M112" s="31">
        <v>1.0183800000000001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1299.45</v>
      </c>
      <c r="D113" s="36">
        <v>1295.1666666666667</v>
      </c>
      <c r="E113" s="36">
        <v>1280.3333333333335</v>
      </c>
      <c r="F113" s="36">
        <v>1261.2166666666667</v>
      </c>
      <c r="G113" s="36">
        <v>1246.3833333333334</v>
      </c>
      <c r="H113" s="36">
        <v>1314.2833333333335</v>
      </c>
      <c r="I113" s="36">
        <v>1329.116666666667</v>
      </c>
      <c r="J113" s="36">
        <v>1348.2333333333336</v>
      </c>
      <c r="K113" s="31">
        <v>1310</v>
      </c>
      <c r="L113" s="31">
        <v>1276.05</v>
      </c>
      <c r="M113" s="31">
        <v>25.10614</v>
      </c>
      <c r="N113" s="1"/>
      <c r="O113" s="1"/>
    </row>
    <row r="114" spans="1:15" ht="12.75" customHeight="1">
      <c r="A114" s="33">
        <v>104</v>
      </c>
      <c r="B114" s="53" t="s">
        <v>839</v>
      </c>
      <c r="C114" s="31">
        <v>491.5</v>
      </c>
      <c r="D114" s="36">
        <v>491.23333333333335</v>
      </c>
      <c r="E114" s="36">
        <v>487.76666666666671</v>
      </c>
      <c r="F114" s="36">
        <v>484.03333333333336</v>
      </c>
      <c r="G114" s="36">
        <v>480.56666666666672</v>
      </c>
      <c r="H114" s="36">
        <v>494.9666666666667</v>
      </c>
      <c r="I114" s="36">
        <v>498.43333333333339</v>
      </c>
      <c r="J114" s="36">
        <v>502.16666666666669</v>
      </c>
      <c r="K114" s="31">
        <v>494.7</v>
      </c>
      <c r="L114" s="31">
        <v>487.5</v>
      </c>
      <c r="M114" s="31">
        <v>4.1257099999999998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1302.3499999999999</v>
      </c>
      <c r="D115" s="36">
        <v>1305</v>
      </c>
      <c r="E115" s="36">
        <v>1295.5999999999999</v>
      </c>
      <c r="F115" s="36">
        <v>1288.8499999999999</v>
      </c>
      <c r="G115" s="36">
        <v>1279.4499999999998</v>
      </c>
      <c r="H115" s="36">
        <v>1311.75</v>
      </c>
      <c r="I115" s="36">
        <v>1321.15</v>
      </c>
      <c r="J115" s="36">
        <v>1327.9</v>
      </c>
      <c r="K115" s="31">
        <v>1314.4</v>
      </c>
      <c r="L115" s="31">
        <v>1298.25</v>
      </c>
      <c r="M115" s="31">
        <v>10.308450000000001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150.25</v>
      </c>
      <c r="D116" s="36">
        <v>150.73333333333332</v>
      </c>
      <c r="E116" s="36">
        <v>148.01666666666665</v>
      </c>
      <c r="F116" s="36">
        <v>145.78333333333333</v>
      </c>
      <c r="G116" s="36">
        <v>143.06666666666666</v>
      </c>
      <c r="H116" s="36">
        <v>152.96666666666664</v>
      </c>
      <c r="I116" s="36">
        <v>155.68333333333328</v>
      </c>
      <c r="J116" s="36">
        <v>157.91666666666663</v>
      </c>
      <c r="K116" s="31">
        <v>153.44999999999999</v>
      </c>
      <c r="L116" s="31">
        <v>148.5</v>
      </c>
      <c r="M116" s="31">
        <v>31.88888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1504.5</v>
      </c>
      <c r="D117" s="36">
        <v>1503.5166666666667</v>
      </c>
      <c r="E117" s="36">
        <v>1485.0333333333333</v>
      </c>
      <c r="F117" s="36">
        <v>1465.5666666666666</v>
      </c>
      <c r="G117" s="36">
        <v>1447.0833333333333</v>
      </c>
      <c r="H117" s="36">
        <v>1522.9833333333333</v>
      </c>
      <c r="I117" s="36">
        <v>1541.4666666666665</v>
      </c>
      <c r="J117" s="36">
        <v>1560.9333333333334</v>
      </c>
      <c r="K117" s="31">
        <v>1522</v>
      </c>
      <c r="L117" s="31">
        <v>1484.05</v>
      </c>
      <c r="M117" s="31">
        <v>1.0619499999999999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381.9</v>
      </c>
      <c r="D118" s="36">
        <v>381.96666666666664</v>
      </c>
      <c r="E118" s="36">
        <v>376.98333333333329</v>
      </c>
      <c r="F118" s="36">
        <v>372.06666666666666</v>
      </c>
      <c r="G118" s="36">
        <v>367.08333333333331</v>
      </c>
      <c r="H118" s="36">
        <v>386.88333333333327</v>
      </c>
      <c r="I118" s="36">
        <v>391.86666666666662</v>
      </c>
      <c r="J118" s="36">
        <v>396.78333333333325</v>
      </c>
      <c r="K118" s="31">
        <v>386.95</v>
      </c>
      <c r="L118" s="31">
        <v>377.05</v>
      </c>
      <c r="M118" s="31">
        <v>101.65133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792.15</v>
      </c>
      <c r="D119" s="36">
        <v>791.18333333333339</v>
      </c>
      <c r="E119" s="36">
        <v>773.96666666666681</v>
      </c>
      <c r="F119" s="36">
        <v>755.78333333333342</v>
      </c>
      <c r="G119" s="36">
        <v>738.56666666666683</v>
      </c>
      <c r="H119" s="36">
        <v>809.36666666666679</v>
      </c>
      <c r="I119" s="36">
        <v>826.58333333333348</v>
      </c>
      <c r="J119" s="36">
        <v>844.76666666666677</v>
      </c>
      <c r="K119" s="31">
        <v>808.4</v>
      </c>
      <c r="L119" s="31">
        <v>773</v>
      </c>
      <c r="M119" s="31">
        <v>77.876339999999999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6597</v>
      </c>
      <c r="D120" s="36">
        <v>6589.6500000000005</v>
      </c>
      <c r="E120" s="36">
        <v>6519.3000000000011</v>
      </c>
      <c r="F120" s="36">
        <v>6441.6</v>
      </c>
      <c r="G120" s="36">
        <v>6371.2500000000009</v>
      </c>
      <c r="H120" s="36">
        <v>6667.3500000000013</v>
      </c>
      <c r="I120" s="36">
        <v>6737.7000000000016</v>
      </c>
      <c r="J120" s="36">
        <v>6815.4000000000015</v>
      </c>
      <c r="K120" s="31">
        <v>6660</v>
      </c>
      <c r="L120" s="31">
        <v>6511.95</v>
      </c>
      <c r="M120" s="31">
        <v>2.6336900000000001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2500.15</v>
      </c>
      <c r="D121" s="36">
        <v>2494.9833333333336</v>
      </c>
      <c r="E121" s="36">
        <v>2465.166666666667</v>
      </c>
      <c r="F121" s="36">
        <v>2430.1833333333334</v>
      </c>
      <c r="G121" s="36">
        <v>2400.3666666666668</v>
      </c>
      <c r="H121" s="36">
        <v>2529.9666666666672</v>
      </c>
      <c r="I121" s="36">
        <v>2559.7833333333338</v>
      </c>
      <c r="J121" s="36">
        <v>2594.7666666666673</v>
      </c>
      <c r="K121" s="31">
        <v>2524.8000000000002</v>
      </c>
      <c r="L121" s="31">
        <v>2460</v>
      </c>
      <c r="M121" s="31">
        <v>4.7563700000000004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2847.7</v>
      </c>
      <c r="D122" s="36">
        <v>2844.7833333333333</v>
      </c>
      <c r="E122" s="36">
        <v>2822.9166666666665</v>
      </c>
      <c r="F122" s="36">
        <v>2798.1333333333332</v>
      </c>
      <c r="G122" s="36">
        <v>2776.2666666666664</v>
      </c>
      <c r="H122" s="36">
        <v>2869.5666666666666</v>
      </c>
      <c r="I122" s="36">
        <v>2891.4333333333334</v>
      </c>
      <c r="J122" s="36">
        <v>2916.2166666666667</v>
      </c>
      <c r="K122" s="31">
        <v>2866.65</v>
      </c>
      <c r="L122" s="31">
        <v>2820</v>
      </c>
      <c r="M122" s="31">
        <v>2.9525100000000002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882.7</v>
      </c>
      <c r="D123" s="36">
        <v>886.63333333333333</v>
      </c>
      <c r="E123" s="36">
        <v>869.31666666666661</v>
      </c>
      <c r="F123" s="36">
        <v>855.93333333333328</v>
      </c>
      <c r="G123" s="36">
        <v>838.61666666666656</v>
      </c>
      <c r="H123" s="36">
        <v>900.01666666666665</v>
      </c>
      <c r="I123" s="36">
        <v>917.33333333333348</v>
      </c>
      <c r="J123" s="36">
        <v>930.7166666666667</v>
      </c>
      <c r="K123" s="31">
        <v>903.95</v>
      </c>
      <c r="L123" s="31">
        <v>873.25</v>
      </c>
      <c r="M123" s="31">
        <v>12.995010000000001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1187.7</v>
      </c>
      <c r="D124" s="36">
        <v>1193.8</v>
      </c>
      <c r="E124" s="36">
        <v>1174.1499999999999</v>
      </c>
      <c r="F124" s="36">
        <v>1160.5999999999999</v>
      </c>
      <c r="G124" s="36">
        <v>1140.9499999999998</v>
      </c>
      <c r="H124" s="36">
        <v>1207.3499999999999</v>
      </c>
      <c r="I124" s="36">
        <v>1227</v>
      </c>
      <c r="J124" s="36">
        <v>1240.55</v>
      </c>
      <c r="K124" s="31">
        <v>1213.45</v>
      </c>
      <c r="L124" s="31">
        <v>1180.25</v>
      </c>
      <c r="M124" s="31">
        <v>1.6854100000000001</v>
      </c>
      <c r="N124" s="1"/>
      <c r="O124" s="1"/>
    </row>
    <row r="125" spans="1:15" ht="12.75" customHeight="1">
      <c r="A125" s="33">
        <v>115</v>
      </c>
      <c r="B125" s="53" t="s">
        <v>845</v>
      </c>
      <c r="C125" s="31">
        <v>5016.3999999999996</v>
      </c>
      <c r="D125" s="36">
        <v>5026.2166666666662</v>
      </c>
      <c r="E125" s="36">
        <v>4952.4333333333325</v>
      </c>
      <c r="F125" s="36">
        <v>4888.4666666666662</v>
      </c>
      <c r="G125" s="36">
        <v>4814.6833333333325</v>
      </c>
      <c r="H125" s="36">
        <v>5090.1833333333325</v>
      </c>
      <c r="I125" s="36">
        <v>5163.9666666666672</v>
      </c>
      <c r="J125" s="36">
        <v>5227.9333333333325</v>
      </c>
      <c r="K125" s="31">
        <v>5100</v>
      </c>
      <c r="L125" s="31">
        <v>4962.25</v>
      </c>
      <c r="M125" s="31">
        <v>0.23846999999999999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1704.35</v>
      </c>
      <c r="D126" s="36">
        <v>1700.8666666666668</v>
      </c>
      <c r="E126" s="36">
        <v>1676.4833333333336</v>
      </c>
      <c r="F126" s="36">
        <v>1648.6166666666668</v>
      </c>
      <c r="G126" s="36">
        <v>1624.2333333333336</v>
      </c>
      <c r="H126" s="36">
        <v>1728.7333333333336</v>
      </c>
      <c r="I126" s="36">
        <v>1753.1166666666668</v>
      </c>
      <c r="J126" s="36">
        <v>1780.9833333333336</v>
      </c>
      <c r="K126" s="31">
        <v>1725.25</v>
      </c>
      <c r="L126" s="31">
        <v>1673</v>
      </c>
      <c r="M126" s="31">
        <v>1.2666599999999999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4067.95</v>
      </c>
      <c r="D127" s="36">
        <v>4074.7166666666667</v>
      </c>
      <c r="E127" s="36">
        <v>4051.2833333333338</v>
      </c>
      <c r="F127" s="36">
        <v>4034.6166666666672</v>
      </c>
      <c r="G127" s="36">
        <v>4011.1833333333343</v>
      </c>
      <c r="H127" s="36">
        <v>4091.3833333333332</v>
      </c>
      <c r="I127" s="36">
        <v>4114.8166666666666</v>
      </c>
      <c r="J127" s="36">
        <v>4131.4833333333327</v>
      </c>
      <c r="K127" s="31">
        <v>4098.1499999999996</v>
      </c>
      <c r="L127" s="31">
        <v>4058.05</v>
      </c>
      <c r="M127" s="31">
        <v>9.2829999999999996E-2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320.45</v>
      </c>
      <c r="D128" s="36">
        <v>320.64999999999998</v>
      </c>
      <c r="E128" s="36">
        <v>316.19999999999993</v>
      </c>
      <c r="F128" s="36">
        <v>311.94999999999993</v>
      </c>
      <c r="G128" s="36">
        <v>307.49999999999989</v>
      </c>
      <c r="H128" s="36">
        <v>324.89999999999998</v>
      </c>
      <c r="I128" s="36">
        <v>329.35</v>
      </c>
      <c r="J128" s="36">
        <v>333.6</v>
      </c>
      <c r="K128" s="31">
        <v>325.10000000000002</v>
      </c>
      <c r="L128" s="31">
        <v>316.39999999999998</v>
      </c>
      <c r="M128" s="31">
        <v>14.783799999999999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385.8</v>
      </c>
      <c r="D129" s="36">
        <v>387.51666666666671</v>
      </c>
      <c r="E129" s="36">
        <v>381.13333333333344</v>
      </c>
      <c r="F129" s="36">
        <v>376.46666666666675</v>
      </c>
      <c r="G129" s="36">
        <v>370.08333333333348</v>
      </c>
      <c r="H129" s="36">
        <v>392.18333333333339</v>
      </c>
      <c r="I129" s="36">
        <v>398.56666666666672</v>
      </c>
      <c r="J129" s="36">
        <v>403.23333333333335</v>
      </c>
      <c r="K129" s="31">
        <v>393.9</v>
      </c>
      <c r="L129" s="31">
        <v>382.85</v>
      </c>
      <c r="M129" s="31">
        <v>1.8559300000000001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2019.8</v>
      </c>
      <c r="D130" s="36">
        <v>2026.2</v>
      </c>
      <c r="E130" s="36">
        <v>1997.7000000000003</v>
      </c>
      <c r="F130" s="36">
        <v>1975.6000000000001</v>
      </c>
      <c r="G130" s="36">
        <v>1947.1000000000004</v>
      </c>
      <c r="H130" s="36">
        <v>2048.3000000000002</v>
      </c>
      <c r="I130" s="36">
        <v>2076.7999999999997</v>
      </c>
      <c r="J130" s="36">
        <v>2098.9</v>
      </c>
      <c r="K130" s="31">
        <v>2054.6999999999998</v>
      </c>
      <c r="L130" s="31">
        <v>2004.1</v>
      </c>
      <c r="M130" s="31">
        <v>1.91012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2278.9</v>
      </c>
      <c r="D131" s="36">
        <v>2286.2000000000003</v>
      </c>
      <c r="E131" s="36">
        <v>2252.7000000000007</v>
      </c>
      <c r="F131" s="36">
        <v>2226.5000000000005</v>
      </c>
      <c r="G131" s="36">
        <v>2193.0000000000009</v>
      </c>
      <c r="H131" s="36">
        <v>2312.4000000000005</v>
      </c>
      <c r="I131" s="36">
        <v>2345.8999999999996</v>
      </c>
      <c r="J131" s="36">
        <v>2372.1000000000004</v>
      </c>
      <c r="K131" s="31">
        <v>2319.6999999999998</v>
      </c>
      <c r="L131" s="31">
        <v>2260</v>
      </c>
      <c r="M131" s="31">
        <v>2.0302899999999999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558.79999999999995</v>
      </c>
      <c r="D132" s="36">
        <v>557.88333333333333</v>
      </c>
      <c r="E132" s="36">
        <v>553.86666666666667</v>
      </c>
      <c r="F132" s="36">
        <v>548.93333333333339</v>
      </c>
      <c r="G132" s="36">
        <v>544.91666666666674</v>
      </c>
      <c r="H132" s="36">
        <v>562.81666666666661</v>
      </c>
      <c r="I132" s="36">
        <v>566.83333333333326</v>
      </c>
      <c r="J132" s="36">
        <v>571.76666666666654</v>
      </c>
      <c r="K132" s="31">
        <v>561.9</v>
      </c>
      <c r="L132" s="31">
        <v>552.95000000000005</v>
      </c>
      <c r="M132" s="31">
        <v>20.272069999999999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2258.35</v>
      </c>
      <c r="D133" s="36">
        <v>2264.9666666666667</v>
      </c>
      <c r="E133" s="36">
        <v>2226.7833333333333</v>
      </c>
      <c r="F133" s="36">
        <v>2195.2166666666667</v>
      </c>
      <c r="G133" s="36">
        <v>2157.0333333333333</v>
      </c>
      <c r="H133" s="36">
        <v>2296.5333333333333</v>
      </c>
      <c r="I133" s="36">
        <v>2334.7166666666667</v>
      </c>
      <c r="J133" s="36">
        <v>2366.2833333333333</v>
      </c>
      <c r="K133" s="31">
        <v>2303.15</v>
      </c>
      <c r="L133" s="31">
        <v>2233.4</v>
      </c>
      <c r="M133" s="31">
        <v>4.5102399999999996</v>
      </c>
      <c r="N133" s="1"/>
      <c r="O133" s="1"/>
    </row>
    <row r="134" spans="1:15" ht="12.75" customHeight="1">
      <c r="A134" s="33">
        <v>124</v>
      </c>
      <c r="B134" s="53" t="s">
        <v>846</v>
      </c>
      <c r="C134" s="31">
        <v>1923.8</v>
      </c>
      <c r="D134" s="36">
        <v>1936.55</v>
      </c>
      <c r="E134" s="36">
        <v>1889.25</v>
      </c>
      <c r="F134" s="36">
        <v>1854.7</v>
      </c>
      <c r="G134" s="36">
        <v>1807.4</v>
      </c>
      <c r="H134" s="36">
        <v>1971.1</v>
      </c>
      <c r="I134" s="36">
        <v>2018.3999999999996</v>
      </c>
      <c r="J134" s="36">
        <v>2052.9499999999998</v>
      </c>
      <c r="K134" s="31">
        <v>1983.85</v>
      </c>
      <c r="L134" s="31">
        <v>1902</v>
      </c>
      <c r="M134" s="31">
        <v>1.1053599999999999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1017.8</v>
      </c>
      <c r="D135" s="36">
        <v>1023.9833333333332</v>
      </c>
      <c r="E135" s="36">
        <v>1004.5166666666664</v>
      </c>
      <c r="F135" s="36">
        <v>991.23333333333323</v>
      </c>
      <c r="G135" s="36">
        <v>971.76666666666642</v>
      </c>
      <c r="H135" s="36">
        <v>1037.2666666666664</v>
      </c>
      <c r="I135" s="36">
        <v>1056.7333333333333</v>
      </c>
      <c r="J135" s="36">
        <v>1070.0166666666664</v>
      </c>
      <c r="K135" s="31">
        <v>1043.45</v>
      </c>
      <c r="L135" s="31">
        <v>1010.7</v>
      </c>
      <c r="M135" s="31">
        <v>0.70821999999999996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662.25</v>
      </c>
      <c r="D136" s="36">
        <v>662.2833333333333</v>
      </c>
      <c r="E136" s="36">
        <v>647.56666666666661</v>
      </c>
      <c r="F136" s="36">
        <v>632.88333333333333</v>
      </c>
      <c r="G136" s="36">
        <v>618.16666666666663</v>
      </c>
      <c r="H136" s="36">
        <v>676.96666666666658</v>
      </c>
      <c r="I136" s="36">
        <v>691.68333333333328</v>
      </c>
      <c r="J136" s="36">
        <v>706.36666666666656</v>
      </c>
      <c r="K136" s="31">
        <v>677</v>
      </c>
      <c r="L136" s="31">
        <v>647.6</v>
      </c>
      <c r="M136" s="31">
        <v>7.1074299999999999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2403.1999999999998</v>
      </c>
      <c r="D137" s="36">
        <v>2410.7999999999997</v>
      </c>
      <c r="E137" s="36">
        <v>2365.3999999999996</v>
      </c>
      <c r="F137" s="36">
        <v>2327.6</v>
      </c>
      <c r="G137" s="36">
        <v>2282.1999999999998</v>
      </c>
      <c r="H137" s="36">
        <v>2448.5999999999995</v>
      </c>
      <c r="I137" s="36">
        <v>2494</v>
      </c>
      <c r="J137" s="36">
        <v>2531.7999999999993</v>
      </c>
      <c r="K137" s="31">
        <v>2456.1999999999998</v>
      </c>
      <c r="L137" s="31">
        <v>2373</v>
      </c>
      <c r="M137" s="31">
        <v>1.9147099999999999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409.75</v>
      </c>
      <c r="D138" s="36">
        <v>408.13333333333338</v>
      </c>
      <c r="E138" s="36">
        <v>405.11666666666679</v>
      </c>
      <c r="F138" s="36">
        <v>400.48333333333341</v>
      </c>
      <c r="G138" s="36">
        <v>397.46666666666681</v>
      </c>
      <c r="H138" s="36">
        <v>412.76666666666677</v>
      </c>
      <c r="I138" s="36">
        <v>415.7833333333333</v>
      </c>
      <c r="J138" s="36">
        <v>420.41666666666674</v>
      </c>
      <c r="K138" s="31">
        <v>411.15</v>
      </c>
      <c r="L138" s="31">
        <v>403.5</v>
      </c>
      <c r="M138" s="31">
        <v>7.52562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149.65</v>
      </c>
      <c r="D139" s="36">
        <v>149.53333333333333</v>
      </c>
      <c r="E139" s="36">
        <v>147.41666666666666</v>
      </c>
      <c r="F139" s="36">
        <v>145.18333333333334</v>
      </c>
      <c r="G139" s="36">
        <v>143.06666666666666</v>
      </c>
      <c r="H139" s="36">
        <v>151.76666666666665</v>
      </c>
      <c r="I139" s="36">
        <v>153.88333333333333</v>
      </c>
      <c r="J139" s="36">
        <v>156.11666666666665</v>
      </c>
      <c r="K139" s="31">
        <v>151.65</v>
      </c>
      <c r="L139" s="31">
        <v>147.30000000000001</v>
      </c>
      <c r="M139" s="31">
        <v>23.383469999999999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187.2</v>
      </c>
      <c r="D140" s="36">
        <v>186.93333333333331</v>
      </c>
      <c r="E140" s="36">
        <v>185.96666666666661</v>
      </c>
      <c r="F140" s="36">
        <v>184.73333333333329</v>
      </c>
      <c r="G140" s="36">
        <v>183.76666666666659</v>
      </c>
      <c r="H140" s="36">
        <v>188.16666666666663</v>
      </c>
      <c r="I140" s="36">
        <v>189.13333333333333</v>
      </c>
      <c r="J140" s="36">
        <v>190.36666666666665</v>
      </c>
      <c r="K140" s="31">
        <v>187.9</v>
      </c>
      <c r="L140" s="31">
        <v>185.7</v>
      </c>
      <c r="M140" s="31">
        <v>21.108049999999999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3814.5</v>
      </c>
      <c r="D141" s="36">
        <v>3847.0833333333335</v>
      </c>
      <c r="E141" s="36">
        <v>3767.8166666666671</v>
      </c>
      <c r="F141" s="36">
        <v>3721.1333333333337</v>
      </c>
      <c r="G141" s="36">
        <v>3641.8666666666672</v>
      </c>
      <c r="H141" s="36">
        <v>3893.7666666666669</v>
      </c>
      <c r="I141" s="36">
        <v>3973.0333333333333</v>
      </c>
      <c r="J141" s="36">
        <v>4019.7166666666667</v>
      </c>
      <c r="K141" s="31">
        <v>3926.35</v>
      </c>
      <c r="L141" s="31">
        <v>3800.4</v>
      </c>
      <c r="M141" s="31">
        <v>4.83779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6343.6</v>
      </c>
      <c r="D142" s="36">
        <v>6356.9833333333336</v>
      </c>
      <c r="E142" s="36">
        <v>6295.9666666666672</v>
      </c>
      <c r="F142" s="36">
        <v>6248.3333333333339</v>
      </c>
      <c r="G142" s="36">
        <v>6187.3166666666675</v>
      </c>
      <c r="H142" s="36">
        <v>6404.6166666666668</v>
      </c>
      <c r="I142" s="36">
        <v>6465.6333333333332</v>
      </c>
      <c r="J142" s="36">
        <v>6513.2666666666664</v>
      </c>
      <c r="K142" s="31">
        <v>6418</v>
      </c>
      <c r="L142" s="31">
        <v>6309.35</v>
      </c>
      <c r="M142" s="31">
        <v>2.56623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786.85</v>
      </c>
      <c r="D143" s="36">
        <v>790.11666666666667</v>
      </c>
      <c r="E143" s="36">
        <v>773.88333333333333</v>
      </c>
      <c r="F143" s="36">
        <v>760.91666666666663</v>
      </c>
      <c r="G143" s="36">
        <v>744.68333333333328</v>
      </c>
      <c r="H143" s="36">
        <v>803.08333333333337</v>
      </c>
      <c r="I143" s="36">
        <v>819.31666666666672</v>
      </c>
      <c r="J143" s="36">
        <v>832.28333333333342</v>
      </c>
      <c r="K143" s="31">
        <v>806.35</v>
      </c>
      <c r="L143" s="31">
        <v>777.15</v>
      </c>
      <c r="M143" s="31">
        <v>38.002549999999999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2424.35</v>
      </c>
      <c r="D144" s="36">
        <v>2448.0166666666664</v>
      </c>
      <c r="E144" s="36">
        <v>2397.333333333333</v>
      </c>
      <c r="F144" s="36">
        <v>2370.3166666666666</v>
      </c>
      <c r="G144" s="36">
        <v>2319.6333333333332</v>
      </c>
      <c r="H144" s="36">
        <v>2475.0333333333328</v>
      </c>
      <c r="I144" s="36">
        <v>2525.7166666666662</v>
      </c>
      <c r="J144" s="36">
        <v>2552.7333333333327</v>
      </c>
      <c r="K144" s="31">
        <v>2498.6999999999998</v>
      </c>
      <c r="L144" s="31">
        <v>2421</v>
      </c>
      <c r="M144" s="31">
        <v>1.3984799999999999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5758.15</v>
      </c>
      <c r="D145" s="36">
        <v>5751.4000000000005</v>
      </c>
      <c r="E145" s="36">
        <v>5712.8000000000011</v>
      </c>
      <c r="F145" s="36">
        <v>5667.4500000000007</v>
      </c>
      <c r="G145" s="36">
        <v>5628.8500000000013</v>
      </c>
      <c r="H145" s="36">
        <v>5796.7500000000009</v>
      </c>
      <c r="I145" s="36">
        <v>5835.3500000000013</v>
      </c>
      <c r="J145" s="36">
        <v>5880.7000000000007</v>
      </c>
      <c r="K145" s="31">
        <v>5790</v>
      </c>
      <c r="L145" s="31">
        <v>5706.05</v>
      </c>
      <c r="M145" s="31">
        <v>2.2842899999999999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580.54999999999995</v>
      </c>
      <c r="D146" s="36">
        <v>579.66666666666663</v>
      </c>
      <c r="E146" s="36">
        <v>574.5333333333333</v>
      </c>
      <c r="F146" s="36">
        <v>568.51666666666665</v>
      </c>
      <c r="G146" s="36">
        <v>563.38333333333333</v>
      </c>
      <c r="H146" s="36">
        <v>585.68333333333328</v>
      </c>
      <c r="I146" s="36">
        <v>590.81666666666672</v>
      </c>
      <c r="J146" s="36">
        <v>596.83333333333326</v>
      </c>
      <c r="K146" s="31">
        <v>584.79999999999995</v>
      </c>
      <c r="L146" s="31">
        <v>573.65</v>
      </c>
      <c r="M146" s="31">
        <v>2.6910500000000002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48.2</v>
      </c>
      <c r="D147" s="36">
        <v>48.54999999999999</v>
      </c>
      <c r="E147" s="36">
        <v>46.699999999999982</v>
      </c>
      <c r="F147" s="36">
        <v>45.199999999999989</v>
      </c>
      <c r="G147" s="36">
        <v>43.34999999999998</v>
      </c>
      <c r="H147" s="36">
        <v>50.049999999999983</v>
      </c>
      <c r="I147" s="36">
        <v>51.899999999999991</v>
      </c>
      <c r="J147" s="36">
        <v>53.399999999999984</v>
      </c>
      <c r="K147" s="31">
        <v>50.4</v>
      </c>
      <c r="L147" s="31">
        <v>47.05</v>
      </c>
      <c r="M147" s="31">
        <v>384.49236999999999</v>
      </c>
      <c r="N147" s="1"/>
      <c r="O147" s="1"/>
    </row>
    <row r="148" spans="1:15" ht="12.75" customHeight="1">
      <c r="A148" s="33">
        <v>138</v>
      </c>
      <c r="B148" s="53" t="s">
        <v>561</v>
      </c>
      <c r="C148" s="31">
        <v>2749.55</v>
      </c>
      <c r="D148" s="36">
        <v>2763.1</v>
      </c>
      <c r="E148" s="36">
        <v>2707.25</v>
      </c>
      <c r="F148" s="36">
        <v>2664.9500000000003</v>
      </c>
      <c r="G148" s="36">
        <v>2609.1000000000004</v>
      </c>
      <c r="H148" s="36">
        <v>2805.3999999999996</v>
      </c>
      <c r="I148" s="36">
        <v>2861.2499999999991</v>
      </c>
      <c r="J148" s="36">
        <v>2903.5499999999993</v>
      </c>
      <c r="K148" s="31">
        <v>2818.95</v>
      </c>
      <c r="L148" s="31">
        <v>2720.8</v>
      </c>
      <c r="M148" s="31">
        <v>0.60396000000000005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3792.3</v>
      </c>
      <c r="D149" s="36">
        <v>3787.2999999999997</v>
      </c>
      <c r="E149" s="36">
        <v>3746.4999999999995</v>
      </c>
      <c r="F149" s="36">
        <v>3700.7</v>
      </c>
      <c r="G149" s="36">
        <v>3659.8999999999996</v>
      </c>
      <c r="H149" s="36">
        <v>3833.0999999999995</v>
      </c>
      <c r="I149" s="36">
        <v>3873.8999999999996</v>
      </c>
      <c r="J149" s="36">
        <v>3919.6999999999994</v>
      </c>
      <c r="K149" s="31">
        <v>3828.1</v>
      </c>
      <c r="L149" s="31">
        <v>3741.5</v>
      </c>
      <c r="M149" s="31">
        <v>5.1919700000000004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289.25</v>
      </c>
      <c r="D150" s="36">
        <v>289.59999999999997</v>
      </c>
      <c r="E150" s="36">
        <v>284.69999999999993</v>
      </c>
      <c r="F150" s="36">
        <v>280.14999999999998</v>
      </c>
      <c r="G150" s="36">
        <v>275.24999999999994</v>
      </c>
      <c r="H150" s="36">
        <v>294.14999999999992</v>
      </c>
      <c r="I150" s="36">
        <v>299.0499999999999</v>
      </c>
      <c r="J150" s="36">
        <v>303.59999999999991</v>
      </c>
      <c r="K150" s="31">
        <v>294.5</v>
      </c>
      <c r="L150" s="31">
        <v>285.05</v>
      </c>
      <c r="M150" s="31">
        <v>10.92399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543.04999999999995</v>
      </c>
      <c r="D151" s="36">
        <v>542.2166666666667</v>
      </c>
      <c r="E151" s="36">
        <v>535.43333333333339</v>
      </c>
      <c r="F151" s="36">
        <v>527.81666666666672</v>
      </c>
      <c r="G151" s="36">
        <v>521.03333333333342</v>
      </c>
      <c r="H151" s="36">
        <v>549.83333333333337</v>
      </c>
      <c r="I151" s="36">
        <v>556.61666666666667</v>
      </c>
      <c r="J151" s="36">
        <v>564.23333333333335</v>
      </c>
      <c r="K151" s="31">
        <v>549</v>
      </c>
      <c r="L151" s="31">
        <v>534.6</v>
      </c>
      <c r="M151" s="31">
        <v>2.44279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527.65</v>
      </c>
      <c r="D152" s="36">
        <v>531.76666666666665</v>
      </c>
      <c r="E152" s="36">
        <v>521.68333333333328</v>
      </c>
      <c r="F152" s="36">
        <v>515.71666666666658</v>
      </c>
      <c r="G152" s="36">
        <v>505.63333333333321</v>
      </c>
      <c r="H152" s="36">
        <v>537.73333333333335</v>
      </c>
      <c r="I152" s="36">
        <v>547.81666666666683</v>
      </c>
      <c r="J152" s="36">
        <v>553.78333333333342</v>
      </c>
      <c r="K152" s="31">
        <v>541.85</v>
      </c>
      <c r="L152" s="31">
        <v>525.79999999999995</v>
      </c>
      <c r="M152" s="31">
        <v>6.3989500000000001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1952.35</v>
      </c>
      <c r="D153" s="36">
        <v>1971.9833333333336</v>
      </c>
      <c r="E153" s="36">
        <v>1919.0166666666671</v>
      </c>
      <c r="F153" s="36">
        <v>1885.6833333333336</v>
      </c>
      <c r="G153" s="36">
        <v>1832.7166666666672</v>
      </c>
      <c r="H153" s="36">
        <v>2005.3166666666671</v>
      </c>
      <c r="I153" s="36">
        <v>2058.2833333333333</v>
      </c>
      <c r="J153" s="36">
        <v>2091.6166666666668</v>
      </c>
      <c r="K153" s="31">
        <v>2024.95</v>
      </c>
      <c r="L153" s="31">
        <v>1938.65</v>
      </c>
      <c r="M153" s="31">
        <v>1.31549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219.85</v>
      </c>
      <c r="D154" s="36">
        <v>221.54999999999998</v>
      </c>
      <c r="E154" s="36">
        <v>213.64999999999998</v>
      </c>
      <c r="F154" s="36">
        <v>207.45</v>
      </c>
      <c r="G154" s="36">
        <v>199.54999999999998</v>
      </c>
      <c r="H154" s="36">
        <v>227.74999999999997</v>
      </c>
      <c r="I154" s="36">
        <v>235.65</v>
      </c>
      <c r="J154" s="36">
        <v>241.84999999999997</v>
      </c>
      <c r="K154" s="31">
        <v>229.45</v>
      </c>
      <c r="L154" s="31">
        <v>215.35</v>
      </c>
      <c r="M154" s="31">
        <v>101.6223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199.45</v>
      </c>
      <c r="D155" s="36">
        <v>200.61666666666667</v>
      </c>
      <c r="E155" s="36">
        <v>196.43333333333334</v>
      </c>
      <c r="F155" s="36">
        <v>193.41666666666666</v>
      </c>
      <c r="G155" s="36">
        <v>189.23333333333332</v>
      </c>
      <c r="H155" s="36">
        <v>203.63333333333335</v>
      </c>
      <c r="I155" s="36">
        <v>207.81666666666669</v>
      </c>
      <c r="J155" s="36">
        <v>210.83333333333337</v>
      </c>
      <c r="K155" s="31">
        <v>204.8</v>
      </c>
      <c r="L155" s="31">
        <v>197.6</v>
      </c>
      <c r="M155" s="31">
        <v>14.64828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114.1</v>
      </c>
      <c r="D156" s="36">
        <v>114.05</v>
      </c>
      <c r="E156" s="36">
        <v>112.69999999999999</v>
      </c>
      <c r="F156" s="36">
        <v>111.3</v>
      </c>
      <c r="G156" s="36">
        <v>109.94999999999999</v>
      </c>
      <c r="H156" s="36">
        <v>115.44999999999999</v>
      </c>
      <c r="I156" s="36">
        <v>116.79999999999998</v>
      </c>
      <c r="J156" s="36">
        <v>118.19999999999999</v>
      </c>
      <c r="K156" s="31">
        <v>115.4</v>
      </c>
      <c r="L156" s="31">
        <v>112.65</v>
      </c>
      <c r="M156" s="31">
        <v>40.17257</v>
      </c>
      <c r="N156" s="1"/>
      <c r="O156" s="1"/>
    </row>
    <row r="157" spans="1:15" ht="12.75" customHeight="1">
      <c r="A157" s="33">
        <v>147</v>
      </c>
      <c r="B157" s="53" t="s">
        <v>847</v>
      </c>
      <c r="C157" s="31">
        <v>903.4</v>
      </c>
      <c r="D157" s="36">
        <v>906.08333333333337</v>
      </c>
      <c r="E157" s="36">
        <v>884.11666666666679</v>
      </c>
      <c r="F157" s="36">
        <v>864.83333333333337</v>
      </c>
      <c r="G157" s="36">
        <v>842.86666666666679</v>
      </c>
      <c r="H157" s="36">
        <v>925.36666666666679</v>
      </c>
      <c r="I157" s="36">
        <v>947.33333333333326</v>
      </c>
      <c r="J157" s="36">
        <v>966.61666666666679</v>
      </c>
      <c r="K157" s="31">
        <v>928.05</v>
      </c>
      <c r="L157" s="31">
        <v>886.8</v>
      </c>
      <c r="M157" s="31">
        <v>0.43428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2957.85</v>
      </c>
      <c r="D158" s="36">
        <v>2941.2999999999997</v>
      </c>
      <c r="E158" s="36">
        <v>2917.6999999999994</v>
      </c>
      <c r="F158" s="36">
        <v>2877.5499999999997</v>
      </c>
      <c r="G158" s="36">
        <v>2853.9499999999994</v>
      </c>
      <c r="H158" s="36">
        <v>2981.4499999999994</v>
      </c>
      <c r="I158" s="36">
        <v>3005.0499999999997</v>
      </c>
      <c r="J158" s="36">
        <v>3045.1999999999994</v>
      </c>
      <c r="K158" s="31">
        <v>2964.9</v>
      </c>
      <c r="L158" s="31">
        <v>2901.15</v>
      </c>
      <c r="M158" s="31">
        <v>5.3790399999999998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325.8</v>
      </c>
      <c r="D159" s="36">
        <v>327</v>
      </c>
      <c r="E159" s="36">
        <v>321.5</v>
      </c>
      <c r="F159" s="36">
        <v>317.2</v>
      </c>
      <c r="G159" s="36">
        <v>311.7</v>
      </c>
      <c r="H159" s="36">
        <v>331.3</v>
      </c>
      <c r="I159" s="36">
        <v>336.8</v>
      </c>
      <c r="J159" s="36">
        <v>341.1</v>
      </c>
      <c r="K159" s="31">
        <v>332.5</v>
      </c>
      <c r="L159" s="31">
        <v>322.7</v>
      </c>
      <c r="M159" s="31">
        <v>44.555759999999999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415.3</v>
      </c>
      <c r="D160" s="36">
        <v>416.26666666666665</v>
      </c>
      <c r="E160" s="36">
        <v>406.98333333333329</v>
      </c>
      <c r="F160" s="36">
        <v>398.66666666666663</v>
      </c>
      <c r="G160" s="36">
        <v>389.38333333333327</v>
      </c>
      <c r="H160" s="36">
        <v>424.58333333333331</v>
      </c>
      <c r="I160" s="36">
        <v>433.86666666666662</v>
      </c>
      <c r="J160" s="36">
        <v>442.18333333333334</v>
      </c>
      <c r="K160" s="31">
        <v>425.55</v>
      </c>
      <c r="L160" s="31">
        <v>407.95</v>
      </c>
      <c r="M160" s="31">
        <v>1.81786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149.69999999999999</v>
      </c>
      <c r="D161" s="36">
        <v>150.9</v>
      </c>
      <c r="E161" s="36">
        <v>146.55000000000001</v>
      </c>
      <c r="F161" s="36">
        <v>143.4</v>
      </c>
      <c r="G161" s="36">
        <v>139.05000000000001</v>
      </c>
      <c r="H161" s="36">
        <v>154.05000000000001</v>
      </c>
      <c r="I161" s="36">
        <v>158.39999999999998</v>
      </c>
      <c r="J161" s="36">
        <v>161.55000000000001</v>
      </c>
      <c r="K161" s="31">
        <v>155.25</v>
      </c>
      <c r="L161" s="31">
        <v>147.75</v>
      </c>
      <c r="M161" s="31">
        <v>369.69952999999998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805.85</v>
      </c>
      <c r="D162" s="36">
        <v>806.73333333333323</v>
      </c>
      <c r="E162" s="36">
        <v>792.36666666666645</v>
      </c>
      <c r="F162" s="36">
        <v>778.88333333333321</v>
      </c>
      <c r="G162" s="36">
        <v>764.51666666666642</v>
      </c>
      <c r="H162" s="36">
        <v>820.21666666666647</v>
      </c>
      <c r="I162" s="36">
        <v>834.58333333333326</v>
      </c>
      <c r="J162" s="36">
        <v>848.06666666666649</v>
      </c>
      <c r="K162" s="31">
        <v>821.1</v>
      </c>
      <c r="L162" s="31">
        <v>793.25</v>
      </c>
      <c r="M162" s="31">
        <v>8.6267399999999999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4657.55</v>
      </c>
      <c r="D163" s="36">
        <v>4685.4000000000005</v>
      </c>
      <c r="E163" s="36">
        <v>4607.7500000000009</v>
      </c>
      <c r="F163" s="36">
        <v>4557.9500000000007</v>
      </c>
      <c r="G163" s="36">
        <v>4480.3000000000011</v>
      </c>
      <c r="H163" s="36">
        <v>4735.2000000000007</v>
      </c>
      <c r="I163" s="36">
        <v>4812.8500000000004</v>
      </c>
      <c r="J163" s="36">
        <v>4862.6500000000005</v>
      </c>
      <c r="K163" s="31">
        <v>4763.05</v>
      </c>
      <c r="L163" s="31">
        <v>4635.6000000000004</v>
      </c>
      <c r="M163" s="31">
        <v>1.23173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1053.0999999999999</v>
      </c>
      <c r="D164" s="36">
        <v>1057.6666666666667</v>
      </c>
      <c r="E164" s="36">
        <v>1027.6333333333334</v>
      </c>
      <c r="F164" s="36">
        <v>1002.1666666666667</v>
      </c>
      <c r="G164" s="36">
        <v>972.13333333333344</v>
      </c>
      <c r="H164" s="36">
        <v>1083.1333333333334</v>
      </c>
      <c r="I164" s="36">
        <v>1113.1666666666667</v>
      </c>
      <c r="J164" s="36">
        <v>1138.6333333333334</v>
      </c>
      <c r="K164" s="31">
        <v>1087.7</v>
      </c>
      <c r="L164" s="31">
        <v>1032.2</v>
      </c>
      <c r="M164" s="31">
        <v>2.1409600000000002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235.85</v>
      </c>
      <c r="D165" s="36">
        <v>237.06666666666669</v>
      </c>
      <c r="E165" s="36">
        <v>231.78333333333339</v>
      </c>
      <c r="F165" s="36">
        <v>227.7166666666667</v>
      </c>
      <c r="G165" s="36">
        <v>222.43333333333339</v>
      </c>
      <c r="H165" s="36">
        <v>241.13333333333338</v>
      </c>
      <c r="I165" s="36">
        <v>246.41666666666669</v>
      </c>
      <c r="J165" s="36">
        <v>250.48333333333338</v>
      </c>
      <c r="K165" s="31">
        <v>242.35</v>
      </c>
      <c r="L165" s="31">
        <v>233</v>
      </c>
      <c r="M165" s="31">
        <v>4.8424199999999997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201.85</v>
      </c>
      <c r="D166" s="36">
        <v>203.70000000000002</v>
      </c>
      <c r="E166" s="36">
        <v>197.90000000000003</v>
      </c>
      <c r="F166" s="36">
        <v>193.95000000000002</v>
      </c>
      <c r="G166" s="36">
        <v>188.15000000000003</v>
      </c>
      <c r="H166" s="36">
        <v>207.65000000000003</v>
      </c>
      <c r="I166" s="36">
        <v>213.45000000000005</v>
      </c>
      <c r="J166" s="36">
        <v>217.40000000000003</v>
      </c>
      <c r="K166" s="31">
        <v>209.5</v>
      </c>
      <c r="L166" s="31">
        <v>199.75</v>
      </c>
      <c r="M166" s="31">
        <v>41.560940000000002</v>
      </c>
      <c r="N166" s="1"/>
      <c r="O166" s="1"/>
    </row>
    <row r="167" spans="1:15" ht="12.75" customHeight="1">
      <c r="A167" s="33">
        <v>157</v>
      </c>
      <c r="B167" s="53" t="s">
        <v>848</v>
      </c>
      <c r="C167" s="31">
        <v>742.4</v>
      </c>
      <c r="D167" s="36">
        <v>740.16666666666663</v>
      </c>
      <c r="E167" s="36">
        <v>732.73333333333323</v>
      </c>
      <c r="F167" s="36">
        <v>723.06666666666661</v>
      </c>
      <c r="G167" s="36">
        <v>715.63333333333321</v>
      </c>
      <c r="H167" s="36">
        <v>749.83333333333326</v>
      </c>
      <c r="I167" s="36">
        <v>757.26666666666665</v>
      </c>
      <c r="J167" s="36">
        <v>766.93333333333328</v>
      </c>
      <c r="K167" s="31">
        <v>747.6</v>
      </c>
      <c r="L167" s="31">
        <v>730.5</v>
      </c>
      <c r="M167" s="31">
        <v>3.0154200000000002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417.15</v>
      </c>
      <c r="D168" s="36">
        <v>416.76666666666665</v>
      </c>
      <c r="E168" s="36">
        <v>414.13333333333333</v>
      </c>
      <c r="F168" s="36">
        <v>411.11666666666667</v>
      </c>
      <c r="G168" s="36">
        <v>408.48333333333335</v>
      </c>
      <c r="H168" s="36">
        <v>419.7833333333333</v>
      </c>
      <c r="I168" s="36">
        <v>422.41666666666663</v>
      </c>
      <c r="J168" s="36">
        <v>425.43333333333328</v>
      </c>
      <c r="K168" s="31">
        <v>419.4</v>
      </c>
      <c r="L168" s="31">
        <v>413.75</v>
      </c>
      <c r="M168" s="31">
        <v>5.7581600000000002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173.1</v>
      </c>
      <c r="D169" s="36">
        <v>174.70000000000002</v>
      </c>
      <c r="E169" s="36">
        <v>168.90000000000003</v>
      </c>
      <c r="F169" s="36">
        <v>164.70000000000002</v>
      </c>
      <c r="G169" s="36">
        <v>158.90000000000003</v>
      </c>
      <c r="H169" s="36">
        <v>178.90000000000003</v>
      </c>
      <c r="I169" s="36">
        <v>184.70000000000005</v>
      </c>
      <c r="J169" s="36">
        <v>188.90000000000003</v>
      </c>
      <c r="K169" s="31">
        <v>180.5</v>
      </c>
      <c r="L169" s="31">
        <v>170.5</v>
      </c>
      <c r="M169" s="31">
        <v>174.64679000000001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1139.4000000000001</v>
      </c>
      <c r="D170" s="36">
        <v>1136.4666666666665</v>
      </c>
      <c r="E170" s="36">
        <v>1124.133333333333</v>
      </c>
      <c r="F170" s="36">
        <v>1108.8666666666666</v>
      </c>
      <c r="G170" s="36">
        <v>1096.5333333333331</v>
      </c>
      <c r="H170" s="36">
        <v>1151.7333333333329</v>
      </c>
      <c r="I170" s="36">
        <v>1164.0666666666664</v>
      </c>
      <c r="J170" s="36">
        <v>1179.3333333333328</v>
      </c>
      <c r="K170" s="31">
        <v>1148.8</v>
      </c>
      <c r="L170" s="31">
        <v>1121.2</v>
      </c>
      <c r="M170" s="31">
        <v>0.87592999999999999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166.9</v>
      </c>
      <c r="D171" s="36">
        <v>165.98333333333335</v>
      </c>
      <c r="E171" s="36">
        <v>163.76666666666671</v>
      </c>
      <c r="F171" s="36">
        <v>160.63333333333335</v>
      </c>
      <c r="G171" s="36">
        <v>158.41666666666671</v>
      </c>
      <c r="H171" s="36">
        <v>169.1166666666667</v>
      </c>
      <c r="I171" s="36">
        <v>171.33333333333334</v>
      </c>
      <c r="J171" s="36">
        <v>174.4666666666667</v>
      </c>
      <c r="K171" s="31">
        <v>168.2</v>
      </c>
      <c r="L171" s="31">
        <v>162.85</v>
      </c>
      <c r="M171" s="31">
        <v>334.01828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2756.5</v>
      </c>
      <c r="D172" s="36">
        <v>2778.8333333333335</v>
      </c>
      <c r="E172" s="36">
        <v>2713.666666666667</v>
      </c>
      <c r="F172" s="36">
        <v>2670.8333333333335</v>
      </c>
      <c r="G172" s="36">
        <v>2605.666666666667</v>
      </c>
      <c r="H172" s="36">
        <v>2821.666666666667</v>
      </c>
      <c r="I172" s="36">
        <v>2886.8333333333339</v>
      </c>
      <c r="J172" s="36">
        <v>2929.666666666667</v>
      </c>
      <c r="K172" s="31">
        <v>2844</v>
      </c>
      <c r="L172" s="31">
        <v>2736</v>
      </c>
      <c r="M172" s="31">
        <v>0.41108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3457.15</v>
      </c>
      <c r="D173" s="36">
        <v>3457.7333333333336</v>
      </c>
      <c r="E173" s="36">
        <v>3441.0166666666673</v>
      </c>
      <c r="F173" s="36">
        <v>3424.8833333333337</v>
      </c>
      <c r="G173" s="36">
        <v>3408.1666666666674</v>
      </c>
      <c r="H173" s="36">
        <v>3473.8666666666672</v>
      </c>
      <c r="I173" s="36">
        <v>3490.5833333333335</v>
      </c>
      <c r="J173" s="36">
        <v>3506.7166666666672</v>
      </c>
      <c r="K173" s="31">
        <v>3474.45</v>
      </c>
      <c r="L173" s="31">
        <v>3441.6</v>
      </c>
      <c r="M173" s="31">
        <v>7.177E-2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310.3</v>
      </c>
      <c r="D174" s="36">
        <v>314.28333333333336</v>
      </c>
      <c r="E174" s="36">
        <v>303.11666666666673</v>
      </c>
      <c r="F174" s="36">
        <v>295.93333333333339</v>
      </c>
      <c r="G174" s="36">
        <v>284.76666666666677</v>
      </c>
      <c r="H174" s="36">
        <v>321.4666666666667</v>
      </c>
      <c r="I174" s="36">
        <v>332.63333333333333</v>
      </c>
      <c r="J174" s="36">
        <v>339.81666666666666</v>
      </c>
      <c r="K174" s="31">
        <v>325.45</v>
      </c>
      <c r="L174" s="31">
        <v>307.10000000000002</v>
      </c>
      <c r="M174" s="31">
        <v>28.273779999999999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1935.35</v>
      </c>
      <c r="D175" s="36">
        <v>1938.8</v>
      </c>
      <c r="E175" s="36">
        <v>1905.6</v>
      </c>
      <c r="F175" s="36">
        <v>1875.85</v>
      </c>
      <c r="G175" s="36">
        <v>1842.6499999999999</v>
      </c>
      <c r="H175" s="36">
        <v>1968.55</v>
      </c>
      <c r="I175" s="36">
        <v>2001.7500000000002</v>
      </c>
      <c r="J175" s="36">
        <v>2031.5</v>
      </c>
      <c r="K175" s="31">
        <v>1972</v>
      </c>
      <c r="L175" s="31">
        <v>1909.05</v>
      </c>
      <c r="M175" s="31">
        <v>1.1508499999999999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2253.0500000000002</v>
      </c>
      <c r="D176" s="36">
        <v>2256.0666666666671</v>
      </c>
      <c r="E176" s="36">
        <v>2236.983333333334</v>
      </c>
      <c r="F176" s="36">
        <v>2220.916666666667</v>
      </c>
      <c r="G176" s="36">
        <v>2201.8333333333339</v>
      </c>
      <c r="H176" s="36">
        <v>2272.1333333333341</v>
      </c>
      <c r="I176" s="36">
        <v>2291.2166666666672</v>
      </c>
      <c r="J176" s="36">
        <v>2307.2833333333342</v>
      </c>
      <c r="K176" s="31">
        <v>2275.15</v>
      </c>
      <c r="L176" s="31">
        <v>2240</v>
      </c>
      <c r="M176" s="31">
        <v>2.9521000000000002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889.15</v>
      </c>
      <c r="D177" s="36">
        <v>893.80000000000007</v>
      </c>
      <c r="E177" s="36">
        <v>876.35000000000014</v>
      </c>
      <c r="F177" s="36">
        <v>863.55000000000007</v>
      </c>
      <c r="G177" s="36">
        <v>846.10000000000014</v>
      </c>
      <c r="H177" s="36">
        <v>906.60000000000014</v>
      </c>
      <c r="I177" s="36">
        <v>924.05000000000018</v>
      </c>
      <c r="J177" s="36">
        <v>936.85000000000014</v>
      </c>
      <c r="K177" s="31">
        <v>911.25</v>
      </c>
      <c r="L177" s="31">
        <v>881</v>
      </c>
      <c r="M177" s="31">
        <v>9.8605699999999992</v>
      </c>
      <c r="N177" s="1"/>
      <c r="O177" s="1"/>
    </row>
    <row r="178" spans="1:15" ht="12.75" customHeight="1">
      <c r="A178" s="33">
        <v>168</v>
      </c>
      <c r="B178" s="53" t="s">
        <v>853</v>
      </c>
      <c r="C178" s="31">
        <v>1000.85</v>
      </c>
      <c r="D178" s="36">
        <v>1005.1</v>
      </c>
      <c r="E178" s="36">
        <v>987.45</v>
      </c>
      <c r="F178" s="36">
        <v>974.05000000000007</v>
      </c>
      <c r="G178" s="36">
        <v>956.40000000000009</v>
      </c>
      <c r="H178" s="36">
        <v>1018.5</v>
      </c>
      <c r="I178" s="36">
        <v>1036.1499999999999</v>
      </c>
      <c r="J178" s="36">
        <v>1049.55</v>
      </c>
      <c r="K178" s="31">
        <v>1022.75</v>
      </c>
      <c r="L178" s="31">
        <v>991.7</v>
      </c>
      <c r="M178" s="31">
        <v>3.4122499999999998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1563.15</v>
      </c>
      <c r="D179" s="36">
        <v>1559.1500000000003</v>
      </c>
      <c r="E179" s="36">
        <v>1550.6000000000006</v>
      </c>
      <c r="F179" s="36">
        <v>1538.0500000000002</v>
      </c>
      <c r="G179" s="36">
        <v>1529.5000000000005</v>
      </c>
      <c r="H179" s="36">
        <v>1571.7000000000007</v>
      </c>
      <c r="I179" s="36">
        <v>1580.2500000000005</v>
      </c>
      <c r="J179" s="36">
        <v>1592.8000000000009</v>
      </c>
      <c r="K179" s="31">
        <v>1567.7</v>
      </c>
      <c r="L179" s="31">
        <v>1546.6</v>
      </c>
      <c r="M179" s="31">
        <v>0.81730000000000003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84.35</v>
      </c>
      <c r="D180" s="36">
        <v>84.45</v>
      </c>
      <c r="E180" s="36">
        <v>82.4</v>
      </c>
      <c r="F180" s="36">
        <v>80.45</v>
      </c>
      <c r="G180" s="36">
        <v>78.400000000000006</v>
      </c>
      <c r="H180" s="36">
        <v>86.4</v>
      </c>
      <c r="I180" s="36">
        <v>88.449999999999989</v>
      </c>
      <c r="J180" s="36">
        <v>90.4</v>
      </c>
      <c r="K180" s="31">
        <v>86.5</v>
      </c>
      <c r="L180" s="31">
        <v>82.5</v>
      </c>
      <c r="M180" s="31">
        <v>417.18790000000001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1180.4000000000001</v>
      </c>
      <c r="D181" s="36">
        <v>1184.8333333333335</v>
      </c>
      <c r="E181" s="36">
        <v>1171.4666666666669</v>
      </c>
      <c r="F181" s="36">
        <v>1162.5333333333335</v>
      </c>
      <c r="G181" s="36">
        <v>1149.166666666667</v>
      </c>
      <c r="H181" s="36">
        <v>1193.7666666666669</v>
      </c>
      <c r="I181" s="36">
        <v>1207.1333333333337</v>
      </c>
      <c r="J181" s="36">
        <v>1216.0666666666668</v>
      </c>
      <c r="K181" s="31">
        <v>1198.2</v>
      </c>
      <c r="L181" s="31">
        <v>1175.9000000000001</v>
      </c>
      <c r="M181" s="31">
        <v>0.38299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2131.4499999999998</v>
      </c>
      <c r="D182" s="36">
        <v>2139.8666666666668</v>
      </c>
      <c r="E182" s="36">
        <v>2099.5833333333335</v>
      </c>
      <c r="F182" s="36">
        <v>2067.7166666666667</v>
      </c>
      <c r="G182" s="36">
        <v>2027.4333333333334</v>
      </c>
      <c r="H182" s="36">
        <v>2171.7333333333336</v>
      </c>
      <c r="I182" s="36">
        <v>2212.0166666666664</v>
      </c>
      <c r="J182" s="36">
        <v>2243.8833333333337</v>
      </c>
      <c r="K182" s="31">
        <v>2180.15</v>
      </c>
      <c r="L182" s="31">
        <v>2108</v>
      </c>
      <c r="M182" s="31">
        <v>0.44278000000000001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551.29999999999995</v>
      </c>
      <c r="D183" s="36">
        <v>555.01666666666665</v>
      </c>
      <c r="E183" s="36">
        <v>545.7833333333333</v>
      </c>
      <c r="F183" s="36">
        <v>540.26666666666665</v>
      </c>
      <c r="G183" s="36">
        <v>531.0333333333333</v>
      </c>
      <c r="H183" s="36">
        <v>560.5333333333333</v>
      </c>
      <c r="I183" s="36">
        <v>569.76666666666665</v>
      </c>
      <c r="J183" s="36">
        <v>575.2833333333333</v>
      </c>
      <c r="K183" s="31">
        <v>564.25</v>
      </c>
      <c r="L183" s="31">
        <v>549.5</v>
      </c>
      <c r="M183" s="31">
        <v>1.9080900000000001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1122.8</v>
      </c>
      <c r="D184" s="36">
        <v>1124.7833333333333</v>
      </c>
      <c r="E184" s="36">
        <v>1115.4166666666665</v>
      </c>
      <c r="F184" s="36">
        <v>1108.0333333333333</v>
      </c>
      <c r="G184" s="36">
        <v>1098.6666666666665</v>
      </c>
      <c r="H184" s="36">
        <v>1132.1666666666665</v>
      </c>
      <c r="I184" s="36">
        <v>1141.5333333333333</v>
      </c>
      <c r="J184" s="36">
        <v>1148.9166666666665</v>
      </c>
      <c r="K184" s="31">
        <v>1134.1500000000001</v>
      </c>
      <c r="L184" s="31">
        <v>1117.4000000000001</v>
      </c>
      <c r="M184" s="31">
        <v>16.821529999999999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845.9</v>
      </c>
      <c r="D185" s="36">
        <v>843.61666666666667</v>
      </c>
      <c r="E185" s="36">
        <v>833.2833333333333</v>
      </c>
      <c r="F185" s="36">
        <v>820.66666666666663</v>
      </c>
      <c r="G185" s="36">
        <v>810.33333333333326</v>
      </c>
      <c r="H185" s="36">
        <v>856.23333333333335</v>
      </c>
      <c r="I185" s="36">
        <v>866.56666666666661</v>
      </c>
      <c r="J185" s="36">
        <v>879.18333333333339</v>
      </c>
      <c r="K185" s="31">
        <v>853.95</v>
      </c>
      <c r="L185" s="31">
        <v>831</v>
      </c>
      <c r="M185" s="31">
        <v>3.01783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2304.15</v>
      </c>
      <c r="D186" s="36">
        <v>2295.6833333333334</v>
      </c>
      <c r="E186" s="36">
        <v>2274.666666666667</v>
      </c>
      <c r="F186" s="36">
        <v>2245.1833333333334</v>
      </c>
      <c r="G186" s="36">
        <v>2224.166666666667</v>
      </c>
      <c r="H186" s="36">
        <v>2325.166666666667</v>
      </c>
      <c r="I186" s="36">
        <v>2346.1833333333334</v>
      </c>
      <c r="J186" s="36">
        <v>2375.666666666667</v>
      </c>
      <c r="K186" s="31">
        <v>2316.6999999999998</v>
      </c>
      <c r="L186" s="31">
        <v>2266.1999999999998</v>
      </c>
      <c r="M186" s="31">
        <v>5.26525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427.95</v>
      </c>
      <c r="D187" s="36">
        <v>428.2</v>
      </c>
      <c r="E187" s="36">
        <v>421</v>
      </c>
      <c r="F187" s="36">
        <v>414.05</v>
      </c>
      <c r="G187" s="36">
        <v>406.85</v>
      </c>
      <c r="H187" s="36">
        <v>435.15</v>
      </c>
      <c r="I187" s="36">
        <v>442.34999999999991</v>
      </c>
      <c r="J187" s="36">
        <v>449.29999999999995</v>
      </c>
      <c r="K187" s="31">
        <v>435.4</v>
      </c>
      <c r="L187" s="31">
        <v>421.25</v>
      </c>
      <c r="M187" s="31">
        <v>26.111740000000001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551.54999999999995</v>
      </c>
      <c r="D188" s="36">
        <v>557.51666666666654</v>
      </c>
      <c r="E188" s="36">
        <v>542.6333333333331</v>
      </c>
      <c r="F188" s="36">
        <v>533.71666666666658</v>
      </c>
      <c r="G188" s="36">
        <v>518.83333333333314</v>
      </c>
      <c r="H188" s="36">
        <v>566.43333333333305</v>
      </c>
      <c r="I188" s="36">
        <v>581.31666666666649</v>
      </c>
      <c r="J188" s="36">
        <v>590.23333333333301</v>
      </c>
      <c r="K188" s="31">
        <v>572.4</v>
      </c>
      <c r="L188" s="31">
        <v>548.6</v>
      </c>
      <c r="M188" s="31">
        <v>17.13251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2115.1999999999998</v>
      </c>
      <c r="D189" s="36">
        <v>2108.3666666666668</v>
      </c>
      <c r="E189" s="36">
        <v>2096.9333333333334</v>
      </c>
      <c r="F189" s="36">
        <v>2078.6666666666665</v>
      </c>
      <c r="G189" s="36">
        <v>2067.2333333333331</v>
      </c>
      <c r="H189" s="36">
        <v>2126.6333333333337</v>
      </c>
      <c r="I189" s="36">
        <v>2138.0666666666671</v>
      </c>
      <c r="J189" s="36">
        <v>2156.3333333333339</v>
      </c>
      <c r="K189" s="31">
        <v>2119.8000000000002</v>
      </c>
      <c r="L189" s="31">
        <v>2090.1</v>
      </c>
      <c r="M189" s="31">
        <v>4.5740299999999996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976.25</v>
      </c>
      <c r="D190" s="36">
        <v>970.73333333333323</v>
      </c>
      <c r="E190" s="36">
        <v>961.46666666666647</v>
      </c>
      <c r="F190" s="36">
        <v>946.68333333333328</v>
      </c>
      <c r="G190" s="36">
        <v>937.41666666666652</v>
      </c>
      <c r="H190" s="36">
        <v>985.51666666666642</v>
      </c>
      <c r="I190" s="36">
        <v>994.78333333333308</v>
      </c>
      <c r="J190" s="36">
        <v>1009.5666666666664</v>
      </c>
      <c r="K190" s="31">
        <v>980</v>
      </c>
      <c r="L190" s="31">
        <v>955.95</v>
      </c>
      <c r="M190" s="31">
        <v>3.34653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410.4</v>
      </c>
      <c r="D191" s="36">
        <v>413.0333333333333</v>
      </c>
      <c r="E191" s="36">
        <v>402.76666666666659</v>
      </c>
      <c r="F191" s="36">
        <v>395.13333333333327</v>
      </c>
      <c r="G191" s="36">
        <v>384.86666666666656</v>
      </c>
      <c r="H191" s="36">
        <v>420.66666666666663</v>
      </c>
      <c r="I191" s="36">
        <v>430.93333333333328</v>
      </c>
      <c r="J191" s="36">
        <v>438.56666666666666</v>
      </c>
      <c r="K191" s="31">
        <v>423.3</v>
      </c>
      <c r="L191" s="31">
        <v>405.4</v>
      </c>
      <c r="M191" s="31">
        <v>4.3456999999999999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2276</v>
      </c>
      <c r="D192" s="36">
        <v>2282.4333333333334</v>
      </c>
      <c r="E192" s="36">
        <v>2253.5666666666666</v>
      </c>
      <c r="F192" s="36">
        <v>2231.1333333333332</v>
      </c>
      <c r="G192" s="36">
        <v>2202.2666666666664</v>
      </c>
      <c r="H192" s="36">
        <v>2304.8666666666668</v>
      </c>
      <c r="I192" s="36">
        <v>2333.7333333333336</v>
      </c>
      <c r="J192" s="36">
        <v>2356.166666666667</v>
      </c>
      <c r="K192" s="31">
        <v>2311.3000000000002</v>
      </c>
      <c r="L192" s="31">
        <v>2260</v>
      </c>
      <c r="M192" s="31">
        <v>0.33228000000000002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763.1</v>
      </c>
      <c r="D193" s="36">
        <v>765.25</v>
      </c>
      <c r="E193" s="36">
        <v>752.85</v>
      </c>
      <c r="F193" s="36">
        <v>742.6</v>
      </c>
      <c r="G193" s="36">
        <v>730.2</v>
      </c>
      <c r="H193" s="36">
        <v>775.5</v>
      </c>
      <c r="I193" s="36">
        <v>787.90000000000009</v>
      </c>
      <c r="J193" s="36">
        <v>798.15</v>
      </c>
      <c r="K193" s="31">
        <v>777.65</v>
      </c>
      <c r="L193" s="31">
        <v>755</v>
      </c>
      <c r="M193" s="31">
        <v>0.83692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345.6</v>
      </c>
      <c r="D194" s="36">
        <v>347.2166666666667</v>
      </c>
      <c r="E194" s="36">
        <v>339.93333333333339</v>
      </c>
      <c r="F194" s="36">
        <v>334.26666666666671</v>
      </c>
      <c r="G194" s="36">
        <v>326.98333333333341</v>
      </c>
      <c r="H194" s="36">
        <v>352.88333333333338</v>
      </c>
      <c r="I194" s="36">
        <v>360.16666666666669</v>
      </c>
      <c r="J194" s="36">
        <v>365.83333333333337</v>
      </c>
      <c r="K194" s="31">
        <v>354.5</v>
      </c>
      <c r="L194" s="31">
        <v>341.55</v>
      </c>
      <c r="M194" s="31">
        <v>4.1946899999999996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3411.55</v>
      </c>
      <c r="D195" s="36">
        <v>3433</v>
      </c>
      <c r="E195" s="36">
        <v>3379.55</v>
      </c>
      <c r="F195" s="36">
        <v>3347.55</v>
      </c>
      <c r="G195" s="36">
        <v>3294.1000000000004</v>
      </c>
      <c r="H195" s="36">
        <v>3465</v>
      </c>
      <c r="I195" s="36">
        <v>3518.45</v>
      </c>
      <c r="J195" s="36">
        <v>3550.45</v>
      </c>
      <c r="K195" s="31">
        <v>3486.45</v>
      </c>
      <c r="L195" s="31">
        <v>3401</v>
      </c>
      <c r="M195" s="31">
        <v>0.53800000000000003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556.04999999999995</v>
      </c>
      <c r="D196" s="36">
        <v>551.66666666666663</v>
      </c>
      <c r="E196" s="36">
        <v>544.93333333333328</v>
      </c>
      <c r="F196" s="36">
        <v>533.81666666666661</v>
      </c>
      <c r="G196" s="36">
        <v>527.08333333333326</v>
      </c>
      <c r="H196" s="36">
        <v>562.7833333333333</v>
      </c>
      <c r="I196" s="36">
        <v>569.51666666666665</v>
      </c>
      <c r="J196" s="36">
        <v>580.63333333333333</v>
      </c>
      <c r="K196" s="31">
        <v>558.4</v>
      </c>
      <c r="L196" s="31">
        <v>540.54999999999995</v>
      </c>
      <c r="M196" s="31">
        <v>28.390450000000001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750.55</v>
      </c>
      <c r="D197" s="36">
        <v>751.48333333333323</v>
      </c>
      <c r="E197" s="36">
        <v>741.21666666666647</v>
      </c>
      <c r="F197" s="36">
        <v>731.88333333333321</v>
      </c>
      <c r="G197" s="36">
        <v>721.61666666666645</v>
      </c>
      <c r="H197" s="36">
        <v>760.81666666666649</v>
      </c>
      <c r="I197" s="36">
        <v>771.08333333333314</v>
      </c>
      <c r="J197" s="36">
        <v>780.41666666666652</v>
      </c>
      <c r="K197" s="31">
        <v>761.75</v>
      </c>
      <c r="L197" s="31">
        <v>742.15</v>
      </c>
      <c r="M197" s="31">
        <v>5.6102999999999996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164.85</v>
      </c>
      <c r="D198" s="36">
        <v>164.66666666666666</v>
      </c>
      <c r="E198" s="36">
        <v>160.98333333333332</v>
      </c>
      <c r="F198" s="36">
        <v>157.11666666666667</v>
      </c>
      <c r="G198" s="36">
        <v>153.43333333333334</v>
      </c>
      <c r="H198" s="36">
        <v>168.5333333333333</v>
      </c>
      <c r="I198" s="36">
        <v>172.21666666666664</v>
      </c>
      <c r="J198" s="36">
        <v>176.08333333333329</v>
      </c>
      <c r="K198" s="31">
        <v>168.35</v>
      </c>
      <c r="L198" s="31">
        <v>160.80000000000001</v>
      </c>
      <c r="M198" s="31">
        <v>29.99249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284.85000000000002</v>
      </c>
      <c r="D199" s="36">
        <v>285.73333333333335</v>
      </c>
      <c r="E199" s="36">
        <v>277.9666666666667</v>
      </c>
      <c r="F199" s="36">
        <v>271.08333333333337</v>
      </c>
      <c r="G199" s="36">
        <v>263.31666666666672</v>
      </c>
      <c r="H199" s="36">
        <v>292.61666666666667</v>
      </c>
      <c r="I199" s="36">
        <v>300.38333333333333</v>
      </c>
      <c r="J199" s="36">
        <v>307.26666666666665</v>
      </c>
      <c r="K199" s="31">
        <v>293.5</v>
      </c>
      <c r="L199" s="31">
        <v>278.85000000000002</v>
      </c>
      <c r="M199" s="31">
        <v>71.564999999999998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325.5</v>
      </c>
      <c r="D200" s="36">
        <v>325.48333333333335</v>
      </c>
      <c r="E200" s="36">
        <v>322.2166666666667</v>
      </c>
      <c r="F200" s="36">
        <v>318.93333333333334</v>
      </c>
      <c r="G200" s="36">
        <v>315.66666666666669</v>
      </c>
      <c r="H200" s="36">
        <v>328.76666666666671</v>
      </c>
      <c r="I200" s="36">
        <v>332.03333333333336</v>
      </c>
      <c r="J200" s="36">
        <v>335.31666666666672</v>
      </c>
      <c r="K200" s="31">
        <v>328.75</v>
      </c>
      <c r="L200" s="31">
        <v>322.2</v>
      </c>
      <c r="M200" s="31">
        <v>6.2894800000000002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1840.45</v>
      </c>
      <c r="D201" s="36">
        <v>1842.1499999999999</v>
      </c>
      <c r="E201" s="36">
        <v>1812.2999999999997</v>
      </c>
      <c r="F201" s="36">
        <v>1784.1499999999999</v>
      </c>
      <c r="G201" s="36">
        <v>1754.2999999999997</v>
      </c>
      <c r="H201" s="36">
        <v>1870.2999999999997</v>
      </c>
      <c r="I201" s="36">
        <v>1900.1499999999996</v>
      </c>
      <c r="J201" s="36">
        <v>1928.2999999999997</v>
      </c>
      <c r="K201" s="31">
        <v>1872</v>
      </c>
      <c r="L201" s="31">
        <v>1814</v>
      </c>
      <c r="M201" s="31">
        <v>2.464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934.9</v>
      </c>
      <c r="D202" s="36">
        <v>935.88333333333333</v>
      </c>
      <c r="E202" s="36">
        <v>921.16666666666663</v>
      </c>
      <c r="F202" s="36">
        <v>907.43333333333328</v>
      </c>
      <c r="G202" s="36">
        <v>892.71666666666658</v>
      </c>
      <c r="H202" s="36">
        <v>949.61666666666667</v>
      </c>
      <c r="I202" s="36">
        <v>964.33333333333337</v>
      </c>
      <c r="J202" s="36">
        <v>978.06666666666672</v>
      </c>
      <c r="K202" s="31">
        <v>950.6</v>
      </c>
      <c r="L202" s="31">
        <v>922.15</v>
      </c>
      <c r="M202" s="31">
        <v>6.3057600000000003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1430.2</v>
      </c>
      <c r="D203" s="36">
        <v>1433.0333333333335</v>
      </c>
      <c r="E203" s="36">
        <v>1423.0666666666671</v>
      </c>
      <c r="F203" s="36">
        <v>1415.9333333333336</v>
      </c>
      <c r="G203" s="36">
        <v>1405.9666666666672</v>
      </c>
      <c r="H203" s="36">
        <v>1440.166666666667</v>
      </c>
      <c r="I203" s="36">
        <v>1450.1333333333337</v>
      </c>
      <c r="J203" s="36">
        <v>1457.2666666666669</v>
      </c>
      <c r="K203" s="31">
        <v>1443</v>
      </c>
      <c r="L203" s="31">
        <v>1425.9</v>
      </c>
      <c r="M203" s="31">
        <v>6.2729499999999998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1555.45</v>
      </c>
      <c r="D204" s="36">
        <v>1560.1499999999999</v>
      </c>
      <c r="E204" s="36">
        <v>1533.2999999999997</v>
      </c>
      <c r="F204" s="36">
        <v>1511.1499999999999</v>
      </c>
      <c r="G204" s="36">
        <v>1484.2999999999997</v>
      </c>
      <c r="H204" s="36">
        <v>1582.2999999999997</v>
      </c>
      <c r="I204" s="36">
        <v>1609.1499999999996</v>
      </c>
      <c r="J204" s="36">
        <v>1631.2999999999997</v>
      </c>
      <c r="K204" s="31">
        <v>1587</v>
      </c>
      <c r="L204" s="31">
        <v>1538</v>
      </c>
      <c r="M204" s="31">
        <v>44.597990000000003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3436</v>
      </c>
      <c r="D205" s="36">
        <v>3456.2999999999997</v>
      </c>
      <c r="E205" s="36">
        <v>3397.7999999999993</v>
      </c>
      <c r="F205" s="36">
        <v>3359.5999999999995</v>
      </c>
      <c r="G205" s="36">
        <v>3301.099999999999</v>
      </c>
      <c r="H205" s="36">
        <v>3494.4999999999995</v>
      </c>
      <c r="I205" s="36">
        <v>3553.0000000000005</v>
      </c>
      <c r="J205" s="36">
        <v>3591.2</v>
      </c>
      <c r="K205" s="31">
        <v>3514.8</v>
      </c>
      <c r="L205" s="31">
        <v>3418.1</v>
      </c>
      <c r="M205" s="31">
        <v>5.1864400000000002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1679.15</v>
      </c>
      <c r="D206" s="36">
        <v>1673.6333333333332</v>
      </c>
      <c r="E206" s="36">
        <v>1663.6166666666663</v>
      </c>
      <c r="F206" s="36">
        <v>1648.083333333333</v>
      </c>
      <c r="G206" s="36">
        <v>1638.0666666666662</v>
      </c>
      <c r="H206" s="36">
        <v>1689.1666666666665</v>
      </c>
      <c r="I206" s="36">
        <v>1699.1833333333334</v>
      </c>
      <c r="J206" s="36">
        <v>1714.7166666666667</v>
      </c>
      <c r="K206" s="31">
        <v>1683.65</v>
      </c>
      <c r="L206" s="31">
        <v>1658.1</v>
      </c>
      <c r="M206" s="31">
        <v>126.6125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611.25</v>
      </c>
      <c r="D207" s="36">
        <v>612.38333333333333</v>
      </c>
      <c r="E207" s="36">
        <v>607.91666666666663</v>
      </c>
      <c r="F207" s="36">
        <v>604.58333333333326</v>
      </c>
      <c r="G207" s="36">
        <v>600.11666666666656</v>
      </c>
      <c r="H207" s="36">
        <v>615.7166666666667</v>
      </c>
      <c r="I207" s="36">
        <v>620.18333333333339</v>
      </c>
      <c r="J207" s="36">
        <v>623.51666666666677</v>
      </c>
      <c r="K207" s="31">
        <v>616.85</v>
      </c>
      <c r="L207" s="31">
        <v>609.04999999999995</v>
      </c>
      <c r="M207" s="31">
        <v>87.615620000000007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4384.6499999999996</v>
      </c>
      <c r="D208" s="36">
        <v>4391.583333333333</v>
      </c>
      <c r="E208" s="36">
        <v>4333.1666666666661</v>
      </c>
      <c r="F208" s="36">
        <v>4281.6833333333334</v>
      </c>
      <c r="G208" s="36">
        <v>4223.2666666666664</v>
      </c>
      <c r="H208" s="36">
        <v>4443.0666666666657</v>
      </c>
      <c r="I208" s="36">
        <v>4501.4833333333318</v>
      </c>
      <c r="J208" s="36">
        <v>4552.9666666666653</v>
      </c>
      <c r="K208" s="31">
        <v>4450</v>
      </c>
      <c r="L208" s="31">
        <v>4340.1000000000004</v>
      </c>
      <c r="M208" s="31">
        <v>9.7280800000000003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86.1</v>
      </c>
      <c r="D209" s="36">
        <v>86.783333333333346</v>
      </c>
      <c r="E209" s="36">
        <v>83.666666666666686</v>
      </c>
      <c r="F209" s="36">
        <v>81.233333333333334</v>
      </c>
      <c r="G209" s="36">
        <v>78.116666666666674</v>
      </c>
      <c r="H209" s="36">
        <v>89.216666666666697</v>
      </c>
      <c r="I209" s="36">
        <v>92.333333333333343</v>
      </c>
      <c r="J209" s="36">
        <v>94.766666666666708</v>
      </c>
      <c r="K209" s="31">
        <v>89.9</v>
      </c>
      <c r="L209" s="31">
        <v>84.35</v>
      </c>
      <c r="M209" s="31">
        <v>212.00730999999999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297.2</v>
      </c>
      <c r="D210" s="36">
        <v>299</v>
      </c>
      <c r="E210" s="36">
        <v>293.2</v>
      </c>
      <c r="F210" s="36">
        <v>289.2</v>
      </c>
      <c r="G210" s="36">
        <v>283.39999999999998</v>
      </c>
      <c r="H210" s="36">
        <v>303</v>
      </c>
      <c r="I210" s="36">
        <v>308.79999999999995</v>
      </c>
      <c r="J210" s="36">
        <v>312.8</v>
      </c>
      <c r="K210" s="31">
        <v>304.8</v>
      </c>
      <c r="L210" s="31">
        <v>295</v>
      </c>
      <c r="M210" s="31">
        <v>2.1702599999999999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579.54999999999995</v>
      </c>
      <c r="D211" s="36">
        <v>577.95000000000005</v>
      </c>
      <c r="E211" s="36">
        <v>571.05000000000007</v>
      </c>
      <c r="F211" s="36">
        <v>562.55000000000007</v>
      </c>
      <c r="G211" s="36">
        <v>555.65000000000009</v>
      </c>
      <c r="H211" s="36">
        <v>586.45000000000005</v>
      </c>
      <c r="I211" s="36">
        <v>593.35000000000014</v>
      </c>
      <c r="J211" s="36">
        <v>601.85</v>
      </c>
      <c r="K211" s="31">
        <v>584.85</v>
      </c>
      <c r="L211" s="31">
        <v>569.45000000000005</v>
      </c>
      <c r="M211" s="31">
        <v>51.871549999999999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991.25</v>
      </c>
      <c r="D212" s="36">
        <v>992.51666666666677</v>
      </c>
      <c r="E212" s="36">
        <v>981.33333333333348</v>
      </c>
      <c r="F212" s="36">
        <v>971.41666666666674</v>
      </c>
      <c r="G212" s="36">
        <v>960.23333333333346</v>
      </c>
      <c r="H212" s="36">
        <v>1002.4333333333335</v>
      </c>
      <c r="I212" s="36">
        <v>1013.6166666666667</v>
      </c>
      <c r="J212" s="36">
        <v>1023.5333333333335</v>
      </c>
      <c r="K212" s="31">
        <v>1003.7</v>
      </c>
      <c r="L212" s="31">
        <v>982.6</v>
      </c>
      <c r="M212" s="31">
        <v>0.25330999999999998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2993.55</v>
      </c>
      <c r="D213" s="36">
        <v>2999.9166666666665</v>
      </c>
      <c r="E213" s="36">
        <v>2935.3833333333332</v>
      </c>
      <c r="F213" s="36">
        <v>2877.2166666666667</v>
      </c>
      <c r="G213" s="36">
        <v>2812.6833333333334</v>
      </c>
      <c r="H213" s="36">
        <v>3058.083333333333</v>
      </c>
      <c r="I213" s="36">
        <v>3122.6166666666668</v>
      </c>
      <c r="J213" s="36">
        <v>3180.7833333333328</v>
      </c>
      <c r="K213" s="31">
        <v>3064.45</v>
      </c>
      <c r="L213" s="31">
        <v>2941.75</v>
      </c>
      <c r="M213" s="31">
        <v>22.14293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266.95</v>
      </c>
      <c r="D214" s="36">
        <v>267.31666666666666</v>
      </c>
      <c r="E214" s="36">
        <v>259.63333333333333</v>
      </c>
      <c r="F214" s="36">
        <v>252.31666666666666</v>
      </c>
      <c r="G214" s="36">
        <v>244.63333333333333</v>
      </c>
      <c r="H214" s="36">
        <v>274.63333333333333</v>
      </c>
      <c r="I214" s="36">
        <v>282.31666666666661</v>
      </c>
      <c r="J214" s="36">
        <v>289.63333333333333</v>
      </c>
      <c r="K214" s="31">
        <v>275</v>
      </c>
      <c r="L214" s="31">
        <v>260</v>
      </c>
      <c r="M214" s="31">
        <v>178.76839000000001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452.8</v>
      </c>
      <c r="D215" s="36">
        <v>453.41666666666669</v>
      </c>
      <c r="E215" s="36">
        <v>447.43333333333339</v>
      </c>
      <c r="F215" s="36">
        <v>442.06666666666672</v>
      </c>
      <c r="G215" s="36">
        <v>436.08333333333343</v>
      </c>
      <c r="H215" s="36">
        <v>458.78333333333336</v>
      </c>
      <c r="I215" s="36">
        <v>464.76666666666659</v>
      </c>
      <c r="J215" s="36">
        <v>470.13333333333333</v>
      </c>
      <c r="K215" s="31">
        <v>459.4</v>
      </c>
      <c r="L215" s="31">
        <v>448.05</v>
      </c>
      <c r="M215" s="31">
        <v>74.107780000000005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2569.1</v>
      </c>
      <c r="D216" s="36">
        <v>2570.0166666666664</v>
      </c>
      <c r="E216" s="36">
        <v>2555.4333333333329</v>
      </c>
      <c r="F216" s="36">
        <v>2541.7666666666664</v>
      </c>
      <c r="G216" s="36">
        <v>2527.1833333333329</v>
      </c>
      <c r="H216" s="36">
        <v>2583.6833333333329</v>
      </c>
      <c r="I216" s="36">
        <v>2598.2666666666669</v>
      </c>
      <c r="J216" s="36">
        <v>2611.9333333333329</v>
      </c>
      <c r="K216" s="31">
        <v>2584.6</v>
      </c>
      <c r="L216" s="31">
        <v>2556.35</v>
      </c>
      <c r="M216" s="31">
        <v>15.994059999999999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318.5</v>
      </c>
      <c r="D217" s="36">
        <v>318.06666666666666</v>
      </c>
      <c r="E217" s="36">
        <v>316.13333333333333</v>
      </c>
      <c r="F217" s="36">
        <v>313.76666666666665</v>
      </c>
      <c r="G217" s="36">
        <v>311.83333333333331</v>
      </c>
      <c r="H217" s="36">
        <v>320.43333333333334</v>
      </c>
      <c r="I217" s="36">
        <v>322.36666666666662</v>
      </c>
      <c r="J217" s="36">
        <v>324.73333333333335</v>
      </c>
      <c r="K217" s="31">
        <v>320</v>
      </c>
      <c r="L217" s="31">
        <v>315.7</v>
      </c>
      <c r="M217" s="31">
        <v>5.2484099999999998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5597.25</v>
      </c>
      <c r="D218" s="36">
        <v>5634.1333333333341</v>
      </c>
      <c r="E218" s="36">
        <v>5521.0666666666684</v>
      </c>
      <c r="F218" s="36">
        <v>5444.8833333333341</v>
      </c>
      <c r="G218" s="36">
        <v>5331.8166666666684</v>
      </c>
      <c r="H218" s="36">
        <v>5710.3166666666684</v>
      </c>
      <c r="I218" s="36">
        <v>5823.3833333333341</v>
      </c>
      <c r="J218" s="36">
        <v>5899.5666666666684</v>
      </c>
      <c r="K218" s="31">
        <v>5747.2</v>
      </c>
      <c r="L218" s="31">
        <v>5557.95</v>
      </c>
      <c r="M218" s="31">
        <v>0.29513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566.25</v>
      </c>
      <c r="D219" s="36">
        <v>566.35</v>
      </c>
      <c r="E219" s="36">
        <v>559.90000000000009</v>
      </c>
      <c r="F219" s="36">
        <v>553.55000000000007</v>
      </c>
      <c r="G219" s="36">
        <v>547.10000000000014</v>
      </c>
      <c r="H219" s="36">
        <v>572.70000000000005</v>
      </c>
      <c r="I219" s="36">
        <v>579.15000000000009</v>
      </c>
      <c r="J219" s="36">
        <v>585.5</v>
      </c>
      <c r="K219" s="31">
        <v>572.79999999999995</v>
      </c>
      <c r="L219" s="31">
        <v>560</v>
      </c>
      <c r="M219" s="31">
        <v>1.20112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949.6</v>
      </c>
      <c r="D220" s="36">
        <v>948.86666666666667</v>
      </c>
      <c r="E220" s="36">
        <v>938.73333333333335</v>
      </c>
      <c r="F220" s="36">
        <v>927.86666666666667</v>
      </c>
      <c r="G220" s="36">
        <v>917.73333333333335</v>
      </c>
      <c r="H220" s="36">
        <v>959.73333333333335</v>
      </c>
      <c r="I220" s="36">
        <v>969.86666666666679</v>
      </c>
      <c r="J220" s="36">
        <v>980.73333333333335</v>
      </c>
      <c r="K220" s="31">
        <v>959</v>
      </c>
      <c r="L220" s="31">
        <v>938</v>
      </c>
      <c r="M220" s="31">
        <v>0.95584999999999998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36855.199999999997</v>
      </c>
      <c r="D221" s="36">
        <v>36804.700000000004</v>
      </c>
      <c r="E221" s="36">
        <v>36559.500000000007</v>
      </c>
      <c r="F221" s="36">
        <v>36263.800000000003</v>
      </c>
      <c r="G221" s="36">
        <v>36018.600000000006</v>
      </c>
      <c r="H221" s="36">
        <v>37100.400000000009</v>
      </c>
      <c r="I221" s="36">
        <v>37345.600000000006</v>
      </c>
      <c r="J221" s="36">
        <v>37641.30000000001</v>
      </c>
      <c r="K221" s="31">
        <v>37049.9</v>
      </c>
      <c r="L221" s="31">
        <v>36509</v>
      </c>
      <c r="M221" s="31">
        <v>2.5680000000000001E-2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127.7</v>
      </c>
      <c r="D222" s="36">
        <v>127.53333333333332</v>
      </c>
      <c r="E222" s="36">
        <v>124.86666666666665</v>
      </c>
      <c r="F222" s="36">
        <v>122.03333333333333</v>
      </c>
      <c r="G222" s="36">
        <v>119.36666666666666</v>
      </c>
      <c r="H222" s="36">
        <v>130.36666666666662</v>
      </c>
      <c r="I222" s="36">
        <v>133.0333333333333</v>
      </c>
      <c r="J222" s="36">
        <v>135.86666666666662</v>
      </c>
      <c r="K222" s="31">
        <v>130.19999999999999</v>
      </c>
      <c r="L222" s="31">
        <v>124.7</v>
      </c>
      <c r="M222" s="31">
        <v>149.24791999999999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993.7</v>
      </c>
      <c r="D223" s="36">
        <v>991.93333333333339</v>
      </c>
      <c r="E223" s="36">
        <v>985.56666666666683</v>
      </c>
      <c r="F223" s="36">
        <v>977.43333333333339</v>
      </c>
      <c r="G223" s="36">
        <v>971.06666666666683</v>
      </c>
      <c r="H223" s="36">
        <v>1000.0666666666668</v>
      </c>
      <c r="I223" s="36">
        <v>1006.4333333333334</v>
      </c>
      <c r="J223" s="36">
        <v>1014.5666666666668</v>
      </c>
      <c r="K223" s="31">
        <v>998.3</v>
      </c>
      <c r="L223" s="31">
        <v>983.8</v>
      </c>
      <c r="M223" s="31">
        <v>148.75498999999999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1395.6</v>
      </c>
      <c r="D224" s="36">
        <v>1393.1833333333332</v>
      </c>
      <c r="E224" s="36">
        <v>1387.8166666666664</v>
      </c>
      <c r="F224" s="36">
        <v>1380.0333333333333</v>
      </c>
      <c r="G224" s="36">
        <v>1374.6666666666665</v>
      </c>
      <c r="H224" s="36">
        <v>1400.9666666666662</v>
      </c>
      <c r="I224" s="36">
        <v>1406.333333333333</v>
      </c>
      <c r="J224" s="36">
        <v>1414.1166666666661</v>
      </c>
      <c r="K224" s="31">
        <v>1398.55</v>
      </c>
      <c r="L224" s="31">
        <v>1385.4</v>
      </c>
      <c r="M224" s="31">
        <v>2.9641799999999998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541</v>
      </c>
      <c r="D225" s="36">
        <v>540.56666666666661</v>
      </c>
      <c r="E225" s="36">
        <v>535.58333333333326</v>
      </c>
      <c r="F225" s="36">
        <v>530.16666666666663</v>
      </c>
      <c r="G225" s="36">
        <v>525.18333333333328</v>
      </c>
      <c r="H225" s="36">
        <v>545.98333333333323</v>
      </c>
      <c r="I225" s="36">
        <v>550.96666666666658</v>
      </c>
      <c r="J225" s="36">
        <v>556.38333333333321</v>
      </c>
      <c r="K225" s="31">
        <v>545.54999999999995</v>
      </c>
      <c r="L225" s="31">
        <v>535.15</v>
      </c>
      <c r="M225" s="31">
        <v>38.95158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757.45</v>
      </c>
      <c r="D226" s="36">
        <v>748.94999999999993</v>
      </c>
      <c r="E226" s="36">
        <v>735.89999999999986</v>
      </c>
      <c r="F226" s="36">
        <v>714.34999999999991</v>
      </c>
      <c r="G226" s="36">
        <v>701.29999999999984</v>
      </c>
      <c r="H226" s="36">
        <v>770.49999999999989</v>
      </c>
      <c r="I226" s="36">
        <v>783.54999999999984</v>
      </c>
      <c r="J226" s="36">
        <v>805.09999999999991</v>
      </c>
      <c r="K226" s="31">
        <v>762</v>
      </c>
      <c r="L226" s="31">
        <v>727.4</v>
      </c>
      <c r="M226" s="31">
        <v>8.11937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68.650000000000006</v>
      </c>
      <c r="D227" s="36">
        <v>68.900000000000006</v>
      </c>
      <c r="E227" s="36">
        <v>67.850000000000009</v>
      </c>
      <c r="F227" s="36">
        <v>67.05</v>
      </c>
      <c r="G227" s="36">
        <v>66</v>
      </c>
      <c r="H227" s="36">
        <v>69.700000000000017</v>
      </c>
      <c r="I227" s="36">
        <v>70.750000000000028</v>
      </c>
      <c r="J227" s="36">
        <v>71.550000000000026</v>
      </c>
      <c r="K227" s="31">
        <v>69.95</v>
      </c>
      <c r="L227" s="31">
        <v>68.099999999999994</v>
      </c>
      <c r="M227" s="31">
        <v>96.990949999999998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86.7</v>
      </c>
      <c r="D228" s="36">
        <v>86.716666666666654</v>
      </c>
      <c r="E228" s="36">
        <v>85.883333333333312</v>
      </c>
      <c r="F228" s="36">
        <v>85.066666666666663</v>
      </c>
      <c r="G228" s="36">
        <v>84.23333333333332</v>
      </c>
      <c r="H228" s="36">
        <v>87.533333333333303</v>
      </c>
      <c r="I228" s="36">
        <v>88.366666666666646</v>
      </c>
      <c r="J228" s="36">
        <v>89.183333333333294</v>
      </c>
      <c r="K228" s="31">
        <v>87.55</v>
      </c>
      <c r="L228" s="31">
        <v>85.9</v>
      </c>
      <c r="M228" s="31">
        <v>229.62991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124.95</v>
      </c>
      <c r="D229" s="36">
        <v>125.11666666666667</v>
      </c>
      <c r="E229" s="36">
        <v>123.43333333333335</v>
      </c>
      <c r="F229" s="36">
        <v>121.91666666666667</v>
      </c>
      <c r="G229" s="36">
        <v>120.23333333333335</v>
      </c>
      <c r="H229" s="36">
        <v>126.63333333333335</v>
      </c>
      <c r="I229" s="36">
        <v>128.31666666666669</v>
      </c>
      <c r="J229" s="36">
        <v>129.83333333333337</v>
      </c>
      <c r="K229" s="31">
        <v>126.8</v>
      </c>
      <c r="L229" s="31">
        <v>123.6</v>
      </c>
      <c r="M229" s="31">
        <v>28.593139999999998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987.95</v>
      </c>
      <c r="D230" s="36">
        <v>991.63333333333333</v>
      </c>
      <c r="E230" s="36">
        <v>976.31666666666661</v>
      </c>
      <c r="F230" s="36">
        <v>964.68333333333328</v>
      </c>
      <c r="G230" s="36">
        <v>949.36666666666656</v>
      </c>
      <c r="H230" s="36">
        <v>1003.2666666666667</v>
      </c>
      <c r="I230" s="36">
        <v>1018.5833333333335</v>
      </c>
      <c r="J230" s="36">
        <v>1030.2166666666667</v>
      </c>
      <c r="K230" s="31">
        <v>1006.95</v>
      </c>
      <c r="L230" s="31">
        <v>980</v>
      </c>
      <c r="M230" s="31">
        <v>0.30331000000000002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641.65</v>
      </c>
      <c r="D231" s="36">
        <v>642.18333333333328</v>
      </c>
      <c r="E231" s="36">
        <v>629.46666666666658</v>
      </c>
      <c r="F231" s="36">
        <v>617.2833333333333</v>
      </c>
      <c r="G231" s="36">
        <v>604.56666666666661</v>
      </c>
      <c r="H231" s="36">
        <v>654.36666666666656</v>
      </c>
      <c r="I231" s="36">
        <v>667.08333333333326</v>
      </c>
      <c r="J231" s="36">
        <v>679.26666666666654</v>
      </c>
      <c r="K231" s="31">
        <v>654.9</v>
      </c>
      <c r="L231" s="31">
        <v>630</v>
      </c>
      <c r="M231" s="31">
        <v>18.928049999999999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265.45</v>
      </c>
      <c r="D232" s="36">
        <v>267.78333333333336</v>
      </c>
      <c r="E232" s="36">
        <v>260.06666666666672</v>
      </c>
      <c r="F232" s="36">
        <v>254.68333333333334</v>
      </c>
      <c r="G232" s="36">
        <v>246.9666666666667</v>
      </c>
      <c r="H232" s="36">
        <v>273.16666666666674</v>
      </c>
      <c r="I232" s="36">
        <v>280.88333333333333</v>
      </c>
      <c r="J232" s="36">
        <v>286.26666666666677</v>
      </c>
      <c r="K232" s="31">
        <v>275.5</v>
      </c>
      <c r="L232" s="31">
        <v>262.39999999999998</v>
      </c>
      <c r="M232" s="31">
        <v>61.236040000000003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215.55</v>
      </c>
      <c r="D233" s="36">
        <v>216.88333333333333</v>
      </c>
      <c r="E233" s="36">
        <v>212.26666666666665</v>
      </c>
      <c r="F233" s="36">
        <v>208.98333333333332</v>
      </c>
      <c r="G233" s="36">
        <v>204.36666666666665</v>
      </c>
      <c r="H233" s="36">
        <v>220.16666666666666</v>
      </c>
      <c r="I233" s="36">
        <v>224.78333333333333</v>
      </c>
      <c r="J233" s="36">
        <v>228.06666666666666</v>
      </c>
      <c r="K233" s="31">
        <v>221.5</v>
      </c>
      <c r="L233" s="31">
        <v>213.6</v>
      </c>
      <c r="M233" s="31">
        <v>141.05772999999999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97.35</v>
      </c>
      <c r="D234" s="36">
        <v>98.316666666666663</v>
      </c>
      <c r="E234" s="36">
        <v>94.23333333333332</v>
      </c>
      <c r="F234" s="36">
        <v>91.11666666666666</v>
      </c>
      <c r="G234" s="36">
        <v>87.033333333333317</v>
      </c>
      <c r="H234" s="36">
        <v>101.43333333333332</v>
      </c>
      <c r="I234" s="36">
        <v>105.51666666666667</v>
      </c>
      <c r="J234" s="36">
        <v>108.63333333333333</v>
      </c>
      <c r="K234" s="31">
        <v>102.4</v>
      </c>
      <c r="L234" s="31">
        <v>95.2</v>
      </c>
      <c r="M234" s="31">
        <v>652.67943000000002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2743.15</v>
      </c>
      <c r="D235" s="36">
        <v>2752.3833333333337</v>
      </c>
      <c r="E235" s="36">
        <v>2720.8166666666675</v>
      </c>
      <c r="F235" s="36">
        <v>2698.483333333334</v>
      </c>
      <c r="G235" s="36">
        <v>2666.9166666666679</v>
      </c>
      <c r="H235" s="36">
        <v>2774.7166666666672</v>
      </c>
      <c r="I235" s="36">
        <v>2806.2833333333338</v>
      </c>
      <c r="J235" s="36">
        <v>2828.6166666666668</v>
      </c>
      <c r="K235" s="31">
        <v>2783.95</v>
      </c>
      <c r="L235" s="31">
        <v>2730.05</v>
      </c>
      <c r="M235" s="31">
        <v>1.2463200000000001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434.4</v>
      </c>
      <c r="D236" s="36">
        <v>436.11666666666662</v>
      </c>
      <c r="E236" s="36">
        <v>430.28333333333325</v>
      </c>
      <c r="F236" s="36">
        <v>426.16666666666663</v>
      </c>
      <c r="G236" s="36">
        <v>420.33333333333326</v>
      </c>
      <c r="H236" s="36">
        <v>440.23333333333323</v>
      </c>
      <c r="I236" s="36">
        <v>446.06666666666661</v>
      </c>
      <c r="J236" s="36">
        <v>450.18333333333322</v>
      </c>
      <c r="K236" s="31">
        <v>441.95</v>
      </c>
      <c r="L236" s="31">
        <v>432</v>
      </c>
      <c r="M236" s="31">
        <v>31.177309999999999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164.2</v>
      </c>
      <c r="D237" s="36">
        <v>164.85</v>
      </c>
      <c r="E237" s="36">
        <v>162.35</v>
      </c>
      <c r="F237" s="36">
        <v>160.5</v>
      </c>
      <c r="G237" s="36">
        <v>158</v>
      </c>
      <c r="H237" s="36">
        <v>166.7</v>
      </c>
      <c r="I237" s="36">
        <v>169.2</v>
      </c>
      <c r="J237" s="36">
        <v>171.04999999999998</v>
      </c>
      <c r="K237" s="31">
        <v>167.35</v>
      </c>
      <c r="L237" s="31">
        <v>163</v>
      </c>
      <c r="M237" s="31">
        <v>107.29223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456.05</v>
      </c>
      <c r="D238" s="36">
        <v>458.98333333333329</v>
      </c>
      <c r="E238" s="36">
        <v>450.96666666666658</v>
      </c>
      <c r="F238" s="36">
        <v>445.88333333333327</v>
      </c>
      <c r="G238" s="36">
        <v>437.86666666666656</v>
      </c>
      <c r="H238" s="36">
        <v>464.06666666666661</v>
      </c>
      <c r="I238" s="36">
        <v>472.08333333333337</v>
      </c>
      <c r="J238" s="36">
        <v>477.16666666666663</v>
      </c>
      <c r="K238" s="31">
        <v>467</v>
      </c>
      <c r="L238" s="31">
        <v>453.9</v>
      </c>
      <c r="M238" s="31">
        <v>27.122129999999999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132.69999999999999</v>
      </c>
      <c r="D239" s="36">
        <v>132.94999999999999</v>
      </c>
      <c r="E239" s="36">
        <v>131.29999999999998</v>
      </c>
      <c r="F239" s="36">
        <v>129.9</v>
      </c>
      <c r="G239" s="36">
        <v>128.25</v>
      </c>
      <c r="H239" s="36">
        <v>134.34999999999997</v>
      </c>
      <c r="I239" s="36">
        <v>135.99999999999994</v>
      </c>
      <c r="J239" s="36">
        <v>137.39999999999995</v>
      </c>
      <c r="K239" s="31">
        <v>134.6</v>
      </c>
      <c r="L239" s="31">
        <v>131.55000000000001</v>
      </c>
      <c r="M239" s="31">
        <v>219.03222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43.9</v>
      </c>
      <c r="D240" s="36">
        <v>44.033333333333331</v>
      </c>
      <c r="E240" s="36">
        <v>43.36666666666666</v>
      </c>
      <c r="F240" s="36">
        <v>42.833333333333329</v>
      </c>
      <c r="G240" s="36">
        <v>42.166666666666657</v>
      </c>
      <c r="H240" s="36">
        <v>44.566666666666663</v>
      </c>
      <c r="I240" s="36">
        <v>45.233333333333334</v>
      </c>
      <c r="J240" s="36">
        <v>45.766666666666666</v>
      </c>
      <c r="K240" s="31">
        <v>44.7</v>
      </c>
      <c r="L240" s="31">
        <v>43.5</v>
      </c>
      <c r="M240" s="31">
        <v>133.63696999999999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905.9</v>
      </c>
      <c r="D241" s="36">
        <v>907.79999999999984</v>
      </c>
      <c r="E241" s="36">
        <v>892.14999999999964</v>
      </c>
      <c r="F241" s="36">
        <v>878.39999999999975</v>
      </c>
      <c r="G241" s="36">
        <v>862.74999999999955</v>
      </c>
      <c r="H241" s="36">
        <v>921.54999999999973</v>
      </c>
      <c r="I241" s="36">
        <v>937.2</v>
      </c>
      <c r="J241" s="36">
        <v>950.94999999999982</v>
      </c>
      <c r="K241" s="31">
        <v>923.45</v>
      </c>
      <c r="L241" s="31">
        <v>894.05</v>
      </c>
      <c r="M241" s="31">
        <v>98.113020000000006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100.75</v>
      </c>
      <c r="D242" s="36">
        <v>101.03333333333335</v>
      </c>
      <c r="E242" s="36">
        <v>99.616666666666688</v>
      </c>
      <c r="F242" s="36">
        <v>98.483333333333348</v>
      </c>
      <c r="G242" s="36">
        <v>97.066666666666691</v>
      </c>
      <c r="H242" s="36">
        <v>102.16666666666669</v>
      </c>
      <c r="I242" s="36">
        <v>103.58333333333334</v>
      </c>
      <c r="J242" s="36">
        <v>104.71666666666668</v>
      </c>
      <c r="K242" s="31">
        <v>102.45</v>
      </c>
      <c r="L242" s="31">
        <v>99.9</v>
      </c>
      <c r="M242" s="31">
        <v>435.42156999999997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1498.75</v>
      </c>
      <c r="D243" s="36">
        <v>1496.2666666666667</v>
      </c>
      <c r="E243" s="36">
        <v>1490.5333333333333</v>
      </c>
      <c r="F243" s="36">
        <v>1482.3166666666666</v>
      </c>
      <c r="G243" s="36">
        <v>1476.5833333333333</v>
      </c>
      <c r="H243" s="36">
        <v>1504.4833333333333</v>
      </c>
      <c r="I243" s="36">
        <v>1510.2166666666665</v>
      </c>
      <c r="J243" s="36">
        <v>1518.4333333333334</v>
      </c>
      <c r="K243" s="31">
        <v>1502</v>
      </c>
      <c r="L243" s="31">
        <v>1488.05</v>
      </c>
      <c r="M243" s="31">
        <v>0.46966000000000002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430.85</v>
      </c>
      <c r="D244" s="36">
        <v>430.45</v>
      </c>
      <c r="E244" s="36">
        <v>426.4</v>
      </c>
      <c r="F244" s="36">
        <v>421.95</v>
      </c>
      <c r="G244" s="36">
        <v>417.9</v>
      </c>
      <c r="H244" s="36">
        <v>434.9</v>
      </c>
      <c r="I244" s="36">
        <v>438.95000000000005</v>
      </c>
      <c r="J244" s="36">
        <v>443.4</v>
      </c>
      <c r="K244" s="31">
        <v>434.5</v>
      </c>
      <c r="L244" s="31">
        <v>426</v>
      </c>
      <c r="M244" s="31">
        <v>33.892290000000003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222.15</v>
      </c>
      <c r="D245" s="36">
        <v>223.06666666666669</v>
      </c>
      <c r="E245" s="36">
        <v>216.18333333333339</v>
      </c>
      <c r="F245" s="36">
        <v>210.2166666666667</v>
      </c>
      <c r="G245" s="36">
        <v>203.3333333333334</v>
      </c>
      <c r="H245" s="36">
        <v>229.03333333333339</v>
      </c>
      <c r="I245" s="36">
        <v>235.91666666666666</v>
      </c>
      <c r="J245" s="36">
        <v>241.88333333333338</v>
      </c>
      <c r="K245" s="31">
        <v>229.95</v>
      </c>
      <c r="L245" s="31">
        <v>217.1</v>
      </c>
      <c r="M245" s="31">
        <v>409.26195999999999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1643.2</v>
      </c>
      <c r="D246" s="36">
        <v>1642.0666666666666</v>
      </c>
      <c r="E246" s="36">
        <v>1630.1333333333332</v>
      </c>
      <c r="F246" s="36">
        <v>1617.0666666666666</v>
      </c>
      <c r="G246" s="36">
        <v>1605.1333333333332</v>
      </c>
      <c r="H246" s="36">
        <v>1655.1333333333332</v>
      </c>
      <c r="I246" s="36">
        <v>1667.0666666666666</v>
      </c>
      <c r="J246" s="36">
        <v>1680.1333333333332</v>
      </c>
      <c r="K246" s="31">
        <v>1654</v>
      </c>
      <c r="L246" s="31">
        <v>1629</v>
      </c>
      <c r="M246" s="31">
        <v>22.941400000000002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23.1</v>
      </c>
      <c r="D247" s="36">
        <v>22.916666666666668</v>
      </c>
      <c r="E247" s="36">
        <v>22.533333333333335</v>
      </c>
      <c r="F247" s="36">
        <v>21.966666666666669</v>
      </c>
      <c r="G247" s="36">
        <v>21.583333333333336</v>
      </c>
      <c r="H247" s="36">
        <v>23.483333333333334</v>
      </c>
      <c r="I247" s="36">
        <v>23.866666666666667</v>
      </c>
      <c r="J247" s="36">
        <v>24.433333333333334</v>
      </c>
      <c r="K247" s="31">
        <v>23.3</v>
      </c>
      <c r="L247" s="31">
        <v>22.35</v>
      </c>
      <c r="M247" s="31">
        <v>488.75106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5246.15</v>
      </c>
      <c r="D248" s="36">
        <v>5207.0666666666666</v>
      </c>
      <c r="E248" s="36">
        <v>5124.1333333333332</v>
      </c>
      <c r="F248" s="36">
        <v>5002.1166666666668</v>
      </c>
      <c r="G248" s="36">
        <v>4919.1833333333334</v>
      </c>
      <c r="H248" s="36">
        <v>5329.083333333333</v>
      </c>
      <c r="I248" s="36">
        <v>5412.0166666666655</v>
      </c>
      <c r="J248" s="36">
        <v>5534.0333333333328</v>
      </c>
      <c r="K248" s="31">
        <v>5290</v>
      </c>
      <c r="L248" s="31">
        <v>5085.05</v>
      </c>
      <c r="M248" s="31">
        <v>5.7115099999999996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1532.55</v>
      </c>
      <c r="D249" s="36">
        <v>1526.1666666666667</v>
      </c>
      <c r="E249" s="36">
        <v>1512.6333333333334</v>
      </c>
      <c r="F249" s="36">
        <v>1492.7166666666667</v>
      </c>
      <c r="G249" s="36">
        <v>1479.1833333333334</v>
      </c>
      <c r="H249" s="36">
        <v>1546.0833333333335</v>
      </c>
      <c r="I249" s="36">
        <v>1559.6166666666668</v>
      </c>
      <c r="J249" s="36">
        <v>1579.5333333333335</v>
      </c>
      <c r="K249" s="31">
        <v>1539.7</v>
      </c>
      <c r="L249" s="31">
        <v>1506.25</v>
      </c>
      <c r="M249" s="31">
        <v>88.954030000000003</v>
      </c>
      <c r="N249" s="1"/>
      <c r="O249" s="1"/>
    </row>
    <row r="250" spans="1:15" ht="12.75" customHeight="1">
      <c r="A250" s="33">
        <v>240</v>
      </c>
      <c r="B250" s="53" t="s">
        <v>849</v>
      </c>
      <c r="C250" s="31">
        <v>3103.7</v>
      </c>
      <c r="D250" s="36">
        <v>3102.2333333333336</v>
      </c>
      <c r="E250" s="36">
        <v>3085.4666666666672</v>
      </c>
      <c r="F250" s="36">
        <v>3067.2333333333336</v>
      </c>
      <c r="G250" s="36">
        <v>3050.4666666666672</v>
      </c>
      <c r="H250" s="36">
        <v>3120.4666666666672</v>
      </c>
      <c r="I250" s="36">
        <v>3137.2333333333336</v>
      </c>
      <c r="J250" s="36">
        <v>3155.4666666666672</v>
      </c>
      <c r="K250" s="31">
        <v>3119</v>
      </c>
      <c r="L250" s="31">
        <v>3084</v>
      </c>
      <c r="M250" s="31">
        <v>0.10600999999999999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822.5</v>
      </c>
      <c r="D251" s="36">
        <v>821.2833333333333</v>
      </c>
      <c r="E251" s="36">
        <v>815.21666666666658</v>
      </c>
      <c r="F251" s="36">
        <v>807.93333333333328</v>
      </c>
      <c r="G251" s="36">
        <v>801.86666666666656</v>
      </c>
      <c r="H251" s="36">
        <v>828.56666666666661</v>
      </c>
      <c r="I251" s="36">
        <v>834.63333333333321</v>
      </c>
      <c r="J251" s="36">
        <v>841.91666666666663</v>
      </c>
      <c r="K251" s="31">
        <v>827.35</v>
      </c>
      <c r="L251" s="31">
        <v>814</v>
      </c>
      <c r="M251" s="31">
        <v>2.0758299999999998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2954.95</v>
      </c>
      <c r="D252" s="36">
        <v>2975.1666666666665</v>
      </c>
      <c r="E252" s="36">
        <v>2925.333333333333</v>
      </c>
      <c r="F252" s="36">
        <v>2895.7166666666667</v>
      </c>
      <c r="G252" s="36">
        <v>2845.8833333333332</v>
      </c>
      <c r="H252" s="36">
        <v>3004.7833333333328</v>
      </c>
      <c r="I252" s="36">
        <v>3054.6166666666659</v>
      </c>
      <c r="J252" s="36">
        <v>3084.2333333333327</v>
      </c>
      <c r="K252" s="31">
        <v>3025</v>
      </c>
      <c r="L252" s="31">
        <v>2945.55</v>
      </c>
      <c r="M252" s="31">
        <v>7.1518600000000001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1113.4000000000001</v>
      </c>
      <c r="D253" s="36">
        <v>1108.1833333333334</v>
      </c>
      <c r="E253" s="36">
        <v>1097.3666666666668</v>
      </c>
      <c r="F253" s="36">
        <v>1081.3333333333335</v>
      </c>
      <c r="G253" s="36">
        <v>1070.5166666666669</v>
      </c>
      <c r="H253" s="36">
        <v>1124.2166666666667</v>
      </c>
      <c r="I253" s="36">
        <v>1135.0333333333333</v>
      </c>
      <c r="J253" s="36">
        <v>1151.0666666666666</v>
      </c>
      <c r="K253" s="31">
        <v>1119</v>
      </c>
      <c r="L253" s="31">
        <v>1092.1500000000001</v>
      </c>
      <c r="M253" s="31">
        <v>1.9088799999999999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42.45</v>
      </c>
      <c r="D254" s="36">
        <v>42.65</v>
      </c>
      <c r="E254" s="36">
        <v>41.8</v>
      </c>
      <c r="F254" s="36">
        <v>41.15</v>
      </c>
      <c r="G254" s="36">
        <v>40.299999999999997</v>
      </c>
      <c r="H254" s="36">
        <v>43.3</v>
      </c>
      <c r="I254" s="36">
        <v>44.150000000000006</v>
      </c>
      <c r="J254" s="36">
        <v>44.8</v>
      </c>
      <c r="K254" s="31">
        <v>43.5</v>
      </c>
      <c r="L254" s="31">
        <v>42</v>
      </c>
      <c r="M254" s="31">
        <v>208.10476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473.95</v>
      </c>
      <c r="D255" s="36">
        <v>475.11666666666662</v>
      </c>
      <c r="E255" s="36">
        <v>470.83333333333326</v>
      </c>
      <c r="F255" s="36">
        <v>467.71666666666664</v>
      </c>
      <c r="G255" s="36">
        <v>463.43333333333328</v>
      </c>
      <c r="H255" s="36">
        <v>478.23333333333323</v>
      </c>
      <c r="I255" s="36">
        <v>482.51666666666665</v>
      </c>
      <c r="J255" s="36">
        <v>485.63333333333321</v>
      </c>
      <c r="K255" s="31">
        <v>479.4</v>
      </c>
      <c r="L255" s="31">
        <v>472</v>
      </c>
      <c r="M255" s="31">
        <v>92.094049999999996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311.60000000000002</v>
      </c>
      <c r="D256" s="36">
        <v>313.16666666666669</v>
      </c>
      <c r="E256" s="36">
        <v>306.43333333333339</v>
      </c>
      <c r="F256" s="36">
        <v>301.26666666666671</v>
      </c>
      <c r="G256" s="36">
        <v>294.53333333333342</v>
      </c>
      <c r="H256" s="36">
        <v>318.33333333333337</v>
      </c>
      <c r="I256" s="36">
        <v>325.06666666666661</v>
      </c>
      <c r="J256" s="36">
        <v>330.23333333333335</v>
      </c>
      <c r="K256" s="31">
        <v>319.89999999999998</v>
      </c>
      <c r="L256" s="31">
        <v>308</v>
      </c>
      <c r="M256" s="31">
        <v>21.43338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1691.45</v>
      </c>
      <c r="D257" s="36">
        <v>1676.7333333333336</v>
      </c>
      <c r="E257" s="36">
        <v>1653.5666666666671</v>
      </c>
      <c r="F257" s="36">
        <v>1615.6833333333334</v>
      </c>
      <c r="G257" s="36">
        <v>1592.5166666666669</v>
      </c>
      <c r="H257" s="36">
        <v>1714.6166666666672</v>
      </c>
      <c r="I257" s="36">
        <v>1737.7833333333338</v>
      </c>
      <c r="J257" s="36">
        <v>1775.6666666666674</v>
      </c>
      <c r="K257" s="31">
        <v>1699.9</v>
      </c>
      <c r="L257" s="31">
        <v>1638.85</v>
      </c>
      <c r="M257" s="31">
        <v>0.98406000000000005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3930.6</v>
      </c>
      <c r="D258" s="36">
        <v>3925</v>
      </c>
      <c r="E258" s="36">
        <v>3899.7</v>
      </c>
      <c r="F258" s="36">
        <v>3868.7999999999997</v>
      </c>
      <c r="G258" s="36">
        <v>3843.4999999999995</v>
      </c>
      <c r="H258" s="36">
        <v>3955.9</v>
      </c>
      <c r="I258" s="36">
        <v>3981.2000000000003</v>
      </c>
      <c r="J258" s="36">
        <v>4012.1000000000004</v>
      </c>
      <c r="K258" s="31">
        <v>3950.3</v>
      </c>
      <c r="L258" s="31">
        <v>3894.1</v>
      </c>
      <c r="M258" s="31">
        <v>0.44674999999999998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110.7</v>
      </c>
      <c r="D259" s="36">
        <v>110.84999999999998</v>
      </c>
      <c r="E259" s="36">
        <v>109.94999999999996</v>
      </c>
      <c r="F259" s="36">
        <v>109.19999999999997</v>
      </c>
      <c r="G259" s="36">
        <v>108.29999999999995</v>
      </c>
      <c r="H259" s="36">
        <v>111.59999999999997</v>
      </c>
      <c r="I259" s="36">
        <v>112.49999999999997</v>
      </c>
      <c r="J259" s="36">
        <v>113.24999999999997</v>
      </c>
      <c r="K259" s="31">
        <v>111.75</v>
      </c>
      <c r="L259" s="31">
        <v>110.1</v>
      </c>
      <c r="M259" s="31">
        <v>12.15813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1698.9</v>
      </c>
      <c r="D260" s="36">
        <v>1702.6000000000001</v>
      </c>
      <c r="E260" s="36">
        <v>1661.2000000000003</v>
      </c>
      <c r="F260" s="36">
        <v>1623.5000000000002</v>
      </c>
      <c r="G260" s="36">
        <v>1582.1000000000004</v>
      </c>
      <c r="H260" s="36">
        <v>1740.3000000000002</v>
      </c>
      <c r="I260" s="36">
        <v>1781.7000000000003</v>
      </c>
      <c r="J260" s="36">
        <v>1819.4</v>
      </c>
      <c r="K260" s="31">
        <v>1744</v>
      </c>
      <c r="L260" s="31">
        <v>1664.9</v>
      </c>
      <c r="M260" s="31">
        <v>3.1558600000000001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606.20000000000005</v>
      </c>
      <c r="D261" s="36">
        <v>608.69999999999993</v>
      </c>
      <c r="E261" s="36">
        <v>597.49999999999989</v>
      </c>
      <c r="F261" s="36">
        <v>588.79999999999995</v>
      </c>
      <c r="G261" s="36">
        <v>577.59999999999991</v>
      </c>
      <c r="H261" s="36">
        <v>617.39999999999986</v>
      </c>
      <c r="I261" s="36">
        <v>628.59999999999991</v>
      </c>
      <c r="J261" s="36">
        <v>637.29999999999984</v>
      </c>
      <c r="K261" s="31">
        <v>619.9</v>
      </c>
      <c r="L261" s="31">
        <v>600</v>
      </c>
      <c r="M261" s="31">
        <v>19.89855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735.75</v>
      </c>
      <c r="D262" s="36">
        <v>740.43333333333339</v>
      </c>
      <c r="E262" s="36">
        <v>725.36666666666679</v>
      </c>
      <c r="F262" s="36">
        <v>714.98333333333335</v>
      </c>
      <c r="G262" s="36">
        <v>699.91666666666674</v>
      </c>
      <c r="H262" s="36">
        <v>750.81666666666683</v>
      </c>
      <c r="I262" s="36">
        <v>765.88333333333344</v>
      </c>
      <c r="J262" s="36">
        <v>776.26666666666688</v>
      </c>
      <c r="K262" s="31">
        <v>755.5</v>
      </c>
      <c r="L262" s="31">
        <v>730.05</v>
      </c>
      <c r="M262" s="31">
        <v>17.493269999999999</v>
      </c>
      <c r="N262" s="1"/>
      <c r="O262" s="1"/>
    </row>
    <row r="263" spans="1:15" ht="12.75" customHeight="1">
      <c r="A263" s="33">
        <v>253</v>
      </c>
      <c r="B263" s="53" t="s">
        <v>850</v>
      </c>
      <c r="C263" s="31">
        <v>313.2</v>
      </c>
      <c r="D263" s="36">
        <v>313.51666666666665</v>
      </c>
      <c r="E263" s="36">
        <v>309.18333333333328</v>
      </c>
      <c r="F263" s="36">
        <v>305.16666666666663</v>
      </c>
      <c r="G263" s="36">
        <v>300.83333333333326</v>
      </c>
      <c r="H263" s="36">
        <v>317.5333333333333</v>
      </c>
      <c r="I263" s="36">
        <v>321.86666666666667</v>
      </c>
      <c r="J263" s="36">
        <v>325.88333333333333</v>
      </c>
      <c r="K263" s="31">
        <v>317.85000000000002</v>
      </c>
      <c r="L263" s="31">
        <v>309.5</v>
      </c>
      <c r="M263" s="31">
        <v>0.66434000000000004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877.35</v>
      </c>
      <c r="D264" s="36">
        <v>886.75</v>
      </c>
      <c r="E264" s="36">
        <v>863.6</v>
      </c>
      <c r="F264" s="36">
        <v>849.85</v>
      </c>
      <c r="G264" s="36">
        <v>826.7</v>
      </c>
      <c r="H264" s="36">
        <v>900.5</v>
      </c>
      <c r="I264" s="36">
        <v>923.65000000000009</v>
      </c>
      <c r="J264" s="36">
        <v>937.4</v>
      </c>
      <c r="K264" s="31">
        <v>909.9</v>
      </c>
      <c r="L264" s="31">
        <v>873</v>
      </c>
      <c r="M264" s="31">
        <v>1.27396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396.85</v>
      </c>
      <c r="D265" s="36">
        <v>398.61666666666662</v>
      </c>
      <c r="E265" s="36">
        <v>393.48333333333323</v>
      </c>
      <c r="F265" s="36">
        <v>390.11666666666662</v>
      </c>
      <c r="G265" s="36">
        <v>384.98333333333323</v>
      </c>
      <c r="H265" s="36">
        <v>401.98333333333323</v>
      </c>
      <c r="I265" s="36">
        <v>407.11666666666656</v>
      </c>
      <c r="J265" s="36">
        <v>410.48333333333323</v>
      </c>
      <c r="K265" s="31">
        <v>403.75</v>
      </c>
      <c r="L265" s="31">
        <v>395.25</v>
      </c>
      <c r="M265" s="31">
        <v>6.6185200000000002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101.15</v>
      </c>
      <c r="D266" s="36">
        <v>101.61666666666667</v>
      </c>
      <c r="E266" s="36">
        <v>98.833333333333343</v>
      </c>
      <c r="F266" s="36">
        <v>96.516666666666666</v>
      </c>
      <c r="G266" s="36">
        <v>93.733333333333334</v>
      </c>
      <c r="H266" s="36">
        <v>103.93333333333335</v>
      </c>
      <c r="I266" s="36">
        <v>106.71666666666668</v>
      </c>
      <c r="J266" s="36">
        <v>109.03333333333336</v>
      </c>
      <c r="K266" s="31">
        <v>104.4</v>
      </c>
      <c r="L266" s="31">
        <v>99.3</v>
      </c>
      <c r="M266" s="31">
        <v>62.527099999999997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419.95</v>
      </c>
      <c r="D267" s="36">
        <v>422.61666666666662</v>
      </c>
      <c r="E267" s="36">
        <v>413.73333333333323</v>
      </c>
      <c r="F267" s="36">
        <v>407.51666666666659</v>
      </c>
      <c r="G267" s="36">
        <v>398.63333333333321</v>
      </c>
      <c r="H267" s="36">
        <v>428.83333333333326</v>
      </c>
      <c r="I267" s="36">
        <v>437.71666666666658</v>
      </c>
      <c r="J267" s="36">
        <v>443.93333333333328</v>
      </c>
      <c r="K267" s="31">
        <v>431.5</v>
      </c>
      <c r="L267" s="31">
        <v>416.4</v>
      </c>
      <c r="M267" s="31">
        <v>36.40549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829.4</v>
      </c>
      <c r="D268" s="36">
        <v>834.13333333333321</v>
      </c>
      <c r="E268" s="36">
        <v>822.46666666666647</v>
      </c>
      <c r="F268" s="36">
        <v>815.5333333333333</v>
      </c>
      <c r="G268" s="36">
        <v>803.86666666666656</v>
      </c>
      <c r="H268" s="36">
        <v>841.06666666666638</v>
      </c>
      <c r="I268" s="36">
        <v>852.73333333333312</v>
      </c>
      <c r="J268" s="36">
        <v>859.66666666666629</v>
      </c>
      <c r="K268" s="31">
        <v>845.8</v>
      </c>
      <c r="L268" s="31">
        <v>827.2</v>
      </c>
      <c r="M268" s="31">
        <v>20.60548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555.54999999999995</v>
      </c>
      <c r="D269" s="36">
        <v>557.68333333333328</v>
      </c>
      <c r="E269" s="36">
        <v>549.61666666666656</v>
      </c>
      <c r="F269" s="36">
        <v>543.68333333333328</v>
      </c>
      <c r="G269" s="36">
        <v>535.61666666666656</v>
      </c>
      <c r="H269" s="36">
        <v>563.61666666666656</v>
      </c>
      <c r="I269" s="36">
        <v>571.68333333333339</v>
      </c>
      <c r="J269" s="36">
        <v>577.61666666666656</v>
      </c>
      <c r="K269" s="31">
        <v>565.75</v>
      </c>
      <c r="L269" s="31">
        <v>551.75</v>
      </c>
      <c r="M269" s="31">
        <v>13.830450000000001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499.6</v>
      </c>
      <c r="D270" s="36">
        <v>499.98333333333329</v>
      </c>
      <c r="E270" s="36">
        <v>494.51666666666659</v>
      </c>
      <c r="F270" s="36">
        <v>489.43333333333328</v>
      </c>
      <c r="G270" s="36">
        <v>483.96666666666658</v>
      </c>
      <c r="H270" s="36">
        <v>505.06666666666661</v>
      </c>
      <c r="I270" s="36">
        <v>510.5333333333333</v>
      </c>
      <c r="J270" s="36">
        <v>515.61666666666656</v>
      </c>
      <c r="K270" s="31">
        <v>505.45</v>
      </c>
      <c r="L270" s="31">
        <v>494.9</v>
      </c>
      <c r="M270" s="31">
        <v>3.1240600000000001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584.79999999999995</v>
      </c>
      <c r="D271" s="36">
        <v>586.69999999999993</v>
      </c>
      <c r="E271" s="36">
        <v>575.19999999999982</v>
      </c>
      <c r="F271" s="36">
        <v>565.59999999999991</v>
      </c>
      <c r="G271" s="36">
        <v>554.0999999999998</v>
      </c>
      <c r="H271" s="36">
        <v>596.29999999999984</v>
      </c>
      <c r="I271" s="36">
        <v>607.80000000000007</v>
      </c>
      <c r="J271" s="36">
        <v>617.39999999999986</v>
      </c>
      <c r="K271" s="31">
        <v>598.20000000000005</v>
      </c>
      <c r="L271" s="31">
        <v>577.1</v>
      </c>
      <c r="M271" s="31">
        <v>11.39654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814.6</v>
      </c>
      <c r="D272" s="36">
        <v>818.65</v>
      </c>
      <c r="E272" s="36">
        <v>806.94999999999993</v>
      </c>
      <c r="F272" s="36">
        <v>799.3</v>
      </c>
      <c r="G272" s="36">
        <v>787.59999999999991</v>
      </c>
      <c r="H272" s="36">
        <v>826.3</v>
      </c>
      <c r="I272" s="36">
        <v>838</v>
      </c>
      <c r="J272" s="36">
        <v>845.65</v>
      </c>
      <c r="K272" s="31">
        <v>830.35</v>
      </c>
      <c r="L272" s="31">
        <v>811</v>
      </c>
      <c r="M272" s="31">
        <v>3.5630700000000002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517.95000000000005</v>
      </c>
      <c r="D273" s="36">
        <v>514.5</v>
      </c>
      <c r="E273" s="36">
        <v>507</v>
      </c>
      <c r="F273" s="36">
        <v>496.05</v>
      </c>
      <c r="G273" s="36">
        <v>488.55</v>
      </c>
      <c r="H273" s="36">
        <v>525.45000000000005</v>
      </c>
      <c r="I273" s="36">
        <v>532.95000000000005</v>
      </c>
      <c r="J273" s="36">
        <v>543.9</v>
      </c>
      <c r="K273" s="31">
        <v>522</v>
      </c>
      <c r="L273" s="31">
        <v>503.55</v>
      </c>
      <c r="M273" s="31">
        <v>11.753399999999999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761.65</v>
      </c>
      <c r="D274" s="36">
        <v>762.23333333333323</v>
      </c>
      <c r="E274" s="36">
        <v>751.96666666666647</v>
      </c>
      <c r="F274" s="36">
        <v>742.28333333333319</v>
      </c>
      <c r="G274" s="36">
        <v>732.01666666666642</v>
      </c>
      <c r="H274" s="36">
        <v>771.91666666666652</v>
      </c>
      <c r="I274" s="36">
        <v>782.18333333333317</v>
      </c>
      <c r="J274" s="36">
        <v>791.86666666666656</v>
      </c>
      <c r="K274" s="31">
        <v>772.5</v>
      </c>
      <c r="L274" s="31">
        <v>752.55</v>
      </c>
      <c r="M274" s="31">
        <v>10.06128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1343.45</v>
      </c>
      <c r="D275" s="36">
        <v>1333.3833333333334</v>
      </c>
      <c r="E275" s="36">
        <v>1320.0666666666668</v>
      </c>
      <c r="F275" s="36">
        <v>1296.6833333333334</v>
      </c>
      <c r="G275" s="36">
        <v>1283.3666666666668</v>
      </c>
      <c r="H275" s="36">
        <v>1356.7666666666669</v>
      </c>
      <c r="I275" s="36">
        <v>1370.0833333333335</v>
      </c>
      <c r="J275" s="36">
        <v>1393.4666666666669</v>
      </c>
      <c r="K275" s="31">
        <v>1346.7</v>
      </c>
      <c r="L275" s="31">
        <v>1310</v>
      </c>
      <c r="M275" s="31">
        <v>3.45757</v>
      </c>
      <c r="N275" s="1"/>
      <c r="O275" s="1"/>
    </row>
    <row r="276" spans="1:15" ht="12.75" customHeight="1">
      <c r="A276" s="33">
        <v>266</v>
      </c>
      <c r="B276" s="53" t="s">
        <v>838</v>
      </c>
      <c r="C276" s="31">
        <v>752.65</v>
      </c>
      <c r="D276" s="36">
        <v>748.83333333333337</v>
      </c>
      <c r="E276" s="36">
        <v>741.66666666666674</v>
      </c>
      <c r="F276" s="36">
        <v>730.68333333333339</v>
      </c>
      <c r="G276" s="36">
        <v>723.51666666666677</v>
      </c>
      <c r="H276" s="36">
        <v>759.81666666666672</v>
      </c>
      <c r="I276" s="36">
        <v>766.98333333333346</v>
      </c>
      <c r="J276" s="36">
        <v>777.9666666666667</v>
      </c>
      <c r="K276" s="31">
        <v>756</v>
      </c>
      <c r="L276" s="31">
        <v>737.85</v>
      </c>
      <c r="M276" s="31">
        <v>5.5052500000000002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357.75</v>
      </c>
      <c r="D277" s="36">
        <v>362.5333333333333</v>
      </c>
      <c r="E277" s="36">
        <v>345.31666666666661</v>
      </c>
      <c r="F277" s="36">
        <v>332.88333333333333</v>
      </c>
      <c r="G277" s="36">
        <v>315.66666666666663</v>
      </c>
      <c r="H277" s="36">
        <v>374.96666666666658</v>
      </c>
      <c r="I277" s="36">
        <v>392.18333333333328</v>
      </c>
      <c r="J277" s="36">
        <v>404.61666666666656</v>
      </c>
      <c r="K277" s="31">
        <v>379.75</v>
      </c>
      <c r="L277" s="31">
        <v>350.1</v>
      </c>
      <c r="M277" s="31">
        <v>50.253010000000003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336.7</v>
      </c>
      <c r="D278" s="36">
        <v>336.7833333333333</v>
      </c>
      <c r="E278" s="36">
        <v>333.96666666666658</v>
      </c>
      <c r="F278" s="36">
        <v>331.23333333333329</v>
      </c>
      <c r="G278" s="36">
        <v>328.41666666666657</v>
      </c>
      <c r="H278" s="36">
        <v>339.51666666666659</v>
      </c>
      <c r="I278" s="36">
        <v>342.33333333333331</v>
      </c>
      <c r="J278" s="36">
        <v>345.06666666666661</v>
      </c>
      <c r="K278" s="31">
        <v>339.6</v>
      </c>
      <c r="L278" s="31">
        <v>334.05</v>
      </c>
      <c r="M278" s="31">
        <v>3.39419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166.85</v>
      </c>
      <c r="D279" s="36">
        <v>167.05</v>
      </c>
      <c r="E279" s="36">
        <v>165.10000000000002</v>
      </c>
      <c r="F279" s="36">
        <v>163.35000000000002</v>
      </c>
      <c r="G279" s="36">
        <v>161.40000000000003</v>
      </c>
      <c r="H279" s="36">
        <v>168.8</v>
      </c>
      <c r="I279" s="36">
        <v>170.75</v>
      </c>
      <c r="J279" s="36">
        <v>172.5</v>
      </c>
      <c r="K279" s="31">
        <v>169</v>
      </c>
      <c r="L279" s="31">
        <v>165.3</v>
      </c>
      <c r="M279" s="31">
        <v>10.29824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604.29999999999995</v>
      </c>
      <c r="D280" s="36">
        <v>601.15</v>
      </c>
      <c r="E280" s="36">
        <v>594.9</v>
      </c>
      <c r="F280" s="36">
        <v>585.5</v>
      </c>
      <c r="G280" s="36">
        <v>579.25</v>
      </c>
      <c r="H280" s="36">
        <v>610.54999999999995</v>
      </c>
      <c r="I280" s="36">
        <v>616.79999999999995</v>
      </c>
      <c r="J280" s="36">
        <v>626.19999999999993</v>
      </c>
      <c r="K280" s="31">
        <v>607.4</v>
      </c>
      <c r="L280" s="31">
        <v>591.75</v>
      </c>
      <c r="M280" s="31">
        <v>6.1789800000000001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3380.25</v>
      </c>
      <c r="D281" s="36">
        <v>3370.75</v>
      </c>
      <c r="E281" s="36">
        <v>3325.5</v>
      </c>
      <c r="F281" s="36">
        <v>3270.75</v>
      </c>
      <c r="G281" s="36">
        <v>3225.5</v>
      </c>
      <c r="H281" s="36">
        <v>3425.5</v>
      </c>
      <c r="I281" s="36">
        <v>3470.75</v>
      </c>
      <c r="J281" s="36">
        <v>3525.5</v>
      </c>
      <c r="K281" s="31">
        <v>3416</v>
      </c>
      <c r="L281" s="31">
        <v>3316</v>
      </c>
      <c r="M281" s="31">
        <v>1.6374500000000001</v>
      </c>
      <c r="N281" s="1"/>
      <c r="O281" s="1"/>
    </row>
    <row r="282" spans="1:15" ht="12.75" customHeight="1">
      <c r="A282" s="33">
        <v>272</v>
      </c>
      <c r="B282" s="53" t="s">
        <v>855</v>
      </c>
      <c r="C282" s="31">
        <v>664.95</v>
      </c>
      <c r="D282" s="36">
        <v>673.7833333333333</v>
      </c>
      <c r="E282" s="36">
        <v>651.16666666666663</v>
      </c>
      <c r="F282" s="36">
        <v>637.38333333333333</v>
      </c>
      <c r="G282" s="36">
        <v>614.76666666666665</v>
      </c>
      <c r="H282" s="36">
        <v>687.56666666666661</v>
      </c>
      <c r="I282" s="36">
        <v>710.18333333333339</v>
      </c>
      <c r="J282" s="36">
        <v>723.96666666666658</v>
      </c>
      <c r="K282" s="31">
        <v>696.4</v>
      </c>
      <c r="L282" s="31">
        <v>660</v>
      </c>
      <c r="M282" s="31">
        <v>0.71408000000000005</v>
      </c>
      <c r="N282" s="1"/>
      <c r="O282" s="1"/>
    </row>
    <row r="283" spans="1:15" ht="12.75" customHeight="1">
      <c r="A283" s="33">
        <v>273</v>
      </c>
      <c r="B283" s="53" t="s">
        <v>851</v>
      </c>
      <c r="C283" s="31">
        <v>506.95</v>
      </c>
      <c r="D283" s="36">
        <v>504.45</v>
      </c>
      <c r="E283" s="36">
        <v>500.5</v>
      </c>
      <c r="F283" s="36">
        <v>494.05</v>
      </c>
      <c r="G283" s="36">
        <v>490.1</v>
      </c>
      <c r="H283" s="36">
        <v>510.9</v>
      </c>
      <c r="I283" s="36">
        <v>514.84999999999991</v>
      </c>
      <c r="J283" s="36">
        <v>521.29999999999995</v>
      </c>
      <c r="K283" s="31">
        <v>508.4</v>
      </c>
      <c r="L283" s="31">
        <v>498</v>
      </c>
      <c r="M283" s="31">
        <v>12.41376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265.3</v>
      </c>
      <c r="D284" s="36">
        <v>264.26666666666665</v>
      </c>
      <c r="E284" s="36">
        <v>261.23333333333329</v>
      </c>
      <c r="F284" s="36">
        <v>257.16666666666663</v>
      </c>
      <c r="G284" s="36">
        <v>254.13333333333327</v>
      </c>
      <c r="H284" s="36">
        <v>268.33333333333331</v>
      </c>
      <c r="I284" s="36">
        <v>271.36666666666662</v>
      </c>
      <c r="J284" s="36">
        <v>275.43333333333334</v>
      </c>
      <c r="K284" s="31">
        <v>267.3</v>
      </c>
      <c r="L284" s="31">
        <v>260.2</v>
      </c>
      <c r="M284" s="31">
        <v>17.808229999999998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1847.6</v>
      </c>
      <c r="D285" s="36">
        <v>1852.9666666666665</v>
      </c>
      <c r="E285" s="36">
        <v>1836.0333333333328</v>
      </c>
      <c r="F285" s="36">
        <v>1824.4666666666665</v>
      </c>
      <c r="G285" s="36">
        <v>1807.5333333333328</v>
      </c>
      <c r="H285" s="36">
        <v>1864.5333333333328</v>
      </c>
      <c r="I285" s="36">
        <v>1881.4666666666667</v>
      </c>
      <c r="J285" s="36">
        <v>1893.0333333333328</v>
      </c>
      <c r="K285" s="31">
        <v>1869.9</v>
      </c>
      <c r="L285" s="31">
        <v>1841.4</v>
      </c>
      <c r="M285" s="31">
        <v>77.993409999999997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1506.55</v>
      </c>
      <c r="D286" s="36">
        <v>1495.4833333333336</v>
      </c>
      <c r="E286" s="36">
        <v>1481.9666666666672</v>
      </c>
      <c r="F286" s="36">
        <v>1457.3833333333337</v>
      </c>
      <c r="G286" s="36">
        <v>1443.8666666666672</v>
      </c>
      <c r="H286" s="36">
        <v>1520.0666666666671</v>
      </c>
      <c r="I286" s="36">
        <v>1533.5833333333335</v>
      </c>
      <c r="J286" s="36">
        <v>1558.166666666667</v>
      </c>
      <c r="K286" s="31">
        <v>1509</v>
      </c>
      <c r="L286" s="31">
        <v>1470.9</v>
      </c>
      <c r="M286" s="31">
        <v>9.2092299999999998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376.35</v>
      </c>
      <c r="D287" s="36">
        <v>376.2</v>
      </c>
      <c r="E287" s="36">
        <v>372.4</v>
      </c>
      <c r="F287" s="36">
        <v>368.45</v>
      </c>
      <c r="G287" s="36">
        <v>364.65</v>
      </c>
      <c r="H287" s="36">
        <v>380.15</v>
      </c>
      <c r="I287" s="36">
        <v>383.95000000000005</v>
      </c>
      <c r="J287" s="36">
        <v>387.9</v>
      </c>
      <c r="K287" s="31">
        <v>380</v>
      </c>
      <c r="L287" s="31">
        <v>372.25</v>
      </c>
      <c r="M287" s="31">
        <v>3.8672800000000001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2000.2</v>
      </c>
      <c r="D288" s="36">
        <v>2012.75</v>
      </c>
      <c r="E288" s="36">
        <v>1981.5</v>
      </c>
      <c r="F288" s="36">
        <v>1962.8</v>
      </c>
      <c r="G288" s="36">
        <v>1931.55</v>
      </c>
      <c r="H288" s="36">
        <v>2031.45</v>
      </c>
      <c r="I288" s="36">
        <v>2062.6999999999998</v>
      </c>
      <c r="J288" s="36">
        <v>2081.4</v>
      </c>
      <c r="K288" s="31">
        <v>2044</v>
      </c>
      <c r="L288" s="31">
        <v>1994.05</v>
      </c>
      <c r="M288" s="31">
        <v>5.3270600000000004</v>
      </c>
      <c r="N288" s="1"/>
      <c r="O288" s="1"/>
    </row>
    <row r="289" spans="1:15" ht="12.75" customHeight="1">
      <c r="A289" s="33">
        <v>279</v>
      </c>
      <c r="B289" s="53" t="s">
        <v>852</v>
      </c>
      <c r="C289" s="31">
        <v>3537</v>
      </c>
      <c r="D289" s="36">
        <v>3539.2333333333336</v>
      </c>
      <c r="E289" s="36">
        <v>3489.4666666666672</v>
      </c>
      <c r="F289" s="36">
        <v>3441.9333333333334</v>
      </c>
      <c r="G289" s="36">
        <v>3392.166666666667</v>
      </c>
      <c r="H289" s="36">
        <v>3586.7666666666673</v>
      </c>
      <c r="I289" s="36">
        <v>3636.5333333333338</v>
      </c>
      <c r="J289" s="36">
        <v>3684.0666666666675</v>
      </c>
      <c r="K289" s="31">
        <v>3589</v>
      </c>
      <c r="L289" s="31">
        <v>3491.7</v>
      </c>
      <c r="M289" s="31">
        <v>0.32563999999999999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170.9</v>
      </c>
      <c r="D290" s="36">
        <v>171.48333333333335</v>
      </c>
      <c r="E290" s="36">
        <v>168.01666666666671</v>
      </c>
      <c r="F290" s="36">
        <v>165.13333333333335</v>
      </c>
      <c r="G290" s="36">
        <v>161.66666666666671</v>
      </c>
      <c r="H290" s="36">
        <v>174.3666666666667</v>
      </c>
      <c r="I290" s="36">
        <v>177.83333333333334</v>
      </c>
      <c r="J290" s="36">
        <v>180.7166666666667</v>
      </c>
      <c r="K290" s="31">
        <v>174.95</v>
      </c>
      <c r="L290" s="31">
        <v>168.6</v>
      </c>
      <c r="M290" s="31">
        <v>130.42842999999999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5217.7</v>
      </c>
      <c r="D291" s="36">
        <v>5225.916666666667</v>
      </c>
      <c r="E291" s="36">
        <v>5168.3833333333341</v>
      </c>
      <c r="F291" s="36">
        <v>5119.0666666666675</v>
      </c>
      <c r="G291" s="36">
        <v>5061.5333333333347</v>
      </c>
      <c r="H291" s="36">
        <v>5275.2333333333336</v>
      </c>
      <c r="I291" s="36">
        <v>5332.7666666666664</v>
      </c>
      <c r="J291" s="36">
        <v>5382.083333333333</v>
      </c>
      <c r="K291" s="31">
        <v>5283.45</v>
      </c>
      <c r="L291" s="31">
        <v>5176.6000000000004</v>
      </c>
      <c r="M291" s="31">
        <v>1.38812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14141.45</v>
      </c>
      <c r="D292" s="36">
        <v>14022.85</v>
      </c>
      <c r="E292" s="36">
        <v>13770.800000000001</v>
      </c>
      <c r="F292" s="36">
        <v>13400.150000000001</v>
      </c>
      <c r="G292" s="36">
        <v>13148.100000000002</v>
      </c>
      <c r="H292" s="36">
        <v>14393.5</v>
      </c>
      <c r="I292" s="36">
        <v>14645.55</v>
      </c>
      <c r="J292" s="36">
        <v>15016.199999999999</v>
      </c>
      <c r="K292" s="31">
        <v>14274.9</v>
      </c>
      <c r="L292" s="31">
        <v>13652.2</v>
      </c>
      <c r="M292" s="31">
        <v>0.13086999999999999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3521.9</v>
      </c>
      <c r="D293" s="36">
        <v>3512.2999999999997</v>
      </c>
      <c r="E293" s="36">
        <v>3469.5999999999995</v>
      </c>
      <c r="F293" s="36">
        <v>3417.2999999999997</v>
      </c>
      <c r="G293" s="36">
        <v>3374.5999999999995</v>
      </c>
      <c r="H293" s="36">
        <v>3564.5999999999995</v>
      </c>
      <c r="I293" s="36">
        <v>3607.2999999999993</v>
      </c>
      <c r="J293" s="36">
        <v>3659.5999999999995</v>
      </c>
      <c r="K293" s="31">
        <v>3555</v>
      </c>
      <c r="L293" s="31">
        <v>3460</v>
      </c>
      <c r="M293" s="31">
        <v>20.690180000000002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450.5</v>
      </c>
      <c r="D294" s="36">
        <v>451.88333333333338</v>
      </c>
      <c r="E294" s="36">
        <v>446.96666666666675</v>
      </c>
      <c r="F294" s="36">
        <v>443.43333333333339</v>
      </c>
      <c r="G294" s="36">
        <v>438.51666666666677</v>
      </c>
      <c r="H294" s="36">
        <v>455.41666666666674</v>
      </c>
      <c r="I294" s="36">
        <v>460.33333333333337</v>
      </c>
      <c r="J294" s="36">
        <v>463.86666666666673</v>
      </c>
      <c r="K294" s="31">
        <v>456.8</v>
      </c>
      <c r="L294" s="31">
        <v>448.35</v>
      </c>
      <c r="M294" s="31">
        <v>6.44252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427.3</v>
      </c>
      <c r="D295" s="36">
        <v>427.58333333333331</v>
      </c>
      <c r="E295" s="36">
        <v>421.71666666666664</v>
      </c>
      <c r="F295" s="36">
        <v>416.13333333333333</v>
      </c>
      <c r="G295" s="36">
        <v>410.26666666666665</v>
      </c>
      <c r="H295" s="36">
        <v>433.16666666666663</v>
      </c>
      <c r="I295" s="36">
        <v>439.0333333333333</v>
      </c>
      <c r="J295" s="36">
        <v>444.61666666666662</v>
      </c>
      <c r="K295" s="31">
        <v>433.45</v>
      </c>
      <c r="L295" s="31">
        <v>422</v>
      </c>
      <c r="M295" s="31">
        <v>10.820639999999999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288.95</v>
      </c>
      <c r="D296" s="36">
        <v>290.81666666666666</v>
      </c>
      <c r="E296" s="36">
        <v>285.43333333333334</v>
      </c>
      <c r="F296" s="36">
        <v>281.91666666666669</v>
      </c>
      <c r="G296" s="36">
        <v>276.53333333333336</v>
      </c>
      <c r="H296" s="36">
        <v>294.33333333333331</v>
      </c>
      <c r="I296" s="36">
        <v>299.71666666666664</v>
      </c>
      <c r="J296" s="36">
        <v>303.23333333333329</v>
      </c>
      <c r="K296" s="31">
        <v>296.2</v>
      </c>
      <c r="L296" s="31">
        <v>287.3</v>
      </c>
      <c r="M296" s="31">
        <v>9.4787400000000002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129.35</v>
      </c>
      <c r="D297" s="36">
        <v>129.88333333333333</v>
      </c>
      <c r="E297" s="36">
        <v>127.86666666666665</v>
      </c>
      <c r="F297" s="36">
        <v>126.38333333333333</v>
      </c>
      <c r="G297" s="36">
        <v>124.36666666666665</v>
      </c>
      <c r="H297" s="36">
        <v>131.36666666666665</v>
      </c>
      <c r="I297" s="36">
        <v>133.3833333333333</v>
      </c>
      <c r="J297" s="36">
        <v>134.86666666666665</v>
      </c>
      <c r="K297" s="31">
        <v>131.9</v>
      </c>
      <c r="L297" s="31">
        <v>128.4</v>
      </c>
      <c r="M297" s="31">
        <v>46.455559999999998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574.79999999999995</v>
      </c>
      <c r="D298" s="36">
        <v>576.35</v>
      </c>
      <c r="E298" s="36">
        <v>566.75</v>
      </c>
      <c r="F298" s="36">
        <v>558.69999999999993</v>
      </c>
      <c r="G298" s="36">
        <v>549.09999999999991</v>
      </c>
      <c r="H298" s="36">
        <v>584.40000000000009</v>
      </c>
      <c r="I298" s="36">
        <v>594.00000000000023</v>
      </c>
      <c r="J298" s="36">
        <v>602.05000000000018</v>
      </c>
      <c r="K298" s="31">
        <v>585.95000000000005</v>
      </c>
      <c r="L298" s="31">
        <v>568.29999999999995</v>
      </c>
      <c r="M298" s="31">
        <v>30.544720000000002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844.4</v>
      </c>
      <c r="D299" s="36">
        <v>847.31666666666661</v>
      </c>
      <c r="E299" s="36">
        <v>833.68333333333317</v>
      </c>
      <c r="F299" s="36">
        <v>822.96666666666658</v>
      </c>
      <c r="G299" s="36">
        <v>809.33333333333314</v>
      </c>
      <c r="H299" s="36">
        <v>858.03333333333319</v>
      </c>
      <c r="I299" s="36">
        <v>871.66666666666663</v>
      </c>
      <c r="J299" s="36">
        <v>882.38333333333321</v>
      </c>
      <c r="K299" s="31">
        <v>860.95</v>
      </c>
      <c r="L299" s="31">
        <v>836.6</v>
      </c>
      <c r="M299" s="31">
        <v>41.93233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5583</v>
      </c>
      <c r="D300" s="36">
        <v>5596.6500000000005</v>
      </c>
      <c r="E300" s="36">
        <v>5554.3500000000013</v>
      </c>
      <c r="F300" s="36">
        <v>5525.7000000000007</v>
      </c>
      <c r="G300" s="36">
        <v>5483.4000000000015</v>
      </c>
      <c r="H300" s="36">
        <v>5625.3000000000011</v>
      </c>
      <c r="I300" s="36">
        <v>5667.6</v>
      </c>
      <c r="J300" s="36">
        <v>5696.2500000000009</v>
      </c>
      <c r="K300" s="31">
        <v>5638.95</v>
      </c>
      <c r="L300" s="31">
        <v>5568</v>
      </c>
      <c r="M300" s="31">
        <v>0.24723999999999999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5947.65</v>
      </c>
      <c r="D301" s="36">
        <v>5953.2166666666672</v>
      </c>
      <c r="E301" s="36">
        <v>5896.4333333333343</v>
      </c>
      <c r="F301" s="36">
        <v>5845.2166666666672</v>
      </c>
      <c r="G301" s="36">
        <v>5788.4333333333343</v>
      </c>
      <c r="H301" s="36">
        <v>6004.4333333333343</v>
      </c>
      <c r="I301" s="36">
        <v>6061.2166666666672</v>
      </c>
      <c r="J301" s="36">
        <v>6112.4333333333343</v>
      </c>
      <c r="K301" s="31">
        <v>6010</v>
      </c>
      <c r="L301" s="31">
        <v>5902</v>
      </c>
      <c r="M301" s="31">
        <v>4.2933000000000003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1389.45</v>
      </c>
      <c r="D302" s="36">
        <v>1399.2333333333333</v>
      </c>
      <c r="E302" s="36">
        <v>1373.4666666666667</v>
      </c>
      <c r="F302" s="36">
        <v>1357.4833333333333</v>
      </c>
      <c r="G302" s="36">
        <v>1331.7166666666667</v>
      </c>
      <c r="H302" s="36">
        <v>1415.2166666666667</v>
      </c>
      <c r="I302" s="36">
        <v>1440.9833333333336</v>
      </c>
      <c r="J302" s="36">
        <v>1456.9666666666667</v>
      </c>
      <c r="K302" s="31">
        <v>1425</v>
      </c>
      <c r="L302" s="31">
        <v>1383.25</v>
      </c>
      <c r="M302" s="31">
        <v>17.715509999999998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1298.5</v>
      </c>
      <c r="D303" s="36">
        <v>1303.1666666666667</v>
      </c>
      <c r="E303" s="36">
        <v>1286.3833333333334</v>
      </c>
      <c r="F303" s="36">
        <v>1274.2666666666667</v>
      </c>
      <c r="G303" s="36">
        <v>1257.4833333333333</v>
      </c>
      <c r="H303" s="36">
        <v>1315.2833333333335</v>
      </c>
      <c r="I303" s="36">
        <v>1332.0666666666668</v>
      </c>
      <c r="J303" s="36">
        <v>1344.1833333333336</v>
      </c>
      <c r="K303" s="31">
        <v>1319.95</v>
      </c>
      <c r="L303" s="31">
        <v>1291.05</v>
      </c>
      <c r="M303" s="31">
        <v>1.18418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1090.55</v>
      </c>
      <c r="D304" s="36">
        <v>1122.8333333333333</v>
      </c>
      <c r="E304" s="36">
        <v>1046.7666666666664</v>
      </c>
      <c r="F304" s="36">
        <v>1002.9833333333331</v>
      </c>
      <c r="G304" s="36">
        <v>926.91666666666629</v>
      </c>
      <c r="H304" s="36">
        <v>1166.6166666666666</v>
      </c>
      <c r="I304" s="36">
        <v>1242.6833333333336</v>
      </c>
      <c r="J304" s="36">
        <v>1286.4666666666667</v>
      </c>
      <c r="K304" s="31">
        <v>1198.9000000000001</v>
      </c>
      <c r="L304" s="31">
        <v>1079.05</v>
      </c>
      <c r="M304" s="31">
        <v>46.723529999999997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1238.0999999999999</v>
      </c>
      <c r="D305" s="36">
        <v>1239.0333333333333</v>
      </c>
      <c r="E305" s="36">
        <v>1226.0666666666666</v>
      </c>
      <c r="F305" s="36">
        <v>1214.0333333333333</v>
      </c>
      <c r="G305" s="36">
        <v>1201.0666666666666</v>
      </c>
      <c r="H305" s="36">
        <v>1251.0666666666666</v>
      </c>
      <c r="I305" s="36">
        <v>1264.0333333333333</v>
      </c>
      <c r="J305" s="36">
        <v>1276.0666666666666</v>
      </c>
      <c r="K305" s="31">
        <v>1252</v>
      </c>
      <c r="L305" s="31">
        <v>1227</v>
      </c>
      <c r="M305" s="31">
        <v>4.2064399999999997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277.05</v>
      </c>
      <c r="D306" s="36">
        <v>278.86666666666667</v>
      </c>
      <c r="E306" s="36">
        <v>273.93333333333334</v>
      </c>
      <c r="F306" s="36">
        <v>270.81666666666666</v>
      </c>
      <c r="G306" s="36">
        <v>265.88333333333333</v>
      </c>
      <c r="H306" s="36">
        <v>281.98333333333335</v>
      </c>
      <c r="I306" s="36">
        <v>286.91666666666674</v>
      </c>
      <c r="J306" s="36">
        <v>290.03333333333336</v>
      </c>
      <c r="K306" s="31">
        <v>283.8</v>
      </c>
      <c r="L306" s="31">
        <v>275.75</v>
      </c>
      <c r="M306" s="31">
        <v>64.852209999999999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1642</v>
      </c>
      <c r="D307" s="36">
        <v>1646.6666666666667</v>
      </c>
      <c r="E307" s="36">
        <v>1631.8333333333335</v>
      </c>
      <c r="F307" s="36">
        <v>1621.6666666666667</v>
      </c>
      <c r="G307" s="36">
        <v>1606.8333333333335</v>
      </c>
      <c r="H307" s="36">
        <v>1656.8333333333335</v>
      </c>
      <c r="I307" s="36">
        <v>1671.666666666667</v>
      </c>
      <c r="J307" s="36">
        <v>1681.8333333333335</v>
      </c>
      <c r="K307" s="31">
        <v>1661.5</v>
      </c>
      <c r="L307" s="31">
        <v>1636.5</v>
      </c>
      <c r="M307" s="31">
        <v>17.093129999999999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387.95</v>
      </c>
      <c r="D308" s="36">
        <v>389.01666666666665</v>
      </c>
      <c r="E308" s="36">
        <v>383.93333333333328</v>
      </c>
      <c r="F308" s="36">
        <v>379.91666666666663</v>
      </c>
      <c r="G308" s="36">
        <v>374.83333333333326</v>
      </c>
      <c r="H308" s="36">
        <v>393.0333333333333</v>
      </c>
      <c r="I308" s="36">
        <v>398.11666666666667</v>
      </c>
      <c r="J308" s="36">
        <v>402.13333333333333</v>
      </c>
      <c r="K308" s="31">
        <v>394.1</v>
      </c>
      <c r="L308" s="31">
        <v>385</v>
      </c>
      <c r="M308" s="31">
        <v>1.26237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575.65</v>
      </c>
      <c r="D309" s="36">
        <v>575.76666666666665</v>
      </c>
      <c r="E309" s="36">
        <v>569.08333333333326</v>
      </c>
      <c r="F309" s="36">
        <v>562.51666666666665</v>
      </c>
      <c r="G309" s="36">
        <v>555.83333333333326</v>
      </c>
      <c r="H309" s="36">
        <v>582.33333333333326</v>
      </c>
      <c r="I309" s="36">
        <v>589.01666666666665</v>
      </c>
      <c r="J309" s="36">
        <v>595.58333333333326</v>
      </c>
      <c r="K309" s="31">
        <v>582.45000000000005</v>
      </c>
      <c r="L309" s="31">
        <v>569.20000000000005</v>
      </c>
      <c r="M309" s="31">
        <v>4.34924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447.9</v>
      </c>
      <c r="D310" s="36">
        <v>442.93333333333334</v>
      </c>
      <c r="E310" s="36">
        <v>433.26666666666665</v>
      </c>
      <c r="F310" s="36">
        <v>418.63333333333333</v>
      </c>
      <c r="G310" s="36">
        <v>408.96666666666664</v>
      </c>
      <c r="H310" s="36">
        <v>457.56666666666666</v>
      </c>
      <c r="I310" s="36">
        <v>467.23333333333329</v>
      </c>
      <c r="J310" s="36">
        <v>481.86666666666667</v>
      </c>
      <c r="K310" s="31">
        <v>452.6</v>
      </c>
      <c r="L310" s="31">
        <v>428.3</v>
      </c>
      <c r="M310" s="31">
        <v>9.3345599999999997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175.75</v>
      </c>
      <c r="D311" s="36">
        <v>177.2833333333333</v>
      </c>
      <c r="E311" s="36">
        <v>172.9166666666666</v>
      </c>
      <c r="F311" s="36">
        <v>170.08333333333329</v>
      </c>
      <c r="G311" s="36">
        <v>165.71666666666658</v>
      </c>
      <c r="H311" s="36">
        <v>180.11666666666662</v>
      </c>
      <c r="I311" s="36">
        <v>184.48333333333329</v>
      </c>
      <c r="J311" s="36">
        <v>187.31666666666663</v>
      </c>
      <c r="K311" s="31">
        <v>181.65</v>
      </c>
      <c r="L311" s="31">
        <v>174.45</v>
      </c>
      <c r="M311" s="31">
        <v>120.03228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134.15</v>
      </c>
      <c r="D312" s="36">
        <v>135.05000000000001</v>
      </c>
      <c r="E312" s="36">
        <v>132.40000000000003</v>
      </c>
      <c r="F312" s="36">
        <v>130.65000000000003</v>
      </c>
      <c r="G312" s="36">
        <v>128.00000000000006</v>
      </c>
      <c r="H312" s="36">
        <v>136.80000000000001</v>
      </c>
      <c r="I312" s="36">
        <v>139.44999999999999</v>
      </c>
      <c r="J312" s="36">
        <v>141.19999999999999</v>
      </c>
      <c r="K312" s="31">
        <v>137.69999999999999</v>
      </c>
      <c r="L312" s="31">
        <v>133.30000000000001</v>
      </c>
      <c r="M312" s="31">
        <v>35.289319999999996</v>
      </c>
      <c r="N312" s="1"/>
      <c r="O312" s="1"/>
    </row>
    <row r="313" spans="1:15" ht="12.75" customHeight="1">
      <c r="A313" s="33">
        <v>303</v>
      </c>
      <c r="B313" s="53" t="s">
        <v>859</v>
      </c>
      <c r="C313" s="31">
        <v>2057.65</v>
      </c>
      <c r="D313" s="36">
        <v>2065.9</v>
      </c>
      <c r="E313" s="36">
        <v>2041.75</v>
      </c>
      <c r="F313" s="36">
        <v>2025.85</v>
      </c>
      <c r="G313" s="36">
        <v>2001.6999999999998</v>
      </c>
      <c r="H313" s="36">
        <v>2081.8000000000002</v>
      </c>
      <c r="I313" s="36">
        <v>2105.9500000000007</v>
      </c>
      <c r="J313" s="36">
        <v>2121.8500000000004</v>
      </c>
      <c r="K313" s="31">
        <v>2090.0500000000002</v>
      </c>
      <c r="L313" s="31">
        <v>2050</v>
      </c>
      <c r="M313" s="31">
        <v>6.6966599999999996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546</v>
      </c>
      <c r="D314" s="36">
        <v>549.5</v>
      </c>
      <c r="E314" s="36">
        <v>541.5</v>
      </c>
      <c r="F314" s="36">
        <v>537</v>
      </c>
      <c r="G314" s="36">
        <v>529</v>
      </c>
      <c r="H314" s="36">
        <v>554</v>
      </c>
      <c r="I314" s="36">
        <v>562</v>
      </c>
      <c r="J314" s="36">
        <v>566.5</v>
      </c>
      <c r="K314" s="31">
        <v>557.5</v>
      </c>
      <c r="L314" s="31">
        <v>545</v>
      </c>
      <c r="M314" s="31">
        <v>9.3380600000000005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10017</v>
      </c>
      <c r="D315" s="36">
        <v>10020.666666666666</v>
      </c>
      <c r="E315" s="36">
        <v>9966.3333333333321</v>
      </c>
      <c r="F315" s="36">
        <v>9915.6666666666661</v>
      </c>
      <c r="G315" s="36">
        <v>9861.3333333333321</v>
      </c>
      <c r="H315" s="36">
        <v>10071.333333333332</v>
      </c>
      <c r="I315" s="36">
        <v>10125.666666666664</v>
      </c>
      <c r="J315" s="36">
        <v>10176.333333333332</v>
      </c>
      <c r="K315" s="31">
        <v>10075</v>
      </c>
      <c r="L315" s="31">
        <v>9970</v>
      </c>
      <c r="M315" s="31">
        <v>6.7313099999999997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2739.4</v>
      </c>
      <c r="D316" s="36">
        <v>2725.7833333333333</v>
      </c>
      <c r="E316" s="36">
        <v>2686.6666666666665</v>
      </c>
      <c r="F316" s="36">
        <v>2633.9333333333334</v>
      </c>
      <c r="G316" s="36">
        <v>2594.8166666666666</v>
      </c>
      <c r="H316" s="36">
        <v>2778.5166666666664</v>
      </c>
      <c r="I316" s="36">
        <v>2817.6333333333332</v>
      </c>
      <c r="J316" s="36">
        <v>2870.3666666666663</v>
      </c>
      <c r="K316" s="31">
        <v>2764.9</v>
      </c>
      <c r="L316" s="31">
        <v>2673.05</v>
      </c>
      <c r="M316" s="31">
        <v>0.59372000000000003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948.15</v>
      </c>
      <c r="D317" s="36">
        <v>945.43333333333339</v>
      </c>
      <c r="E317" s="36">
        <v>940.86666666666679</v>
      </c>
      <c r="F317" s="36">
        <v>933.58333333333337</v>
      </c>
      <c r="G317" s="36">
        <v>929.01666666666677</v>
      </c>
      <c r="H317" s="36">
        <v>952.71666666666681</v>
      </c>
      <c r="I317" s="36">
        <v>957.28333333333342</v>
      </c>
      <c r="J317" s="36">
        <v>964.56666666666683</v>
      </c>
      <c r="K317" s="31">
        <v>950</v>
      </c>
      <c r="L317" s="31">
        <v>938.15</v>
      </c>
      <c r="M317" s="31">
        <v>15.457929999999999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714.75</v>
      </c>
      <c r="D318" s="36">
        <v>719.65</v>
      </c>
      <c r="E318" s="36">
        <v>704.3</v>
      </c>
      <c r="F318" s="36">
        <v>693.85</v>
      </c>
      <c r="G318" s="36">
        <v>678.5</v>
      </c>
      <c r="H318" s="36">
        <v>730.09999999999991</v>
      </c>
      <c r="I318" s="36">
        <v>745.45</v>
      </c>
      <c r="J318" s="36">
        <v>755.89999999999986</v>
      </c>
      <c r="K318" s="31">
        <v>735</v>
      </c>
      <c r="L318" s="31">
        <v>709.2</v>
      </c>
      <c r="M318" s="31">
        <v>17.906079999999999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2261.35</v>
      </c>
      <c r="D319" s="36">
        <v>2259.7833333333333</v>
      </c>
      <c r="E319" s="36">
        <v>2241.5666666666666</v>
      </c>
      <c r="F319" s="36">
        <v>2221.7833333333333</v>
      </c>
      <c r="G319" s="36">
        <v>2203.5666666666666</v>
      </c>
      <c r="H319" s="36">
        <v>2279.5666666666666</v>
      </c>
      <c r="I319" s="36">
        <v>2297.7833333333328</v>
      </c>
      <c r="J319" s="36">
        <v>2317.5666666666666</v>
      </c>
      <c r="K319" s="31">
        <v>2278</v>
      </c>
      <c r="L319" s="31">
        <v>2240</v>
      </c>
      <c r="M319" s="31">
        <v>7.2833100000000002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750.5</v>
      </c>
      <c r="D320" s="36">
        <v>749.68333333333339</v>
      </c>
      <c r="E320" s="36">
        <v>744.91666666666674</v>
      </c>
      <c r="F320" s="36">
        <v>739.33333333333337</v>
      </c>
      <c r="G320" s="36">
        <v>734.56666666666672</v>
      </c>
      <c r="H320" s="36">
        <v>755.26666666666677</v>
      </c>
      <c r="I320" s="36">
        <v>760.03333333333342</v>
      </c>
      <c r="J320" s="36">
        <v>765.61666666666679</v>
      </c>
      <c r="K320" s="31">
        <v>754.45</v>
      </c>
      <c r="L320" s="31">
        <v>744.1</v>
      </c>
      <c r="M320" s="31">
        <v>0.67105999999999999</v>
      </c>
      <c r="N320" s="1"/>
      <c r="O320" s="1"/>
    </row>
    <row r="321" spans="1:15" ht="12.75" customHeight="1">
      <c r="A321" s="33">
        <v>311</v>
      </c>
      <c r="B321" s="53" t="s">
        <v>867</v>
      </c>
      <c r="C321" s="31">
        <v>1037.8</v>
      </c>
      <c r="D321" s="36">
        <v>1043.05</v>
      </c>
      <c r="E321" s="36">
        <v>1019.8</v>
      </c>
      <c r="F321" s="36">
        <v>1001.8</v>
      </c>
      <c r="G321" s="36">
        <v>978.55</v>
      </c>
      <c r="H321" s="36">
        <v>1061.05</v>
      </c>
      <c r="I321" s="36">
        <v>1084.3</v>
      </c>
      <c r="J321" s="36">
        <v>1102.3</v>
      </c>
      <c r="K321" s="31">
        <v>1066.3</v>
      </c>
      <c r="L321" s="31">
        <v>1025.05</v>
      </c>
      <c r="M321" s="31">
        <v>0.80720000000000003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1259.5999999999999</v>
      </c>
      <c r="D322" s="36">
        <v>1263.8</v>
      </c>
      <c r="E322" s="36">
        <v>1248.8999999999999</v>
      </c>
      <c r="F322" s="36">
        <v>1238.1999999999998</v>
      </c>
      <c r="G322" s="36">
        <v>1223.2999999999997</v>
      </c>
      <c r="H322" s="36">
        <v>1274.5</v>
      </c>
      <c r="I322" s="36">
        <v>1289.4000000000001</v>
      </c>
      <c r="J322" s="36">
        <v>1300.1000000000001</v>
      </c>
      <c r="K322" s="31">
        <v>1278.7</v>
      </c>
      <c r="L322" s="31">
        <v>1253.0999999999999</v>
      </c>
      <c r="M322" s="31">
        <v>0.59992000000000001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1674.45</v>
      </c>
      <c r="D323" s="36">
        <v>1681.6833333333334</v>
      </c>
      <c r="E323" s="36">
        <v>1648.9166666666667</v>
      </c>
      <c r="F323" s="36">
        <v>1623.3833333333334</v>
      </c>
      <c r="G323" s="36">
        <v>1590.6166666666668</v>
      </c>
      <c r="H323" s="36">
        <v>1707.2166666666667</v>
      </c>
      <c r="I323" s="36">
        <v>1739.9833333333331</v>
      </c>
      <c r="J323" s="36">
        <v>1765.5166666666667</v>
      </c>
      <c r="K323" s="31">
        <v>1714.45</v>
      </c>
      <c r="L323" s="31">
        <v>1656.15</v>
      </c>
      <c r="M323" s="31">
        <v>2.6624400000000001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63.7</v>
      </c>
      <c r="D324" s="36">
        <v>64.366666666666674</v>
      </c>
      <c r="E324" s="36">
        <v>62.033333333333346</v>
      </c>
      <c r="F324" s="36">
        <v>60.366666666666674</v>
      </c>
      <c r="G324" s="36">
        <v>58.033333333333346</v>
      </c>
      <c r="H324" s="36">
        <v>66.033333333333346</v>
      </c>
      <c r="I324" s="36">
        <v>68.36666666666666</v>
      </c>
      <c r="J324" s="36">
        <v>70.033333333333346</v>
      </c>
      <c r="K324" s="31">
        <v>66.7</v>
      </c>
      <c r="L324" s="31">
        <v>62.7</v>
      </c>
      <c r="M324" s="31">
        <v>120.13445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65.650000000000006</v>
      </c>
      <c r="D325" s="36">
        <v>64.583333333333329</v>
      </c>
      <c r="E325" s="36">
        <v>63.166666666666657</v>
      </c>
      <c r="F325" s="36">
        <v>60.68333333333333</v>
      </c>
      <c r="G325" s="36">
        <v>59.266666666666659</v>
      </c>
      <c r="H325" s="36">
        <v>67.066666666666663</v>
      </c>
      <c r="I325" s="36">
        <v>68.48333333333332</v>
      </c>
      <c r="J325" s="36">
        <v>70.966666666666654</v>
      </c>
      <c r="K325" s="31">
        <v>66</v>
      </c>
      <c r="L325" s="31">
        <v>62.1</v>
      </c>
      <c r="M325" s="31">
        <v>414.98480999999998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1301.95</v>
      </c>
      <c r="D326" s="36">
        <v>1303.1833333333332</v>
      </c>
      <c r="E326" s="36">
        <v>1281.3666666666663</v>
      </c>
      <c r="F326" s="36">
        <v>1260.7833333333331</v>
      </c>
      <c r="G326" s="36">
        <v>1238.9666666666662</v>
      </c>
      <c r="H326" s="36">
        <v>1323.7666666666664</v>
      </c>
      <c r="I326" s="36">
        <v>1345.5833333333335</v>
      </c>
      <c r="J326" s="36">
        <v>1366.1666666666665</v>
      </c>
      <c r="K326" s="31">
        <v>1325</v>
      </c>
      <c r="L326" s="31">
        <v>1282.5999999999999</v>
      </c>
      <c r="M326" s="31">
        <v>2.4298600000000001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2637.55</v>
      </c>
      <c r="D327" s="36">
        <v>2640.5</v>
      </c>
      <c r="E327" s="36">
        <v>2599</v>
      </c>
      <c r="F327" s="36">
        <v>2560.4499999999998</v>
      </c>
      <c r="G327" s="36">
        <v>2518.9499999999998</v>
      </c>
      <c r="H327" s="36">
        <v>2679.05</v>
      </c>
      <c r="I327" s="36">
        <v>2720.55</v>
      </c>
      <c r="J327" s="36">
        <v>2759.1000000000004</v>
      </c>
      <c r="K327" s="31">
        <v>2682</v>
      </c>
      <c r="L327" s="31">
        <v>2601.9499999999998</v>
      </c>
      <c r="M327" s="31">
        <v>3.9570099999999999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132701.25</v>
      </c>
      <c r="D328" s="36">
        <v>132600.43333333332</v>
      </c>
      <c r="E328" s="36">
        <v>131700.81666666665</v>
      </c>
      <c r="F328" s="36">
        <v>130700.38333333333</v>
      </c>
      <c r="G328" s="36">
        <v>129800.76666666666</v>
      </c>
      <c r="H328" s="36">
        <v>133600.86666666664</v>
      </c>
      <c r="I328" s="36">
        <v>134500.48333333328</v>
      </c>
      <c r="J328" s="36">
        <v>135500.91666666663</v>
      </c>
      <c r="K328" s="31">
        <v>133500.04999999999</v>
      </c>
      <c r="L328" s="31">
        <v>131600</v>
      </c>
      <c r="M328" s="31">
        <v>8.1820000000000004E-2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2191.1</v>
      </c>
      <c r="D329" s="36">
        <v>2192.9166666666665</v>
      </c>
      <c r="E329" s="36">
        <v>2173.2333333333331</v>
      </c>
      <c r="F329" s="36">
        <v>2155.3666666666668</v>
      </c>
      <c r="G329" s="36">
        <v>2135.6833333333334</v>
      </c>
      <c r="H329" s="36">
        <v>2210.7833333333328</v>
      </c>
      <c r="I329" s="36">
        <v>2230.4666666666662</v>
      </c>
      <c r="J329" s="36">
        <v>2248.3333333333326</v>
      </c>
      <c r="K329" s="31">
        <v>2212.6</v>
      </c>
      <c r="L329" s="31">
        <v>2175.0500000000002</v>
      </c>
      <c r="M329" s="31">
        <v>1.2614300000000001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3144.45</v>
      </c>
      <c r="D330" s="36">
        <v>3155.5</v>
      </c>
      <c r="E330" s="36">
        <v>3091</v>
      </c>
      <c r="F330" s="36">
        <v>3037.55</v>
      </c>
      <c r="G330" s="36">
        <v>2973.05</v>
      </c>
      <c r="H330" s="36">
        <v>3208.95</v>
      </c>
      <c r="I330" s="36">
        <v>3273.45</v>
      </c>
      <c r="J330" s="36">
        <v>3326.8999999999996</v>
      </c>
      <c r="K330" s="31">
        <v>3220</v>
      </c>
      <c r="L330" s="31">
        <v>3102.05</v>
      </c>
      <c r="M330" s="31">
        <v>4.6114199999999999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1499.5</v>
      </c>
      <c r="D331" s="36">
        <v>1509.7833333333335</v>
      </c>
      <c r="E331" s="36">
        <v>1482.2166666666672</v>
      </c>
      <c r="F331" s="36">
        <v>1464.9333333333336</v>
      </c>
      <c r="G331" s="36">
        <v>1437.3666666666672</v>
      </c>
      <c r="H331" s="36">
        <v>1527.0666666666671</v>
      </c>
      <c r="I331" s="36">
        <v>1554.6333333333332</v>
      </c>
      <c r="J331" s="36">
        <v>1571.916666666667</v>
      </c>
      <c r="K331" s="31">
        <v>1537.35</v>
      </c>
      <c r="L331" s="31">
        <v>1492.5</v>
      </c>
      <c r="M331" s="31">
        <v>3.3617699999999999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1217.45</v>
      </c>
      <c r="D332" s="36">
        <v>1208.7</v>
      </c>
      <c r="E332" s="36">
        <v>1192.5</v>
      </c>
      <c r="F332" s="36">
        <v>1167.55</v>
      </c>
      <c r="G332" s="36">
        <v>1151.3499999999999</v>
      </c>
      <c r="H332" s="36">
        <v>1233.6500000000001</v>
      </c>
      <c r="I332" s="36">
        <v>1249.8500000000004</v>
      </c>
      <c r="J332" s="36">
        <v>1274.8000000000002</v>
      </c>
      <c r="K332" s="31">
        <v>1224.9000000000001</v>
      </c>
      <c r="L332" s="31">
        <v>1183.75</v>
      </c>
      <c r="M332" s="31">
        <v>4.9294900000000004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849.35</v>
      </c>
      <c r="D333" s="36">
        <v>843.7833333333333</v>
      </c>
      <c r="E333" s="36">
        <v>836.56666666666661</v>
      </c>
      <c r="F333" s="36">
        <v>823.7833333333333</v>
      </c>
      <c r="G333" s="36">
        <v>816.56666666666661</v>
      </c>
      <c r="H333" s="36">
        <v>856.56666666666661</v>
      </c>
      <c r="I333" s="36">
        <v>863.7833333333333</v>
      </c>
      <c r="J333" s="36">
        <v>876.56666666666661</v>
      </c>
      <c r="K333" s="31">
        <v>851</v>
      </c>
      <c r="L333" s="31">
        <v>831</v>
      </c>
      <c r="M333" s="31">
        <v>7.77719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128.1</v>
      </c>
      <c r="D334" s="36">
        <v>129.36666666666665</v>
      </c>
      <c r="E334" s="36">
        <v>125.93333333333328</v>
      </c>
      <c r="F334" s="36">
        <v>123.76666666666664</v>
      </c>
      <c r="G334" s="36">
        <v>120.33333333333327</v>
      </c>
      <c r="H334" s="36">
        <v>131.5333333333333</v>
      </c>
      <c r="I334" s="36">
        <v>134.96666666666664</v>
      </c>
      <c r="J334" s="36">
        <v>137.1333333333333</v>
      </c>
      <c r="K334" s="31">
        <v>132.80000000000001</v>
      </c>
      <c r="L334" s="31">
        <v>127.2</v>
      </c>
      <c r="M334" s="31">
        <v>211.98367999999999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3822.65</v>
      </c>
      <c r="D335" s="36">
        <v>3811.7166666666667</v>
      </c>
      <c r="E335" s="36">
        <v>3793.5333333333333</v>
      </c>
      <c r="F335" s="36">
        <v>3764.4166666666665</v>
      </c>
      <c r="G335" s="36">
        <v>3746.2333333333331</v>
      </c>
      <c r="H335" s="36">
        <v>3840.8333333333335</v>
      </c>
      <c r="I335" s="36">
        <v>3859.0166666666669</v>
      </c>
      <c r="J335" s="36">
        <v>3888.1333333333337</v>
      </c>
      <c r="K335" s="31">
        <v>3829.9</v>
      </c>
      <c r="L335" s="31">
        <v>3782.6</v>
      </c>
      <c r="M335" s="31">
        <v>1.5078199999999999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849.8</v>
      </c>
      <c r="D336" s="36">
        <v>855.06666666666661</v>
      </c>
      <c r="E336" s="36">
        <v>836.68333333333317</v>
      </c>
      <c r="F336" s="36">
        <v>823.56666666666661</v>
      </c>
      <c r="G336" s="36">
        <v>805.18333333333317</v>
      </c>
      <c r="H336" s="36">
        <v>868.18333333333317</v>
      </c>
      <c r="I336" s="36">
        <v>886.56666666666661</v>
      </c>
      <c r="J336" s="36">
        <v>899.68333333333317</v>
      </c>
      <c r="K336" s="31">
        <v>873.45</v>
      </c>
      <c r="L336" s="31">
        <v>841.95</v>
      </c>
      <c r="M336" s="31">
        <v>2.8957000000000002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86.6</v>
      </c>
      <c r="D337" s="36">
        <v>87.266666666666666</v>
      </c>
      <c r="E337" s="36">
        <v>85.083333333333329</v>
      </c>
      <c r="F337" s="36">
        <v>83.566666666666663</v>
      </c>
      <c r="G337" s="36">
        <v>81.383333333333326</v>
      </c>
      <c r="H337" s="36">
        <v>88.783333333333331</v>
      </c>
      <c r="I337" s="36">
        <v>90.966666666666669</v>
      </c>
      <c r="J337" s="36">
        <v>92.483333333333334</v>
      </c>
      <c r="K337" s="31">
        <v>89.45</v>
      </c>
      <c r="L337" s="31">
        <v>85.75</v>
      </c>
      <c r="M337" s="31">
        <v>216.57363000000001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174.5</v>
      </c>
      <c r="D338" s="36">
        <v>175.06666666666669</v>
      </c>
      <c r="E338" s="36">
        <v>171.73333333333338</v>
      </c>
      <c r="F338" s="36">
        <v>168.9666666666667</v>
      </c>
      <c r="G338" s="36">
        <v>165.63333333333338</v>
      </c>
      <c r="H338" s="36">
        <v>177.83333333333337</v>
      </c>
      <c r="I338" s="36">
        <v>181.16666666666669</v>
      </c>
      <c r="J338" s="36">
        <v>183.93333333333337</v>
      </c>
      <c r="K338" s="31">
        <v>178.4</v>
      </c>
      <c r="L338" s="31">
        <v>172.3</v>
      </c>
      <c r="M338" s="31">
        <v>50.951880000000003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2666.4</v>
      </c>
      <c r="D339" s="36">
        <v>2687.6166666666663</v>
      </c>
      <c r="E339" s="36">
        <v>2621.2333333333327</v>
      </c>
      <c r="F339" s="36">
        <v>2576.0666666666662</v>
      </c>
      <c r="G339" s="36">
        <v>2509.6833333333325</v>
      </c>
      <c r="H339" s="36">
        <v>2732.7833333333328</v>
      </c>
      <c r="I339" s="36">
        <v>2799.166666666667</v>
      </c>
      <c r="J339" s="36">
        <v>2844.333333333333</v>
      </c>
      <c r="K339" s="31">
        <v>2754</v>
      </c>
      <c r="L339" s="31">
        <v>2642.45</v>
      </c>
      <c r="M339" s="31">
        <v>25.77064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93.05</v>
      </c>
      <c r="D340" s="36">
        <v>93.983333333333334</v>
      </c>
      <c r="E340" s="36">
        <v>90.316666666666663</v>
      </c>
      <c r="F340" s="36">
        <v>87.583333333333329</v>
      </c>
      <c r="G340" s="36">
        <v>83.916666666666657</v>
      </c>
      <c r="H340" s="36">
        <v>96.716666666666669</v>
      </c>
      <c r="I340" s="36">
        <v>100.38333333333333</v>
      </c>
      <c r="J340" s="36">
        <v>103.11666666666667</v>
      </c>
      <c r="K340" s="31">
        <v>97.65</v>
      </c>
      <c r="L340" s="31">
        <v>91.25</v>
      </c>
      <c r="M340" s="31">
        <v>179.34482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71.95</v>
      </c>
      <c r="D341" s="36">
        <v>72.416666666666671</v>
      </c>
      <c r="E341" s="36">
        <v>69.533333333333346</v>
      </c>
      <c r="F341" s="36">
        <v>67.116666666666674</v>
      </c>
      <c r="G341" s="36">
        <v>64.233333333333348</v>
      </c>
      <c r="H341" s="36">
        <v>74.833333333333343</v>
      </c>
      <c r="I341" s="36">
        <v>77.716666666666669</v>
      </c>
      <c r="J341" s="36">
        <v>80.13333333333334</v>
      </c>
      <c r="K341" s="31">
        <v>75.3</v>
      </c>
      <c r="L341" s="31">
        <v>70</v>
      </c>
      <c r="M341" s="31">
        <v>1167.6194700000001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480.5</v>
      </c>
      <c r="D342" s="36">
        <v>478.83333333333331</v>
      </c>
      <c r="E342" s="36">
        <v>474.66666666666663</v>
      </c>
      <c r="F342" s="36">
        <v>468.83333333333331</v>
      </c>
      <c r="G342" s="36">
        <v>464.66666666666663</v>
      </c>
      <c r="H342" s="36">
        <v>484.66666666666663</v>
      </c>
      <c r="I342" s="36">
        <v>488.83333333333326</v>
      </c>
      <c r="J342" s="36">
        <v>494.66666666666663</v>
      </c>
      <c r="K342" s="31">
        <v>483</v>
      </c>
      <c r="L342" s="31">
        <v>473</v>
      </c>
      <c r="M342" s="31">
        <v>9.2632399999999997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225.15</v>
      </c>
      <c r="D343" s="36">
        <v>228</v>
      </c>
      <c r="E343" s="36">
        <v>220.65</v>
      </c>
      <c r="F343" s="36">
        <v>216.15</v>
      </c>
      <c r="G343" s="36">
        <v>208.8</v>
      </c>
      <c r="H343" s="36">
        <v>232.5</v>
      </c>
      <c r="I343" s="36">
        <v>239.85000000000002</v>
      </c>
      <c r="J343" s="36">
        <v>244.35</v>
      </c>
      <c r="K343" s="31">
        <v>235.35</v>
      </c>
      <c r="L343" s="31">
        <v>223.5</v>
      </c>
      <c r="M343" s="31">
        <v>57.118180000000002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222.7</v>
      </c>
      <c r="D344" s="36">
        <v>223.36666666666667</v>
      </c>
      <c r="E344" s="36">
        <v>219.43333333333334</v>
      </c>
      <c r="F344" s="36">
        <v>216.16666666666666</v>
      </c>
      <c r="G344" s="36">
        <v>212.23333333333332</v>
      </c>
      <c r="H344" s="36">
        <v>226.63333333333335</v>
      </c>
      <c r="I344" s="36">
        <v>230.56666666666669</v>
      </c>
      <c r="J344" s="36">
        <v>233.83333333333337</v>
      </c>
      <c r="K344" s="31">
        <v>227.3</v>
      </c>
      <c r="L344" s="31">
        <v>220.1</v>
      </c>
      <c r="M344" s="31">
        <v>153.21761000000001</v>
      </c>
      <c r="N344" s="1"/>
      <c r="O344" s="1"/>
    </row>
    <row r="345" spans="1:15" ht="12.75" customHeight="1">
      <c r="A345" s="33">
        <v>335</v>
      </c>
      <c r="B345" s="53" t="s">
        <v>854</v>
      </c>
      <c r="C345" s="31">
        <v>50.9</v>
      </c>
      <c r="D345" s="36">
        <v>51.183333333333337</v>
      </c>
      <c r="E345" s="36">
        <v>50.216666666666676</v>
      </c>
      <c r="F345" s="36">
        <v>49.533333333333339</v>
      </c>
      <c r="G345" s="36">
        <v>48.566666666666677</v>
      </c>
      <c r="H345" s="36">
        <v>51.866666666666674</v>
      </c>
      <c r="I345" s="36">
        <v>52.833333333333343</v>
      </c>
      <c r="J345" s="36">
        <v>53.516666666666673</v>
      </c>
      <c r="K345" s="31">
        <v>52.15</v>
      </c>
      <c r="L345" s="31">
        <v>50.5</v>
      </c>
      <c r="M345" s="31">
        <v>88.761830000000003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274.8</v>
      </c>
      <c r="D346" s="36">
        <v>275.7</v>
      </c>
      <c r="E346" s="36">
        <v>271.7</v>
      </c>
      <c r="F346" s="36">
        <v>268.60000000000002</v>
      </c>
      <c r="G346" s="36">
        <v>264.60000000000002</v>
      </c>
      <c r="H346" s="36">
        <v>278.79999999999995</v>
      </c>
      <c r="I346" s="36">
        <v>282.79999999999995</v>
      </c>
      <c r="J346" s="36">
        <v>285.89999999999992</v>
      </c>
      <c r="K346" s="31">
        <v>279.7</v>
      </c>
      <c r="L346" s="31">
        <v>272.60000000000002</v>
      </c>
      <c r="M346" s="31">
        <v>11.74268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314.95</v>
      </c>
      <c r="D347" s="36">
        <v>317.76666666666665</v>
      </c>
      <c r="E347" s="36">
        <v>309.88333333333333</v>
      </c>
      <c r="F347" s="36">
        <v>304.81666666666666</v>
      </c>
      <c r="G347" s="36">
        <v>296.93333333333334</v>
      </c>
      <c r="H347" s="36">
        <v>322.83333333333331</v>
      </c>
      <c r="I347" s="36">
        <v>330.71666666666664</v>
      </c>
      <c r="J347" s="36">
        <v>335.7833333333333</v>
      </c>
      <c r="K347" s="31">
        <v>325.64999999999998</v>
      </c>
      <c r="L347" s="31">
        <v>312.7</v>
      </c>
      <c r="M347" s="31">
        <v>274.56414999999998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367.1</v>
      </c>
      <c r="D348" s="36">
        <v>367.65000000000003</v>
      </c>
      <c r="E348" s="36">
        <v>362.50000000000006</v>
      </c>
      <c r="F348" s="36">
        <v>357.90000000000003</v>
      </c>
      <c r="G348" s="36">
        <v>352.75000000000006</v>
      </c>
      <c r="H348" s="36">
        <v>372.25000000000006</v>
      </c>
      <c r="I348" s="36">
        <v>377.40000000000003</v>
      </c>
      <c r="J348" s="36">
        <v>382.00000000000006</v>
      </c>
      <c r="K348" s="31">
        <v>372.8</v>
      </c>
      <c r="L348" s="31">
        <v>363.05</v>
      </c>
      <c r="M348" s="31">
        <v>2.0371700000000001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1518.65</v>
      </c>
      <c r="D349" s="36">
        <v>1527.75</v>
      </c>
      <c r="E349" s="36">
        <v>1499.5</v>
      </c>
      <c r="F349" s="36">
        <v>1480.35</v>
      </c>
      <c r="G349" s="36">
        <v>1452.1</v>
      </c>
      <c r="H349" s="36">
        <v>1546.9</v>
      </c>
      <c r="I349" s="36">
        <v>1575.15</v>
      </c>
      <c r="J349" s="36">
        <v>1594.3000000000002</v>
      </c>
      <c r="K349" s="31">
        <v>1556</v>
      </c>
      <c r="L349" s="31">
        <v>1508.6</v>
      </c>
      <c r="M349" s="31">
        <v>15.5532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216.45</v>
      </c>
      <c r="D350" s="36">
        <v>215.66666666666666</v>
      </c>
      <c r="E350" s="36">
        <v>213.83333333333331</v>
      </c>
      <c r="F350" s="36">
        <v>211.21666666666667</v>
      </c>
      <c r="G350" s="36">
        <v>209.38333333333333</v>
      </c>
      <c r="H350" s="36">
        <v>218.2833333333333</v>
      </c>
      <c r="I350" s="36">
        <v>220.11666666666662</v>
      </c>
      <c r="J350" s="36">
        <v>222.73333333333329</v>
      </c>
      <c r="K350" s="31">
        <v>217.5</v>
      </c>
      <c r="L350" s="31">
        <v>213.05</v>
      </c>
      <c r="M350" s="31">
        <v>207.43810999999999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380.4</v>
      </c>
      <c r="D351" s="36">
        <v>381.23333333333335</v>
      </c>
      <c r="E351" s="36">
        <v>375.91666666666669</v>
      </c>
      <c r="F351" s="36">
        <v>371.43333333333334</v>
      </c>
      <c r="G351" s="36">
        <v>366.11666666666667</v>
      </c>
      <c r="H351" s="36">
        <v>385.7166666666667</v>
      </c>
      <c r="I351" s="36">
        <v>391.0333333333333</v>
      </c>
      <c r="J351" s="36">
        <v>395.51666666666671</v>
      </c>
      <c r="K351" s="31">
        <v>386.55</v>
      </c>
      <c r="L351" s="31">
        <v>376.75</v>
      </c>
      <c r="M351" s="31">
        <v>21.393249999999998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1452.8</v>
      </c>
      <c r="D352" s="36">
        <v>1430.0333333333335</v>
      </c>
      <c r="E352" s="36">
        <v>1366.7666666666671</v>
      </c>
      <c r="F352" s="36">
        <v>1280.7333333333336</v>
      </c>
      <c r="G352" s="36">
        <v>1217.4666666666672</v>
      </c>
      <c r="H352" s="36">
        <v>1516.0666666666671</v>
      </c>
      <c r="I352" s="36">
        <v>1579.3333333333335</v>
      </c>
      <c r="J352" s="36">
        <v>1665.366666666667</v>
      </c>
      <c r="K352" s="31">
        <v>1493.3</v>
      </c>
      <c r="L352" s="31">
        <v>1344</v>
      </c>
      <c r="M352" s="31">
        <v>97.726669999999999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685.15</v>
      </c>
      <c r="D353" s="36">
        <v>681.7166666666667</v>
      </c>
      <c r="E353" s="36">
        <v>675.43333333333339</v>
      </c>
      <c r="F353" s="36">
        <v>665.7166666666667</v>
      </c>
      <c r="G353" s="36">
        <v>659.43333333333339</v>
      </c>
      <c r="H353" s="36">
        <v>691.43333333333339</v>
      </c>
      <c r="I353" s="36">
        <v>697.7166666666667</v>
      </c>
      <c r="J353" s="36">
        <v>707.43333333333339</v>
      </c>
      <c r="K353" s="31">
        <v>688</v>
      </c>
      <c r="L353" s="31">
        <v>672</v>
      </c>
      <c r="M353" s="31">
        <v>58.665199999999999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4457.6499999999996</v>
      </c>
      <c r="D354" s="36">
        <v>4459.6333333333341</v>
      </c>
      <c r="E354" s="36">
        <v>4352.7166666666681</v>
      </c>
      <c r="F354" s="36">
        <v>4247.7833333333338</v>
      </c>
      <c r="G354" s="36">
        <v>4140.8666666666677</v>
      </c>
      <c r="H354" s="36">
        <v>4564.5666666666684</v>
      </c>
      <c r="I354" s="36">
        <v>4671.4833333333345</v>
      </c>
      <c r="J354" s="36">
        <v>4776.4166666666688</v>
      </c>
      <c r="K354" s="31">
        <v>4566.55</v>
      </c>
      <c r="L354" s="31">
        <v>4354.7</v>
      </c>
      <c r="M354" s="31">
        <v>4.9611400000000003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235.1</v>
      </c>
      <c r="D355" s="36">
        <v>234.21666666666667</v>
      </c>
      <c r="E355" s="36">
        <v>232.48333333333335</v>
      </c>
      <c r="F355" s="36">
        <v>229.86666666666667</v>
      </c>
      <c r="G355" s="36">
        <v>228.13333333333335</v>
      </c>
      <c r="H355" s="36">
        <v>236.83333333333334</v>
      </c>
      <c r="I355" s="36">
        <v>238.56666666666663</v>
      </c>
      <c r="J355" s="36">
        <v>241.18333333333334</v>
      </c>
      <c r="K355" s="31">
        <v>235.95</v>
      </c>
      <c r="L355" s="31">
        <v>231.6</v>
      </c>
      <c r="M355" s="31">
        <v>3.0058099999999999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38908.35</v>
      </c>
      <c r="D356" s="36">
        <v>38939.450000000004</v>
      </c>
      <c r="E356" s="36">
        <v>38628.900000000009</v>
      </c>
      <c r="F356" s="36">
        <v>38349.450000000004</v>
      </c>
      <c r="G356" s="36">
        <v>38038.900000000009</v>
      </c>
      <c r="H356" s="36">
        <v>39218.900000000009</v>
      </c>
      <c r="I356" s="36">
        <v>39529.450000000012</v>
      </c>
      <c r="J356" s="36">
        <v>39808.900000000009</v>
      </c>
      <c r="K356" s="31">
        <v>39250</v>
      </c>
      <c r="L356" s="31">
        <v>38660</v>
      </c>
      <c r="M356" s="31">
        <v>0.23336000000000001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1587.3</v>
      </c>
      <c r="D357" s="36">
        <v>1592.6000000000001</v>
      </c>
      <c r="E357" s="36">
        <v>1570.2500000000002</v>
      </c>
      <c r="F357" s="36">
        <v>1553.2</v>
      </c>
      <c r="G357" s="36">
        <v>1530.8500000000001</v>
      </c>
      <c r="H357" s="36">
        <v>1609.6500000000003</v>
      </c>
      <c r="I357" s="36">
        <v>1632.0000000000002</v>
      </c>
      <c r="J357" s="36">
        <v>1649.0500000000004</v>
      </c>
      <c r="K357" s="31">
        <v>1614.95</v>
      </c>
      <c r="L357" s="31">
        <v>1575.55</v>
      </c>
      <c r="M357" s="31">
        <v>3.7634500000000002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798.8</v>
      </c>
      <c r="D358" s="36">
        <v>795.51666666666654</v>
      </c>
      <c r="E358" s="36">
        <v>787.3833333333331</v>
      </c>
      <c r="F358" s="36">
        <v>775.96666666666658</v>
      </c>
      <c r="G358" s="36">
        <v>767.83333333333314</v>
      </c>
      <c r="H358" s="36">
        <v>806.93333333333305</v>
      </c>
      <c r="I358" s="36">
        <v>815.06666666666649</v>
      </c>
      <c r="J358" s="36">
        <v>826.48333333333301</v>
      </c>
      <c r="K358" s="31">
        <v>803.65</v>
      </c>
      <c r="L358" s="31">
        <v>784.1</v>
      </c>
      <c r="M358" s="31">
        <v>8.7542799999999996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262.7</v>
      </c>
      <c r="D359" s="36">
        <v>261.41666666666669</v>
      </c>
      <c r="E359" s="36">
        <v>256.83333333333337</v>
      </c>
      <c r="F359" s="36">
        <v>250.9666666666667</v>
      </c>
      <c r="G359" s="36">
        <v>246.38333333333338</v>
      </c>
      <c r="H359" s="36">
        <v>267.28333333333336</v>
      </c>
      <c r="I359" s="36">
        <v>271.86666666666673</v>
      </c>
      <c r="J359" s="36">
        <v>277.73333333333335</v>
      </c>
      <c r="K359" s="31">
        <v>266</v>
      </c>
      <c r="L359" s="31">
        <v>255.55</v>
      </c>
      <c r="M359" s="31">
        <v>51.594140000000003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7350.75</v>
      </c>
      <c r="D360" s="36">
        <v>7336.25</v>
      </c>
      <c r="E360" s="36">
        <v>7274.5</v>
      </c>
      <c r="F360" s="36">
        <v>7198.25</v>
      </c>
      <c r="G360" s="36">
        <v>7136.5</v>
      </c>
      <c r="H360" s="36">
        <v>7412.5</v>
      </c>
      <c r="I360" s="36">
        <v>7474.25</v>
      </c>
      <c r="J360" s="36">
        <v>7550.5</v>
      </c>
      <c r="K360" s="31">
        <v>7398</v>
      </c>
      <c r="L360" s="31">
        <v>7260</v>
      </c>
      <c r="M360" s="31">
        <v>2.6155499999999998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228.65</v>
      </c>
      <c r="D361" s="36">
        <v>230.1</v>
      </c>
      <c r="E361" s="36">
        <v>226.25</v>
      </c>
      <c r="F361" s="36">
        <v>223.85</v>
      </c>
      <c r="G361" s="36">
        <v>220</v>
      </c>
      <c r="H361" s="36">
        <v>232.5</v>
      </c>
      <c r="I361" s="36">
        <v>236.34999999999997</v>
      </c>
      <c r="J361" s="36">
        <v>238.75</v>
      </c>
      <c r="K361" s="31">
        <v>233.95</v>
      </c>
      <c r="L361" s="31">
        <v>227.7</v>
      </c>
      <c r="M361" s="31">
        <v>37.476300000000002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4398.2</v>
      </c>
      <c r="D362" s="36">
        <v>4402.166666666667</v>
      </c>
      <c r="E362" s="36">
        <v>4379.3333333333339</v>
      </c>
      <c r="F362" s="36">
        <v>4360.4666666666672</v>
      </c>
      <c r="G362" s="36">
        <v>4337.6333333333341</v>
      </c>
      <c r="H362" s="36">
        <v>4421.0333333333338</v>
      </c>
      <c r="I362" s="36">
        <v>4443.8666666666677</v>
      </c>
      <c r="J362" s="36">
        <v>4462.7333333333336</v>
      </c>
      <c r="K362" s="31">
        <v>4425</v>
      </c>
      <c r="L362" s="31">
        <v>4383.3</v>
      </c>
      <c r="M362" s="31">
        <v>0.1431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2488.85</v>
      </c>
      <c r="D363" s="36">
        <v>2485.2833333333333</v>
      </c>
      <c r="E363" s="36">
        <v>2372.5666666666666</v>
      </c>
      <c r="F363" s="36">
        <v>2256.2833333333333</v>
      </c>
      <c r="G363" s="36">
        <v>2143.5666666666666</v>
      </c>
      <c r="H363" s="36">
        <v>2601.5666666666666</v>
      </c>
      <c r="I363" s="36">
        <v>2714.2833333333328</v>
      </c>
      <c r="J363" s="36">
        <v>2830.5666666666666</v>
      </c>
      <c r="K363" s="31">
        <v>2598</v>
      </c>
      <c r="L363" s="31">
        <v>2369</v>
      </c>
      <c r="M363" s="31">
        <v>11.931789999999999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3460.5</v>
      </c>
      <c r="D364" s="36">
        <v>3456.5333333333333</v>
      </c>
      <c r="E364" s="36">
        <v>3440.9666666666667</v>
      </c>
      <c r="F364" s="36">
        <v>3421.4333333333334</v>
      </c>
      <c r="G364" s="36">
        <v>3405.8666666666668</v>
      </c>
      <c r="H364" s="36">
        <v>3476.0666666666666</v>
      </c>
      <c r="I364" s="36">
        <v>3491.6333333333332</v>
      </c>
      <c r="J364" s="36">
        <v>3511.1666666666665</v>
      </c>
      <c r="K364" s="31">
        <v>3472.1</v>
      </c>
      <c r="L364" s="31">
        <v>3437</v>
      </c>
      <c r="M364" s="31">
        <v>2.9565199999999998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2722.6</v>
      </c>
      <c r="D365" s="36">
        <v>2735.35</v>
      </c>
      <c r="E365" s="36">
        <v>2701.6499999999996</v>
      </c>
      <c r="F365" s="36">
        <v>2680.7</v>
      </c>
      <c r="G365" s="36">
        <v>2646.9999999999995</v>
      </c>
      <c r="H365" s="36">
        <v>2756.2999999999997</v>
      </c>
      <c r="I365" s="36">
        <v>2789.9999999999995</v>
      </c>
      <c r="J365" s="36">
        <v>2810.95</v>
      </c>
      <c r="K365" s="31">
        <v>2769.05</v>
      </c>
      <c r="L365" s="31">
        <v>2714.4</v>
      </c>
      <c r="M365" s="31">
        <v>3.7710900000000001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939.7</v>
      </c>
      <c r="D366" s="36">
        <v>942.1</v>
      </c>
      <c r="E366" s="36">
        <v>922.6</v>
      </c>
      <c r="F366" s="36">
        <v>905.5</v>
      </c>
      <c r="G366" s="36">
        <v>886</v>
      </c>
      <c r="H366" s="36">
        <v>959.2</v>
      </c>
      <c r="I366" s="36">
        <v>978.7</v>
      </c>
      <c r="J366" s="36">
        <v>995.80000000000007</v>
      </c>
      <c r="K366" s="31">
        <v>961.6</v>
      </c>
      <c r="L366" s="31">
        <v>925</v>
      </c>
      <c r="M366" s="31">
        <v>12.368840000000001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144.80000000000001</v>
      </c>
      <c r="D367" s="36">
        <v>144.53333333333333</v>
      </c>
      <c r="E367" s="36">
        <v>143.26666666666665</v>
      </c>
      <c r="F367" s="36">
        <v>141.73333333333332</v>
      </c>
      <c r="G367" s="36">
        <v>140.46666666666664</v>
      </c>
      <c r="H367" s="36">
        <v>146.06666666666666</v>
      </c>
      <c r="I367" s="36">
        <v>147.33333333333337</v>
      </c>
      <c r="J367" s="36">
        <v>148.86666666666667</v>
      </c>
      <c r="K367" s="31">
        <v>145.80000000000001</v>
      </c>
      <c r="L367" s="31">
        <v>143</v>
      </c>
      <c r="M367" s="31">
        <v>119.90936000000001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800.65</v>
      </c>
      <c r="D368" s="36">
        <v>798.65</v>
      </c>
      <c r="E368" s="36">
        <v>790.3</v>
      </c>
      <c r="F368" s="36">
        <v>779.94999999999993</v>
      </c>
      <c r="G368" s="36">
        <v>771.59999999999991</v>
      </c>
      <c r="H368" s="36">
        <v>809</v>
      </c>
      <c r="I368" s="36">
        <v>817.35000000000014</v>
      </c>
      <c r="J368" s="36">
        <v>827.7</v>
      </c>
      <c r="K368" s="31">
        <v>807</v>
      </c>
      <c r="L368" s="31">
        <v>788.3</v>
      </c>
      <c r="M368" s="31">
        <v>1.84904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350.9</v>
      </c>
      <c r="D369" s="36">
        <v>352.26666666666665</v>
      </c>
      <c r="E369" s="36">
        <v>348.68333333333328</v>
      </c>
      <c r="F369" s="36">
        <v>346.46666666666664</v>
      </c>
      <c r="G369" s="36">
        <v>342.88333333333327</v>
      </c>
      <c r="H369" s="36">
        <v>354.48333333333329</v>
      </c>
      <c r="I369" s="36">
        <v>358.06666666666666</v>
      </c>
      <c r="J369" s="36">
        <v>360.2833333333333</v>
      </c>
      <c r="K369" s="31">
        <v>355.85</v>
      </c>
      <c r="L369" s="31">
        <v>350.05</v>
      </c>
      <c r="M369" s="31">
        <v>2.7911100000000002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1487</v>
      </c>
      <c r="D370" s="36">
        <v>1471.3666666666668</v>
      </c>
      <c r="E370" s="36">
        <v>1450.7333333333336</v>
      </c>
      <c r="F370" s="36">
        <v>1414.4666666666667</v>
      </c>
      <c r="G370" s="36">
        <v>1393.8333333333335</v>
      </c>
      <c r="H370" s="36">
        <v>1507.6333333333337</v>
      </c>
      <c r="I370" s="36">
        <v>1528.2666666666669</v>
      </c>
      <c r="J370" s="36">
        <v>1564.5333333333338</v>
      </c>
      <c r="K370" s="31">
        <v>1492</v>
      </c>
      <c r="L370" s="31">
        <v>1435.1</v>
      </c>
      <c r="M370" s="31">
        <v>1.5470200000000001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5401.3</v>
      </c>
      <c r="D371" s="36">
        <v>5400.4000000000005</v>
      </c>
      <c r="E371" s="36">
        <v>5358.9500000000007</v>
      </c>
      <c r="F371" s="36">
        <v>5316.6</v>
      </c>
      <c r="G371" s="36">
        <v>5275.1500000000005</v>
      </c>
      <c r="H371" s="36">
        <v>5442.7500000000009</v>
      </c>
      <c r="I371" s="36">
        <v>5484.2</v>
      </c>
      <c r="J371" s="36">
        <v>5526.5500000000011</v>
      </c>
      <c r="K371" s="31">
        <v>5441.85</v>
      </c>
      <c r="L371" s="31">
        <v>5358.05</v>
      </c>
      <c r="M371" s="31">
        <v>1.4056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1126.3499999999999</v>
      </c>
      <c r="D372" s="36">
        <v>1130.4666666666665</v>
      </c>
      <c r="E372" s="36">
        <v>1113.9333333333329</v>
      </c>
      <c r="F372" s="36">
        <v>1101.5166666666664</v>
      </c>
      <c r="G372" s="36">
        <v>1084.9833333333329</v>
      </c>
      <c r="H372" s="36">
        <v>1142.883333333333</v>
      </c>
      <c r="I372" s="36">
        <v>1159.4166666666663</v>
      </c>
      <c r="J372" s="36">
        <v>1171.833333333333</v>
      </c>
      <c r="K372" s="31">
        <v>1147</v>
      </c>
      <c r="L372" s="31">
        <v>1118.05</v>
      </c>
      <c r="M372" s="31">
        <v>1.5962499999999999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458.9</v>
      </c>
      <c r="D373" s="36">
        <v>455.05</v>
      </c>
      <c r="E373" s="36">
        <v>447.20000000000005</v>
      </c>
      <c r="F373" s="36">
        <v>435.50000000000006</v>
      </c>
      <c r="G373" s="36">
        <v>427.65000000000009</v>
      </c>
      <c r="H373" s="36">
        <v>466.75</v>
      </c>
      <c r="I373" s="36">
        <v>474.6</v>
      </c>
      <c r="J373" s="36">
        <v>486.29999999999995</v>
      </c>
      <c r="K373" s="31">
        <v>462.9</v>
      </c>
      <c r="L373" s="31">
        <v>443.35</v>
      </c>
      <c r="M373" s="31">
        <v>53.273870000000002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404</v>
      </c>
      <c r="D374" s="36">
        <v>403.48333333333335</v>
      </c>
      <c r="E374" s="36">
        <v>398.61666666666667</v>
      </c>
      <c r="F374" s="36">
        <v>393.23333333333335</v>
      </c>
      <c r="G374" s="36">
        <v>388.36666666666667</v>
      </c>
      <c r="H374" s="36">
        <v>408.86666666666667</v>
      </c>
      <c r="I374" s="36">
        <v>413.73333333333335</v>
      </c>
      <c r="J374" s="36">
        <v>419.11666666666667</v>
      </c>
      <c r="K374" s="31">
        <v>408.35</v>
      </c>
      <c r="L374" s="31">
        <v>398.1</v>
      </c>
      <c r="M374" s="31">
        <v>77.351190000000003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241.25</v>
      </c>
      <c r="D375" s="36">
        <v>241.85</v>
      </c>
      <c r="E375" s="36">
        <v>238.7</v>
      </c>
      <c r="F375" s="36">
        <v>236.15</v>
      </c>
      <c r="G375" s="36">
        <v>233</v>
      </c>
      <c r="H375" s="36">
        <v>244.39999999999998</v>
      </c>
      <c r="I375" s="36">
        <v>247.55</v>
      </c>
      <c r="J375" s="36">
        <v>250.09999999999997</v>
      </c>
      <c r="K375" s="31">
        <v>245</v>
      </c>
      <c r="L375" s="31">
        <v>239.3</v>
      </c>
      <c r="M375" s="31">
        <v>163.45257000000001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548.20000000000005</v>
      </c>
      <c r="D376" s="36">
        <v>551.78333333333342</v>
      </c>
      <c r="E376" s="36">
        <v>542.36666666666679</v>
      </c>
      <c r="F376" s="36">
        <v>536.53333333333342</v>
      </c>
      <c r="G376" s="36">
        <v>527.11666666666679</v>
      </c>
      <c r="H376" s="36">
        <v>557.61666666666679</v>
      </c>
      <c r="I376" s="36">
        <v>567.03333333333353</v>
      </c>
      <c r="J376" s="36">
        <v>572.86666666666679</v>
      </c>
      <c r="K376" s="31">
        <v>561.20000000000005</v>
      </c>
      <c r="L376" s="31">
        <v>545.95000000000005</v>
      </c>
      <c r="M376" s="31">
        <v>8.4271999999999991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1329.65</v>
      </c>
      <c r="D377" s="36">
        <v>1341.9166666666667</v>
      </c>
      <c r="E377" s="36">
        <v>1300.7833333333335</v>
      </c>
      <c r="F377" s="36">
        <v>1271.9166666666667</v>
      </c>
      <c r="G377" s="36">
        <v>1230.7833333333335</v>
      </c>
      <c r="H377" s="36">
        <v>1370.7833333333335</v>
      </c>
      <c r="I377" s="36">
        <v>1411.9166666666667</v>
      </c>
      <c r="J377" s="36">
        <v>1440.7833333333335</v>
      </c>
      <c r="K377" s="31">
        <v>1383.05</v>
      </c>
      <c r="L377" s="31">
        <v>1313.05</v>
      </c>
      <c r="M377" s="31">
        <v>14.761369999999999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743.35</v>
      </c>
      <c r="D378" s="36">
        <v>753.11666666666667</v>
      </c>
      <c r="E378" s="36">
        <v>730.23333333333335</v>
      </c>
      <c r="F378" s="36">
        <v>717.11666666666667</v>
      </c>
      <c r="G378" s="36">
        <v>694.23333333333335</v>
      </c>
      <c r="H378" s="36">
        <v>766.23333333333335</v>
      </c>
      <c r="I378" s="36">
        <v>789.11666666666679</v>
      </c>
      <c r="J378" s="36">
        <v>802.23333333333335</v>
      </c>
      <c r="K378" s="31">
        <v>776</v>
      </c>
      <c r="L378" s="31">
        <v>740</v>
      </c>
      <c r="M378" s="31">
        <v>3.36714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183.8</v>
      </c>
      <c r="D379" s="36">
        <v>184.26666666666665</v>
      </c>
      <c r="E379" s="36">
        <v>182.0333333333333</v>
      </c>
      <c r="F379" s="36">
        <v>180.26666666666665</v>
      </c>
      <c r="G379" s="36">
        <v>178.0333333333333</v>
      </c>
      <c r="H379" s="36">
        <v>186.0333333333333</v>
      </c>
      <c r="I379" s="36">
        <v>188.26666666666665</v>
      </c>
      <c r="J379" s="36">
        <v>190.0333333333333</v>
      </c>
      <c r="K379" s="31">
        <v>186.5</v>
      </c>
      <c r="L379" s="31">
        <v>182.5</v>
      </c>
      <c r="M379" s="31">
        <v>2.8299300000000001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17234.599999999999</v>
      </c>
      <c r="D380" s="36">
        <v>17197.833333333332</v>
      </c>
      <c r="E380" s="36">
        <v>17046.766666666663</v>
      </c>
      <c r="F380" s="36">
        <v>16858.933333333331</v>
      </c>
      <c r="G380" s="36">
        <v>16707.866666666661</v>
      </c>
      <c r="H380" s="36">
        <v>17385.666666666664</v>
      </c>
      <c r="I380" s="36">
        <v>17536.733333333337</v>
      </c>
      <c r="J380" s="36">
        <v>17724.566666666666</v>
      </c>
      <c r="K380" s="31">
        <v>17348.900000000001</v>
      </c>
      <c r="L380" s="31">
        <v>17010</v>
      </c>
      <c r="M380" s="31">
        <v>5.049E-2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97.25</v>
      </c>
      <c r="D381" s="36">
        <v>96.933333333333337</v>
      </c>
      <c r="E381" s="36">
        <v>95.966666666666669</v>
      </c>
      <c r="F381" s="36">
        <v>94.683333333333337</v>
      </c>
      <c r="G381" s="36">
        <v>93.716666666666669</v>
      </c>
      <c r="H381" s="36">
        <v>98.216666666666669</v>
      </c>
      <c r="I381" s="36">
        <v>99.183333333333337</v>
      </c>
      <c r="J381" s="36">
        <v>100.46666666666667</v>
      </c>
      <c r="K381" s="31">
        <v>97.9</v>
      </c>
      <c r="L381" s="31">
        <v>95.65</v>
      </c>
      <c r="M381" s="31">
        <v>427.29858000000002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1649.3</v>
      </c>
      <c r="D382" s="36">
        <v>1655.3666666666668</v>
      </c>
      <c r="E382" s="36">
        <v>1631.9333333333336</v>
      </c>
      <c r="F382" s="36">
        <v>1614.5666666666668</v>
      </c>
      <c r="G382" s="36">
        <v>1591.1333333333337</v>
      </c>
      <c r="H382" s="36">
        <v>1672.7333333333336</v>
      </c>
      <c r="I382" s="36">
        <v>1696.166666666667</v>
      </c>
      <c r="J382" s="36">
        <v>1713.5333333333335</v>
      </c>
      <c r="K382" s="31">
        <v>1678.8</v>
      </c>
      <c r="L382" s="31">
        <v>1638</v>
      </c>
      <c r="M382" s="31">
        <v>7.8235799999999998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505.85</v>
      </c>
      <c r="D383" s="36">
        <v>507.41666666666669</v>
      </c>
      <c r="E383" s="36">
        <v>499.43333333333339</v>
      </c>
      <c r="F383" s="36">
        <v>493.01666666666671</v>
      </c>
      <c r="G383" s="36">
        <v>485.03333333333342</v>
      </c>
      <c r="H383" s="36">
        <v>513.83333333333337</v>
      </c>
      <c r="I383" s="36">
        <v>521.81666666666661</v>
      </c>
      <c r="J383" s="36">
        <v>528.23333333333335</v>
      </c>
      <c r="K383" s="31">
        <v>515.4</v>
      </c>
      <c r="L383" s="31">
        <v>501</v>
      </c>
      <c r="M383" s="31">
        <v>2.40476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1677.6</v>
      </c>
      <c r="D384" s="36">
        <v>1671.2333333333333</v>
      </c>
      <c r="E384" s="36">
        <v>1657.4666666666667</v>
      </c>
      <c r="F384" s="36">
        <v>1637.3333333333333</v>
      </c>
      <c r="G384" s="36">
        <v>1623.5666666666666</v>
      </c>
      <c r="H384" s="36">
        <v>1691.3666666666668</v>
      </c>
      <c r="I384" s="36">
        <v>1705.1333333333337</v>
      </c>
      <c r="J384" s="36">
        <v>1725.2666666666669</v>
      </c>
      <c r="K384" s="31">
        <v>1685</v>
      </c>
      <c r="L384" s="31">
        <v>1651.1</v>
      </c>
      <c r="M384" s="31">
        <v>0.75522999999999996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184.65</v>
      </c>
      <c r="D385" s="36">
        <v>184.85</v>
      </c>
      <c r="E385" s="36">
        <v>182.79999999999998</v>
      </c>
      <c r="F385" s="36">
        <v>180.95</v>
      </c>
      <c r="G385" s="36">
        <v>178.89999999999998</v>
      </c>
      <c r="H385" s="36">
        <v>186.7</v>
      </c>
      <c r="I385" s="36">
        <v>188.75</v>
      </c>
      <c r="J385" s="36">
        <v>190.6</v>
      </c>
      <c r="K385" s="31">
        <v>186.9</v>
      </c>
      <c r="L385" s="31">
        <v>183</v>
      </c>
      <c r="M385" s="31">
        <v>102.33508999999999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152.94999999999999</v>
      </c>
      <c r="D386" s="36">
        <v>153.18333333333331</v>
      </c>
      <c r="E386" s="36">
        <v>151.16666666666663</v>
      </c>
      <c r="F386" s="36">
        <v>149.38333333333333</v>
      </c>
      <c r="G386" s="36">
        <v>147.36666666666665</v>
      </c>
      <c r="H386" s="36">
        <v>154.96666666666661</v>
      </c>
      <c r="I386" s="36">
        <v>156.98333333333332</v>
      </c>
      <c r="J386" s="36">
        <v>158.76666666666659</v>
      </c>
      <c r="K386" s="31">
        <v>155.19999999999999</v>
      </c>
      <c r="L386" s="31">
        <v>151.4</v>
      </c>
      <c r="M386" s="31">
        <v>20.17792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1251.1500000000001</v>
      </c>
      <c r="D387" s="36">
        <v>1245.3166666666668</v>
      </c>
      <c r="E387" s="36">
        <v>1233.6833333333336</v>
      </c>
      <c r="F387" s="36">
        <v>1216.2166666666667</v>
      </c>
      <c r="G387" s="36">
        <v>1204.5833333333335</v>
      </c>
      <c r="H387" s="36">
        <v>1262.7833333333338</v>
      </c>
      <c r="I387" s="36">
        <v>1274.416666666667</v>
      </c>
      <c r="J387" s="36">
        <v>1291.8833333333339</v>
      </c>
      <c r="K387" s="31">
        <v>1256.95</v>
      </c>
      <c r="L387" s="31">
        <v>1227.8499999999999</v>
      </c>
      <c r="M387" s="31">
        <v>1.24393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374.45</v>
      </c>
      <c r="D388" s="36">
        <v>375.25</v>
      </c>
      <c r="E388" s="36">
        <v>370.8</v>
      </c>
      <c r="F388" s="36">
        <v>367.15000000000003</v>
      </c>
      <c r="G388" s="36">
        <v>362.70000000000005</v>
      </c>
      <c r="H388" s="36">
        <v>378.9</v>
      </c>
      <c r="I388" s="36">
        <v>383.35</v>
      </c>
      <c r="J388" s="36">
        <v>386.99999999999994</v>
      </c>
      <c r="K388" s="31">
        <v>379.7</v>
      </c>
      <c r="L388" s="31">
        <v>371.6</v>
      </c>
      <c r="M388" s="31">
        <v>7.3345200000000004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262.2</v>
      </c>
      <c r="D389" s="36">
        <v>264.36666666666662</v>
      </c>
      <c r="E389" s="36">
        <v>256.83333333333326</v>
      </c>
      <c r="F389" s="36">
        <v>251.46666666666664</v>
      </c>
      <c r="G389" s="36">
        <v>243.93333333333328</v>
      </c>
      <c r="H389" s="36">
        <v>269.73333333333323</v>
      </c>
      <c r="I389" s="36">
        <v>277.26666666666665</v>
      </c>
      <c r="J389" s="36">
        <v>282.63333333333321</v>
      </c>
      <c r="K389" s="31">
        <v>271.89999999999998</v>
      </c>
      <c r="L389" s="31">
        <v>259</v>
      </c>
      <c r="M389" s="31">
        <v>22.855899999999998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167.9</v>
      </c>
      <c r="D390" s="36">
        <v>168.51666666666668</v>
      </c>
      <c r="E390" s="36">
        <v>164.48333333333335</v>
      </c>
      <c r="F390" s="36">
        <v>161.06666666666666</v>
      </c>
      <c r="G390" s="36">
        <v>157.03333333333333</v>
      </c>
      <c r="H390" s="36">
        <v>171.93333333333337</v>
      </c>
      <c r="I390" s="36">
        <v>175.96666666666673</v>
      </c>
      <c r="J390" s="36">
        <v>179.38333333333338</v>
      </c>
      <c r="K390" s="31">
        <v>172.55</v>
      </c>
      <c r="L390" s="31">
        <v>165.1</v>
      </c>
      <c r="M390" s="31">
        <v>54.650379999999998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3399.6</v>
      </c>
      <c r="D391" s="36">
        <v>3388.5166666666664</v>
      </c>
      <c r="E391" s="36">
        <v>3359.083333333333</v>
      </c>
      <c r="F391" s="36">
        <v>3318.5666666666666</v>
      </c>
      <c r="G391" s="36">
        <v>3289.1333333333332</v>
      </c>
      <c r="H391" s="36">
        <v>3429.0333333333328</v>
      </c>
      <c r="I391" s="36">
        <v>3458.4666666666662</v>
      </c>
      <c r="J391" s="36">
        <v>3498.9833333333327</v>
      </c>
      <c r="K391" s="31">
        <v>3417.95</v>
      </c>
      <c r="L391" s="31">
        <v>3348</v>
      </c>
      <c r="M391" s="31">
        <v>0.21065999999999999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86</v>
      </c>
      <c r="D392" s="36">
        <v>84.933333333333337</v>
      </c>
      <c r="E392" s="36">
        <v>81.866666666666674</v>
      </c>
      <c r="F392" s="36">
        <v>77.733333333333334</v>
      </c>
      <c r="G392" s="36">
        <v>74.666666666666671</v>
      </c>
      <c r="H392" s="36">
        <v>89.066666666666677</v>
      </c>
      <c r="I392" s="36">
        <v>92.13333333333334</v>
      </c>
      <c r="J392" s="36">
        <v>96.26666666666668</v>
      </c>
      <c r="K392" s="31">
        <v>88</v>
      </c>
      <c r="L392" s="31">
        <v>80.8</v>
      </c>
      <c r="M392" s="31">
        <v>267.41331000000002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1739.55</v>
      </c>
      <c r="D393" s="36">
        <v>1745.3</v>
      </c>
      <c r="E393" s="36">
        <v>1716.25</v>
      </c>
      <c r="F393" s="36">
        <v>1692.95</v>
      </c>
      <c r="G393" s="36">
        <v>1663.9</v>
      </c>
      <c r="H393" s="36">
        <v>1768.6</v>
      </c>
      <c r="I393" s="36">
        <v>1797.6499999999996</v>
      </c>
      <c r="J393" s="36">
        <v>1820.9499999999998</v>
      </c>
      <c r="K393" s="31">
        <v>1774.35</v>
      </c>
      <c r="L393" s="31">
        <v>1722</v>
      </c>
      <c r="M393" s="31">
        <v>2.8040099999999999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287.5</v>
      </c>
      <c r="D394" s="36">
        <v>287.7</v>
      </c>
      <c r="E394" s="36">
        <v>282.79999999999995</v>
      </c>
      <c r="F394" s="36">
        <v>278.09999999999997</v>
      </c>
      <c r="G394" s="36">
        <v>273.19999999999993</v>
      </c>
      <c r="H394" s="36">
        <v>292.39999999999998</v>
      </c>
      <c r="I394" s="36">
        <v>297.29999999999995</v>
      </c>
      <c r="J394" s="36">
        <v>302</v>
      </c>
      <c r="K394" s="31">
        <v>292.60000000000002</v>
      </c>
      <c r="L394" s="31">
        <v>283</v>
      </c>
      <c r="M394" s="31">
        <v>96.069180000000003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434.3</v>
      </c>
      <c r="D395" s="36">
        <v>434.36666666666662</v>
      </c>
      <c r="E395" s="36">
        <v>428.58333333333326</v>
      </c>
      <c r="F395" s="36">
        <v>422.86666666666662</v>
      </c>
      <c r="G395" s="36">
        <v>417.08333333333326</v>
      </c>
      <c r="H395" s="36">
        <v>440.08333333333326</v>
      </c>
      <c r="I395" s="36">
        <v>445.86666666666667</v>
      </c>
      <c r="J395" s="36">
        <v>451.58333333333326</v>
      </c>
      <c r="K395" s="31">
        <v>440.15</v>
      </c>
      <c r="L395" s="31">
        <v>428.65</v>
      </c>
      <c r="M395" s="31">
        <v>74.41404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175.4</v>
      </c>
      <c r="D396" s="36">
        <v>175.36666666666667</v>
      </c>
      <c r="E396" s="36">
        <v>174.43333333333334</v>
      </c>
      <c r="F396" s="36">
        <v>173.46666666666667</v>
      </c>
      <c r="G396" s="36">
        <v>172.53333333333333</v>
      </c>
      <c r="H396" s="36">
        <v>176.33333333333334</v>
      </c>
      <c r="I396" s="36">
        <v>177.26666666666668</v>
      </c>
      <c r="J396" s="36">
        <v>178.23333333333335</v>
      </c>
      <c r="K396" s="31">
        <v>176.3</v>
      </c>
      <c r="L396" s="31">
        <v>174.4</v>
      </c>
      <c r="M396" s="31">
        <v>13.9999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902.05</v>
      </c>
      <c r="D397" s="36">
        <v>902.7833333333333</v>
      </c>
      <c r="E397" s="36">
        <v>899.26666666666665</v>
      </c>
      <c r="F397" s="36">
        <v>896.48333333333335</v>
      </c>
      <c r="G397" s="36">
        <v>892.9666666666667</v>
      </c>
      <c r="H397" s="36">
        <v>905.56666666666661</v>
      </c>
      <c r="I397" s="36">
        <v>909.08333333333326</v>
      </c>
      <c r="J397" s="36">
        <v>911.86666666666656</v>
      </c>
      <c r="K397" s="31">
        <v>906.3</v>
      </c>
      <c r="L397" s="31">
        <v>900</v>
      </c>
      <c r="M397" s="31">
        <v>0.85118000000000005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2607.6999999999998</v>
      </c>
      <c r="D398" s="36">
        <v>2608.5166666666664</v>
      </c>
      <c r="E398" s="36">
        <v>2597.1833333333329</v>
      </c>
      <c r="F398" s="36">
        <v>2586.6666666666665</v>
      </c>
      <c r="G398" s="36">
        <v>2575.333333333333</v>
      </c>
      <c r="H398" s="36">
        <v>2619.0333333333328</v>
      </c>
      <c r="I398" s="36">
        <v>2630.3666666666668</v>
      </c>
      <c r="J398" s="36">
        <v>2640.8833333333328</v>
      </c>
      <c r="K398" s="31">
        <v>2619.85</v>
      </c>
      <c r="L398" s="31">
        <v>2598</v>
      </c>
      <c r="M398" s="31">
        <v>40.432029999999997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113.45</v>
      </c>
      <c r="D399" s="36">
        <v>113.63333333333333</v>
      </c>
      <c r="E399" s="36">
        <v>112.31666666666665</v>
      </c>
      <c r="F399" s="36">
        <v>111.18333333333332</v>
      </c>
      <c r="G399" s="36">
        <v>109.86666666666665</v>
      </c>
      <c r="H399" s="36">
        <v>114.76666666666665</v>
      </c>
      <c r="I399" s="36">
        <v>116.08333333333331</v>
      </c>
      <c r="J399" s="36">
        <v>117.21666666666665</v>
      </c>
      <c r="K399" s="31">
        <v>114.95</v>
      </c>
      <c r="L399" s="31">
        <v>112.5</v>
      </c>
      <c r="M399" s="31">
        <v>13.94848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805.35</v>
      </c>
      <c r="D400" s="36">
        <v>803.05000000000007</v>
      </c>
      <c r="E400" s="36">
        <v>798.55000000000018</v>
      </c>
      <c r="F400" s="36">
        <v>791.75000000000011</v>
      </c>
      <c r="G400" s="36">
        <v>787.25000000000023</v>
      </c>
      <c r="H400" s="36">
        <v>809.85000000000014</v>
      </c>
      <c r="I400" s="36">
        <v>814.34999999999991</v>
      </c>
      <c r="J400" s="36">
        <v>821.15000000000009</v>
      </c>
      <c r="K400" s="31">
        <v>807.55</v>
      </c>
      <c r="L400" s="31">
        <v>796.25</v>
      </c>
      <c r="M400" s="31">
        <v>0.89468999999999999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511.75</v>
      </c>
      <c r="D401" s="36">
        <v>514.65</v>
      </c>
      <c r="E401" s="36">
        <v>504.29999999999995</v>
      </c>
      <c r="F401" s="36">
        <v>496.84999999999997</v>
      </c>
      <c r="G401" s="36">
        <v>486.49999999999994</v>
      </c>
      <c r="H401" s="36">
        <v>522.09999999999991</v>
      </c>
      <c r="I401" s="36">
        <v>532.45000000000005</v>
      </c>
      <c r="J401" s="36">
        <v>539.9</v>
      </c>
      <c r="K401" s="31">
        <v>525</v>
      </c>
      <c r="L401" s="31">
        <v>507.2</v>
      </c>
      <c r="M401" s="31">
        <v>9.4049800000000001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815.45</v>
      </c>
      <c r="D402" s="36">
        <v>817.30000000000007</v>
      </c>
      <c r="E402" s="36">
        <v>807.60000000000014</v>
      </c>
      <c r="F402" s="36">
        <v>799.75000000000011</v>
      </c>
      <c r="G402" s="36">
        <v>790.05000000000018</v>
      </c>
      <c r="H402" s="36">
        <v>825.15000000000009</v>
      </c>
      <c r="I402" s="36">
        <v>834.85000000000014</v>
      </c>
      <c r="J402" s="36">
        <v>842.7</v>
      </c>
      <c r="K402" s="31">
        <v>827</v>
      </c>
      <c r="L402" s="31">
        <v>809.45</v>
      </c>
      <c r="M402" s="31">
        <v>1.81656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1669.9</v>
      </c>
      <c r="D403" s="36">
        <v>1672.25</v>
      </c>
      <c r="E403" s="36">
        <v>1641.15</v>
      </c>
      <c r="F403" s="36">
        <v>1612.4</v>
      </c>
      <c r="G403" s="36">
        <v>1581.3000000000002</v>
      </c>
      <c r="H403" s="36">
        <v>1701</v>
      </c>
      <c r="I403" s="36">
        <v>1732.1</v>
      </c>
      <c r="J403" s="36">
        <v>1760.85</v>
      </c>
      <c r="K403" s="31">
        <v>1703.35</v>
      </c>
      <c r="L403" s="31">
        <v>1643.5</v>
      </c>
      <c r="M403" s="31">
        <v>1.6990099999999999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104.05</v>
      </c>
      <c r="D404" s="36">
        <v>104.58333333333333</v>
      </c>
      <c r="E404" s="36">
        <v>102.51666666666665</v>
      </c>
      <c r="F404" s="36">
        <v>100.98333333333332</v>
      </c>
      <c r="G404" s="36">
        <v>98.916666666666643</v>
      </c>
      <c r="H404" s="36">
        <v>106.11666666666666</v>
      </c>
      <c r="I404" s="36">
        <v>108.18333333333335</v>
      </c>
      <c r="J404" s="36">
        <v>109.71666666666667</v>
      </c>
      <c r="K404" s="31">
        <v>106.65</v>
      </c>
      <c r="L404" s="31">
        <v>103.05</v>
      </c>
      <c r="M404" s="31">
        <v>241.61892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8417.25</v>
      </c>
      <c r="D405" s="36">
        <v>8385.3000000000011</v>
      </c>
      <c r="E405" s="36">
        <v>8330.6000000000022</v>
      </c>
      <c r="F405" s="36">
        <v>8243.9500000000007</v>
      </c>
      <c r="G405" s="36">
        <v>8189.2500000000018</v>
      </c>
      <c r="H405" s="36">
        <v>8471.9500000000025</v>
      </c>
      <c r="I405" s="36">
        <v>8526.6500000000033</v>
      </c>
      <c r="J405" s="36">
        <v>8613.3000000000029</v>
      </c>
      <c r="K405" s="31">
        <v>8440</v>
      </c>
      <c r="L405" s="31">
        <v>8298.65</v>
      </c>
      <c r="M405" s="31">
        <v>8.763E-2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1423.05</v>
      </c>
      <c r="D406" s="36">
        <v>1423.4000000000003</v>
      </c>
      <c r="E406" s="36">
        <v>1406.8000000000006</v>
      </c>
      <c r="F406" s="36">
        <v>1390.5500000000004</v>
      </c>
      <c r="G406" s="36">
        <v>1373.9500000000007</v>
      </c>
      <c r="H406" s="36">
        <v>1439.6500000000005</v>
      </c>
      <c r="I406" s="36">
        <v>1456.2500000000005</v>
      </c>
      <c r="J406" s="36">
        <v>1472.5000000000005</v>
      </c>
      <c r="K406" s="31">
        <v>1440</v>
      </c>
      <c r="L406" s="31">
        <v>1407.15</v>
      </c>
      <c r="M406" s="31">
        <v>2.2123599999999999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771.6</v>
      </c>
      <c r="D407" s="36">
        <v>773.18333333333339</v>
      </c>
      <c r="E407" s="36">
        <v>766.41666666666674</v>
      </c>
      <c r="F407" s="36">
        <v>761.23333333333335</v>
      </c>
      <c r="G407" s="36">
        <v>754.4666666666667</v>
      </c>
      <c r="H407" s="36">
        <v>778.36666666666679</v>
      </c>
      <c r="I407" s="36">
        <v>785.13333333333344</v>
      </c>
      <c r="J407" s="36">
        <v>790.31666666666683</v>
      </c>
      <c r="K407" s="31">
        <v>779.95</v>
      </c>
      <c r="L407" s="31">
        <v>768</v>
      </c>
      <c r="M407" s="31">
        <v>15.46574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1454.15</v>
      </c>
      <c r="D408" s="36">
        <v>1451.95</v>
      </c>
      <c r="E408" s="36">
        <v>1435.9</v>
      </c>
      <c r="F408" s="36">
        <v>1417.65</v>
      </c>
      <c r="G408" s="36">
        <v>1401.6000000000001</v>
      </c>
      <c r="H408" s="36">
        <v>1470.2</v>
      </c>
      <c r="I408" s="36">
        <v>1486.2499999999998</v>
      </c>
      <c r="J408" s="36">
        <v>1504.5</v>
      </c>
      <c r="K408" s="31">
        <v>1468</v>
      </c>
      <c r="L408" s="31">
        <v>1433.7</v>
      </c>
      <c r="M408" s="31">
        <v>12.582800000000001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3225.95</v>
      </c>
      <c r="D409" s="36">
        <v>3194.6333333333332</v>
      </c>
      <c r="E409" s="36">
        <v>3139.3166666666666</v>
      </c>
      <c r="F409" s="36">
        <v>3052.6833333333334</v>
      </c>
      <c r="G409" s="36">
        <v>2997.3666666666668</v>
      </c>
      <c r="H409" s="36">
        <v>3281.2666666666664</v>
      </c>
      <c r="I409" s="36">
        <v>3336.583333333333</v>
      </c>
      <c r="J409" s="36">
        <v>3423.2166666666662</v>
      </c>
      <c r="K409" s="31">
        <v>3249.95</v>
      </c>
      <c r="L409" s="31">
        <v>3108</v>
      </c>
      <c r="M409" s="31">
        <v>1.0636699999999999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444</v>
      </c>
      <c r="D410" s="36">
        <v>444.68333333333334</v>
      </c>
      <c r="E410" s="36">
        <v>437.36666666666667</v>
      </c>
      <c r="F410" s="36">
        <v>430.73333333333335</v>
      </c>
      <c r="G410" s="36">
        <v>423.41666666666669</v>
      </c>
      <c r="H410" s="36">
        <v>451.31666666666666</v>
      </c>
      <c r="I410" s="36">
        <v>458.63333333333338</v>
      </c>
      <c r="J410" s="36">
        <v>465.26666666666665</v>
      </c>
      <c r="K410" s="31">
        <v>452</v>
      </c>
      <c r="L410" s="31">
        <v>438.05</v>
      </c>
      <c r="M410" s="31">
        <v>1.0382400000000001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692</v>
      </c>
      <c r="D411" s="36">
        <v>694.01666666666677</v>
      </c>
      <c r="E411" s="36">
        <v>684.08333333333348</v>
      </c>
      <c r="F411" s="36">
        <v>676.16666666666674</v>
      </c>
      <c r="G411" s="36">
        <v>666.23333333333346</v>
      </c>
      <c r="H411" s="36">
        <v>701.93333333333351</v>
      </c>
      <c r="I411" s="36">
        <v>711.86666666666667</v>
      </c>
      <c r="J411" s="36">
        <v>719.78333333333353</v>
      </c>
      <c r="K411" s="31">
        <v>703.95</v>
      </c>
      <c r="L411" s="31">
        <v>686.1</v>
      </c>
      <c r="M411" s="31">
        <v>0.49975999999999998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27023.3</v>
      </c>
      <c r="D412" s="36">
        <v>27401.566666666666</v>
      </c>
      <c r="E412" s="36">
        <v>26553.083333333332</v>
      </c>
      <c r="F412" s="36">
        <v>26082.866666666665</v>
      </c>
      <c r="G412" s="36">
        <v>25234.383333333331</v>
      </c>
      <c r="H412" s="36">
        <v>27871.783333333333</v>
      </c>
      <c r="I412" s="36">
        <v>28720.26666666667</v>
      </c>
      <c r="J412" s="36">
        <v>29190.483333333334</v>
      </c>
      <c r="K412" s="31">
        <v>28250.05</v>
      </c>
      <c r="L412" s="31">
        <v>26931.35</v>
      </c>
      <c r="M412" s="31">
        <v>0.78459000000000001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47.25</v>
      </c>
      <c r="D413" s="36">
        <v>47.5</v>
      </c>
      <c r="E413" s="36">
        <v>46.75</v>
      </c>
      <c r="F413" s="36">
        <v>46.25</v>
      </c>
      <c r="G413" s="36">
        <v>45.5</v>
      </c>
      <c r="H413" s="36">
        <v>48</v>
      </c>
      <c r="I413" s="36">
        <v>48.75</v>
      </c>
      <c r="J413" s="36">
        <v>49.25</v>
      </c>
      <c r="K413" s="31">
        <v>48.25</v>
      </c>
      <c r="L413" s="31">
        <v>47</v>
      </c>
      <c r="M413" s="31">
        <v>128.25104999999999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2172.4</v>
      </c>
      <c r="D414" s="36">
        <v>2156.1999999999998</v>
      </c>
      <c r="E414" s="36">
        <v>2135.6499999999996</v>
      </c>
      <c r="F414" s="36">
        <v>2098.8999999999996</v>
      </c>
      <c r="G414" s="36">
        <v>2078.3499999999995</v>
      </c>
      <c r="H414" s="36">
        <v>2192.9499999999998</v>
      </c>
      <c r="I414" s="36">
        <v>2213.5</v>
      </c>
      <c r="J414" s="36">
        <v>2250.25</v>
      </c>
      <c r="K414" s="31">
        <v>2176.75</v>
      </c>
      <c r="L414" s="31">
        <v>2119.4499999999998</v>
      </c>
      <c r="M414" s="31">
        <v>16.228870000000001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653.75</v>
      </c>
      <c r="D415" s="36">
        <v>655.58333333333337</v>
      </c>
      <c r="E415" s="36">
        <v>643.16666666666674</v>
      </c>
      <c r="F415" s="36">
        <v>632.58333333333337</v>
      </c>
      <c r="G415" s="36">
        <v>620.16666666666674</v>
      </c>
      <c r="H415" s="36">
        <v>666.16666666666674</v>
      </c>
      <c r="I415" s="36">
        <v>678.58333333333348</v>
      </c>
      <c r="J415" s="36">
        <v>689.16666666666674</v>
      </c>
      <c r="K415" s="31">
        <v>668</v>
      </c>
      <c r="L415" s="31">
        <v>645</v>
      </c>
      <c r="M415" s="31">
        <v>10.534829999999999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4077.2</v>
      </c>
      <c r="D416" s="36">
        <v>4082.9166666666665</v>
      </c>
      <c r="E416" s="36">
        <v>4051.2833333333328</v>
      </c>
      <c r="F416" s="36">
        <v>4025.3666666666663</v>
      </c>
      <c r="G416" s="36">
        <v>3993.7333333333327</v>
      </c>
      <c r="H416" s="36">
        <v>4108.833333333333</v>
      </c>
      <c r="I416" s="36">
        <v>4140.4666666666672</v>
      </c>
      <c r="J416" s="36">
        <v>4166.3833333333332</v>
      </c>
      <c r="K416" s="31">
        <v>4114.55</v>
      </c>
      <c r="L416" s="31">
        <v>4057</v>
      </c>
      <c r="M416" s="31">
        <v>1.4003699999999999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94.75</v>
      </c>
      <c r="D417" s="36">
        <v>95.25</v>
      </c>
      <c r="E417" s="36">
        <v>93.5</v>
      </c>
      <c r="F417" s="36">
        <v>92.25</v>
      </c>
      <c r="G417" s="36">
        <v>90.5</v>
      </c>
      <c r="H417" s="36">
        <v>96.5</v>
      </c>
      <c r="I417" s="36">
        <v>98.25</v>
      </c>
      <c r="J417" s="36">
        <v>99.5</v>
      </c>
      <c r="K417" s="31">
        <v>97</v>
      </c>
      <c r="L417" s="31">
        <v>94</v>
      </c>
      <c r="M417" s="31">
        <v>462.19734999999997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4589.7</v>
      </c>
      <c r="D418" s="36">
        <v>4576.2999999999993</v>
      </c>
      <c r="E418" s="36">
        <v>4544.1999999999989</v>
      </c>
      <c r="F418" s="36">
        <v>4498.7</v>
      </c>
      <c r="G418" s="36">
        <v>4466.5999999999995</v>
      </c>
      <c r="H418" s="36">
        <v>4621.7999999999984</v>
      </c>
      <c r="I418" s="36">
        <v>4653.8999999999987</v>
      </c>
      <c r="J418" s="36">
        <v>4699.3999999999978</v>
      </c>
      <c r="K418" s="31">
        <v>4608.3999999999996</v>
      </c>
      <c r="L418" s="31">
        <v>4530.8</v>
      </c>
      <c r="M418" s="31">
        <v>0.18088000000000001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1269.2</v>
      </c>
      <c r="D419" s="36">
        <v>1269.75</v>
      </c>
      <c r="E419" s="36">
        <v>1234.7</v>
      </c>
      <c r="F419" s="36">
        <v>1200.2</v>
      </c>
      <c r="G419" s="36">
        <v>1165.1500000000001</v>
      </c>
      <c r="H419" s="36">
        <v>1304.25</v>
      </c>
      <c r="I419" s="36">
        <v>1339.3000000000002</v>
      </c>
      <c r="J419" s="36">
        <v>1373.8</v>
      </c>
      <c r="K419" s="31">
        <v>1304.8</v>
      </c>
      <c r="L419" s="31">
        <v>1235.25</v>
      </c>
      <c r="M419" s="31">
        <v>43.134210000000003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6703.5</v>
      </c>
      <c r="D420" s="36">
        <v>6729.2</v>
      </c>
      <c r="E420" s="36">
        <v>6638.4</v>
      </c>
      <c r="F420" s="36">
        <v>6573.3</v>
      </c>
      <c r="G420" s="36">
        <v>6482.5</v>
      </c>
      <c r="H420" s="36">
        <v>6794.2999999999993</v>
      </c>
      <c r="I420" s="36">
        <v>6885.1</v>
      </c>
      <c r="J420" s="36">
        <v>6950.1999999999989</v>
      </c>
      <c r="K420" s="31">
        <v>6820</v>
      </c>
      <c r="L420" s="31">
        <v>6664.1</v>
      </c>
      <c r="M420" s="31">
        <v>0.69701000000000002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647.1</v>
      </c>
      <c r="D421" s="36">
        <v>651.36666666666667</v>
      </c>
      <c r="E421" s="36">
        <v>639.88333333333333</v>
      </c>
      <c r="F421" s="36">
        <v>632.66666666666663</v>
      </c>
      <c r="G421" s="36">
        <v>621.18333333333328</v>
      </c>
      <c r="H421" s="36">
        <v>658.58333333333337</v>
      </c>
      <c r="I421" s="36">
        <v>670.06666666666672</v>
      </c>
      <c r="J421" s="36">
        <v>677.28333333333342</v>
      </c>
      <c r="K421" s="31">
        <v>662.85</v>
      </c>
      <c r="L421" s="31">
        <v>644.15</v>
      </c>
      <c r="M421" s="31">
        <v>14.46002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715.35</v>
      </c>
      <c r="D422" s="36">
        <v>711.30000000000007</v>
      </c>
      <c r="E422" s="36">
        <v>706.05000000000018</v>
      </c>
      <c r="F422" s="36">
        <v>696.75000000000011</v>
      </c>
      <c r="G422" s="36">
        <v>691.50000000000023</v>
      </c>
      <c r="H422" s="36">
        <v>720.60000000000014</v>
      </c>
      <c r="I422" s="36">
        <v>725.84999999999991</v>
      </c>
      <c r="J422" s="36">
        <v>735.15000000000009</v>
      </c>
      <c r="K422" s="31">
        <v>716.55</v>
      </c>
      <c r="L422" s="31">
        <v>702</v>
      </c>
      <c r="M422" s="31">
        <v>5.4317099999999998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2480.6</v>
      </c>
      <c r="D423" s="36">
        <v>2488.1666666666665</v>
      </c>
      <c r="E423" s="36">
        <v>2453.4333333333329</v>
      </c>
      <c r="F423" s="36">
        <v>2426.2666666666664</v>
      </c>
      <c r="G423" s="36">
        <v>2391.5333333333328</v>
      </c>
      <c r="H423" s="36">
        <v>2515.333333333333</v>
      </c>
      <c r="I423" s="36">
        <v>2550.0666666666666</v>
      </c>
      <c r="J423" s="36">
        <v>2577.2333333333331</v>
      </c>
      <c r="K423" s="31">
        <v>2522.9</v>
      </c>
      <c r="L423" s="31">
        <v>2461</v>
      </c>
      <c r="M423" s="31">
        <v>6.4404000000000003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549.35</v>
      </c>
      <c r="D424" s="36">
        <v>551.51666666666665</v>
      </c>
      <c r="E424" s="36">
        <v>545.0333333333333</v>
      </c>
      <c r="F424" s="36">
        <v>540.7166666666667</v>
      </c>
      <c r="G424" s="36">
        <v>534.23333333333335</v>
      </c>
      <c r="H424" s="36">
        <v>555.83333333333326</v>
      </c>
      <c r="I424" s="36">
        <v>562.31666666666661</v>
      </c>
      <c r="J424" s="36">
        <v>566.63333333333321</v>
      </c>
      <c r="K424" s="31">
        <v>558</v>
      </c>
      <c r="L424" s="31">
        <v>547.20000000000005</v>
      </c>
      <c r="M424" s="31">
        <v>14.770379999999999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641.95000000000005</v>
      </c>
      <c r="D425" s="36">
        <v>643.81666666666672</v>
      </c>
      <c r="E425" s="36">
        <v>635.88333333333344</v>
      </c>
      <c r="F425" s="36">
        <v>629.81666666666672</v>
      </c>
      <c r="G425" s="36">
        <v>621.88333333333344</v>
      </c>
      <c r="H425" s="36">
        <v>649.88333333333344</v>
      </c>
      <c r="I425" s="36">
        <v>657.81666666666661</v>
      </c>
      <c r="J425" s="36">
        <v>663.88333333333344</v>
      </c>
      <c r="K425" s="31">
        <v>651.75</v>
      </c>
      <c r="L425" s="31">
        <v>637.75</v>
      </c>
      <c r="M425" s="31">
        <v>159.84585000000001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116.95</v>
      </c>
      <c r="D426" s="36">
        <v>117.8</v>
      </c>
      <c r="E426" s="36">
        <v>114.85</v>
      </c>
      <c r="F426" s="36">
        <v>112.75</v>
      </c>
      <c r="G426" s="36">
        <v>109.8</v>
      </c>
      <c r="H426" s="36">
        <v>119.89999999999999</v>
      </c>
      <c r="I426" s="36">
        <v>122.85000000000001</v>
      </c>
      <c r="J426" s="36">
        <v>124.94999999999999</v>
      </c>
      <c r="K426" s="31">
        <v>120.75</v>
      </c>
      <c r="L426" s="31">
        <v>115.7</v>
      </c>
      <c r="M426" s="31">
        <v>227.84092999999999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448.1</v>
      </c>
      <c r="D427" s="36">
        <v>447.0333333333333</v>
      </c>
      <c r="E427" s="36">
        <v>444.06666666666661</v>
      </c>
      <c r="F427" s="36">
        <v>440.0333333333333</v>
      </c>
      <c r="G427" s="36">
        <v>437.06666666666661</v>
      </c>
      <c r="H427" s="36">
        <v>451.06666666666661</v>
      </c>
      <c r="I427" s="36">
        <v>454.0333333333333</v>
      </c>
      <c r="J427" s="36">
        <v>458.06666666666661</v>
      </c>
      <c r="K427" s="31">
        <v>450</v>
      </c>
      <c r="L427" s="31">
        <v>443</v>
      </c>
      <c r="M427" s="31">
        <v>8.7977399999999992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148.1</v>
      </c>
      <c r="D428" s="36">
        <v>148.43333333333334</v>
      </c>
      <c r="E428" s="36">
        <v>146.86666666666667</v>
      </c>
      <c r="F428" s="36">
        <v>145.63333333333333</v>
      </c>
      <c r="G428" s="36">
        <v>144.06666666666666</v>
      </c>
      <c r="H428" s="36">
        <v>149.66666666666669</v>
      </c>
      <c r="I428" s="36">
        <v>151.23333333333335</v>
      </c>
      <c r="J428" s="36">
        <v>152.4666666666667</v>
      </c>
      <c r="K428" s="31">
        <v>150</v>
      </c>
      <c r="L428" s="31">
        <v>147.19999999999999</v>
      </c>
      <c r="M428" s="31">
        <v>19.347460000000002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417.4</v>
      </c>
      <c r="D429" s="36">
        <v>414.31666666666666</v>
      </c>
      <c r="E429" s="36">
        <v>410.13333333333333</v>
      </c>
      <c r="F429" s="36">
        <v>402.86666666666667</v>
      </c>
      <c r="G429" s="36">
        <v>398.68333333333334</v>
      </c>
      <c r="H429" s="36">
        <v>421.58333333333331</v>
      </c>
      <c r="I429" s="36">
        <v>425.76666666666659</v>
      </c>
      <c r="J429" s="36">
        <v>433.0333333333333</v>
      </c>
      <c r="K429" s="31">
        <v>418.5</v>
      </c>
      <c r="L429" s="31">
        <v>407.05</v>
      </c>
      <c r="M429" s="31">
        <v>14.130570000000001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420.55</v>
      </c>
      <c r="D430" s="36">
        <v>409.63333333333338</v>
      </c>
      <c r="E430" s="36">
        <v>395.91666666666674</v>
      </c>
      <c r="F430" s="36">
        <v>371.28333333333336</v>
      </c>
      <c r="G430" s="36">
        <v>357.56666666666672</v>
      </c>
      <c r="H430" s="36">
        <v>434.26666666666677</v>
      </c>
      <c r="I430" s="36">
        <v>447.98333333333335</v>
      </c>
      <c r="J430" s="36">
        <v>472.61666666666679</v>
      </c>
      <c r="K430" s="31">
        <v>423.35</v>
      </c>
      <c r="L430" s="31">
        <v>385</v>
      </c>
      <c r="M430" s="31">
        <v>75.115049999999997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1300.2</v>
      </c>
      <c r="D431" s="36">
        <v>1301.7333333333333</v>
      </c>
      <c r="E431" s="36">
        <v>1285.4666666666667</v>
      </c>
      <c r="F431" s="36">
        <v>1270.7333333333333</v>
      </c>
      <c r="G431" s="36">
        <v>1254.4666666666667</v>
      </c>
      <c r="H431" s="36">
        <v>1316.4666666666667</v>
      </c>
      <c r="I431" s="36">
        <v>1332.7333333333336</v>
      </c>
      <c r="J431" s="36">
        <v>1347.4666666666667</v>
      </c>
      <c r="K431" s="31">
        <v>1318</v>
      </c>
      <c r="L431" s="31">
        <v>1287</v>
      </c>
      <c r="M431" s="31">
        <v>29.603390000000001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721.3</v>
      </c>
      <c r="D432" s="36">
        <v>724</v>
      </c>
      <c r="E432" s="36">
        <v>713.65</v>
      </c>
      <c r="F432" s="36">
        <v>706</v>
      </c>
      <c r="G432" s="36">
        <v>695.65</v>
      </c>
      <c r="H432" s="36">
        <v>731.65</v>
      </c>
      <c r="I432" s="36">
        <v>741.99999999999989</v>
      </c>
      <c r="J432" s="36">
        <v>749.65</v>
      </c>
      <c r="K432" s="31">
        <v>734.35</v>
      </c>
      <c r="L432" s="31">
        <v>716.35</v>
      </c>
      <c r="M432" s="31">
        <v>5.4406400000000001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3625.85</v>
      </c>
      <c r="D433" s="36">
        <v>3608.1</v>
      </c>
      <c r="E433" s="36">
        <v>3576.2</v>
      </c>
      <c r="F433" s="36">
        <v>3526.5499999999997</v>
      </c>
      <c r="G433" s="36">
        <v>3494.6499999999996</v>
      </c>
      <c r="H433" s="36">
        <v>3657.75</v>
      </c>
      <c r="I433" s="36">
        <v>3689.6500000000005</v>
      </c>
      <c r="J433" s="36">
        <v>3739.3</v>
      </c>
      <c r="K433" s="31">
        <v>3640</v>
      </c>
      <c r="L433" s="31">
        <v>3558.45</v>
      </c>
      <c r="M433" s="31">
        <v>0.16475999999999999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1243.55</v>
      </c>
      <c r="D434" s="36">
        <v>1240.9166666666667</v>
      </c>
      <c r="E434" s="36">
        <v>1227.6333333333334</v>
      </c>
      <c r="F434" s="36">
        <v>1211.7166666666667</v>
      </c>
      <c r="G434" s="36">
        <v>1198.4333333333334</v>
      </c>
      <c r="H434" s="36">
        <v>1256.8333333333335</v>
      </c>
      <c r="I434" s="36">
        <v>1270.1166666666668</v>
      </c>
      <c r="J434" s="36">
        <v>1286.0333333333335</v>
      </c>
      <c r="K434" s="31">
        <v>1254.2</v>
      </c>
      <c r="L434" s="31">
        <v>1225</v>
      </c>
      <c r="M434" s="31">
        <v>0.72694000000000003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458.2</v>
      </c>
      <c r="D435" s="36">
        <v>462.21666666666664</v>
      </c>
      <c r="E435" s="36">
        <v>449.5333333333333</v>
      </c>
      <c r="F435" s="36">
        <v>440.86666666666667</v>
      </c>
      <c r="G435" s="36">
        <v>428.18333333333334</v>
      </c>
      <c r="H435" s="36">
        <v>470.88333333333327</v>
      </c>
      <c r="I435" s="36">
        <v>483.56666666666655</v>
      </c>
      <c r="J435" s="36">
        <v>492.23333333333323</v>
      </c>
      <c r="K435" s="31">
        <v>474.9</v>
      </c>
      <c r="L435" s="31">
        <v>453.55</v>
      </c>
      <c r="M435" s="31">
        <v>10.791679999999999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398.55</v>
      </c>
      <c r="D436" s="36">
        <v>397.83333333333331</v>
      </c>
      <c r="E436" s="36">
        <v>394.71666666666664</v>
      </c>
      <c r="F436" s="36">
        <v>390.88333333333333</v>
      </c>
      <c r="G436" s="36">
        <v>387.76666666666665</v>
      </c>
      <c r="H436" s="36">
        <v>401.66666666666663</v>
      </c>
      <c r="I436" s="36">
        <v>404.7833333333333</v>
      </c>
      <c r="J436" s="36">
        <v>408.61666666666662</v>
      </c>
      <c r="K436" s="31">
        <v>400.95</v>
      </c>
      <c r="L436" s="31">
        <v>394</v>
      </c>
      <c r="M436" s="31">
        <v>1.1616200000000001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4379.6499999999996</v>
      </c>
      <c r="D437" s="36">
        <v>4396.5166666666664</v>
      </c>
      <c r="E437" s="36">
        <v>4343.1333333333332</v>
      </c>
      <c r="F437" s="36">
        <v>4306.6166666666668</v>
      </c>
      <c r="G437" s="36">
        <v>4253.2333333333336</v>
      </c>
      <c r="H437" s="36">
        <v>4433.0333333333328</v>
      </c>
      <c r="I437" s="36">
        <v>4486.4166666666661</v>
      </c>
      <c r="J437" s="36">
        <v>4522.9333333333325</v>
      </c>
      <c r="K437" s="31">
        <v>4449.8999999999996</v>
      </c>
      <c r="L437" s="31">
        <v>4360</v>
      </c>
      <c r="M437" s="31">
        <v>0.53534000000000004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743.9</v>
      </c>
      <c r="D438" s="36">
        <v>747.35</v>
      </c>
      <c r="E438" s="36">
        <v>733.75</v>
      </c>
      <c r="F438" s="36">
        <v>723.6</v>
      </c>
      <c r="G438" s="36">
        <v>710</v>
      </c>
      <c r="H438" s="36">
        <v>757.5</v>
      </c>
      <c r="I438" s="36">
        <v>771.10000000000014</v>
      </c>
      <c r="J438" s="36">
        <v>781.25</v>
      </c>
      <c r="K438" s="31">
        <v>760.95</v>
      </c>
      <c r="L438" s="31">
        <v>737.2</v>
      </c>
      <c r="M438" s="31">
        <v>1.20106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40.6</v>
      </c>
      <c r="D439" s="36">
        <v>39.966666666666669</v>
      </c>
      <c r="E439" s="36">
        <v>39.333333333333336</v>
      </c>
      <c r="F439" s="36">
        <v>38.06666666666667</v>
      </c>
      <c r="G439" s="36">
        <v>37.433333333333337</v>
      </c>
      <c r="H439" s="36">
        <v>41.233333333333334</v>
      </c>
      <c r="I439" s="36">
        <v>41.86666666666666</v>
      </c>
      <c r="J439" s="36">
        <v>43.133333333333333</v>
      </c>
      <c r="K439" s="31">
        <v>40.6</v>
      </c>
      <c r="L439" s="31">
        <v>38.700000000000003</v>
      </c>
      <c r="M439" s="31">
        <v>757.99675999999999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560.25</v>
      </c>
      <c r="D440" s="36">
        <v>552.41666666666663</v>
      </c>
      <c r="E440" s="36">
        <v>538.43333333333328</v>
      </c>
      <c r="F440" s="36">
        <v>516.61666666666667</v>
      </c>
      <c r="G440" s="36">
        <v>502.63333333333333</v>
      </c>
      <c r="H440" s="36">
        <v>574.23333333333323</v>
      </c>
      <c r="I440" s="36">
        <v>588.21666666666658</v>
      </c>
      <c r="J440" s="36">
        <v>610.03333333333319</v>
      </c>
      <c r="K440" s="31">
        <v>566.4</v>
      </c>
      <c r="L440" s="31">
        <v>530.6</v>
      </c>
      <c r="M440" s="31">
        <v>128.59232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723.6</v>
      </c>
      <c r="D441" s="36">
        <v>724.83333333333337</v>
      </c>
      <c r="E441" s="36">
        <v>716.31666666666672</v>
      </c>
      <c r="F441" s="36">
        <v>709.0333333333333</v>
      </c>
      <c r="G441" s="36">
        <v>700.51666666666665</v>
      </c>
      <c r="H441" s="36">
        <v>732.11666666666679</v>
      </c>
      <c r="I441" s="36">
        <v>740.63333333333344</v>
      </c>
      <c r="J441" s="36">
        <v>747.91666666666686</v>
      </c>
      <c r="K441" s="31">
        <v>733.35</v>
      </c>
      <c r="L441" s="31">
        <v>717.55</v>
      </c>
      <c r="M441" s="31">
        <v>7.71509</v>
      </c>
      <c r="N441" s="1"/>
      <c r="O441" s="1"/>
    </row>
    <row r="442" spans="1:15" ht="12.75" customHeight="1">
      <c r="A442" s="33">
        <v>432</v>
      </c>
      <c r="B442" s="53" t="s">
        <v>856</v>
      </c>
      <c r="C442" s="31">
        <v>500.1</v>
      </c>
      <c r="D442" s="36">
        <v>501.86666666666662</v>
      </c>
      <c r="E442" s="36">
        <v>497.38333333333321</v>
      </c>
      <c r="F442" s="36">
        <v>494.66666666666657</v>
      </c>
      <c r="G442" s="36">
        <v>490.18333333333317</v>
      </c>
      <c r="H442" s="36">
        <v>504.58333333333326</v>
      </c>
      <c r="I442" s="36">
        <v>509.06666666666672</v>
      </c>
      <c r="J442" s="36">
        <v>511.7833333333333</v>
      </c>
      <c r="K442" s="31">
        <v>506.35</v>
      </c>
      <c r="L442" s="31">
        <v>499.15</v>
      </c>
      <c r="M442" s="31">
        <v>1.5365500000000001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1104.2</v>
      </c>
      <c r="D443" s="36">
        <v>1097.9833333333333</v>
      </c>
      <c r="E443" s="36">
        <v>1081.2166666666667</v>
      </c>
      <c r="F443" s="36">
        <v>1058.2333333333333</v>
      </c>
      <c r="G443" s="36">
        <v>1041.4666666666667</v>
      </c>
      <c r="H443" s="36">
        <v>1120.9666666666667</v>
      </c>
      <c r="I443" s="36">
        <v>1137.7333333333336</v>
      </c>
      <c r="J443" s="36">
        <v>1160.7166666666667</v>
      </c>
      <c r="K443" s="31">
        <v>1114.75</v>
      </c>
      <c r="L443" s="31">
        <v>1075</v>
      </c>
      <c r="M443" s="31">
        <v>5.9643300000000004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1104.7</v>
      </c>
      <c r="D444" s="36">
        <v>1113.3166666666666</v>
      </c>
      <c r="E444" s="36">
        <v>1085.6333333333332</v>
      </c>
      <c r="F444" s="36">
        <v>1066.5666666666666</v>
      </c>
      <c r="G444" s="36">
        <v>1038.8833333333332</v>
      </c>
      <c r="H444" s="36">
        <v>1132.3833333333332</v>
      </c>
      <c r="I444" s="36">
        <v>1160.0666666666666</v>
      </c>
      <c r="J444" s="36">
        <v>1179.1333333333332</v>
      </c>
      <c r="K444" s="31">
        <v>1141</v>
      </c>
      <c r="L444" s="31">
        <v>1094.25</v>
      </c>
      <c r="M444" s="31">
        <v>16.082059999999998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1758.45</v>
      </c>
      <c r="D445" s="36">
        <v>1763.95</v>
      </c>
      <c r="E445" s="36">
        <v>1733.5</v>
      </c>
      <c r="F445" s="36">
        <v>1708.55</v>
      </c>
      <c r="G445" s="36">
        <v>1678.1</v>
      </c>
      <c r="H445" s="36">
        <v>1788.9</v>
      </c>
      <c r="I445" s="36">
        <v>1819.3500000000004</v>
      </c>
      <c r="J445" s="36">
        <v>1844.3000000000002</v>
      </c>
      <c r="K445" s="31">
        <v>1794.4</v>
      </c>
      <c r="L445" s="31">
        <v>1739</v>
      </c>
      <c r="M445" s="31">
        <v>9.01783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3737.9</v>
      </c>
      <c r="D446" s="36">
        <v>3720.1666666666665</v>
      </c>
      <c r="E446" s="36">
        <v>3692.583333333333</v>
      </c>
      <c r="F446" s="36">
        <v>3647.2666666666664</v>
      </c>
      <c r="G446" s="36">
        <v>3619.6833333333329</v>
      </c>
      <c r="H446" s="36">
        <v>3765.4833333333331</v>
      </c>
      <c r="I446" s="36">
        <v>3793.0666666666662</v>
      </c>
      <c r="J446" s="36">
        <v>3838.3833333333332</v>
      </c>
      <c r="K446" s="31">
        <v>3747.75</v>
      </c>
      <c r="L446" s="31">
        <v>3674.85</v>
      </c>
      <c r="M446" s="31">
        <v>19.631270000000001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1122.95</v>
      </c>
      <c r="D447" s="36">
        <v>1123.7166666666669</v>
      </c>
      <c r="E447" s="36">
        <v>1116.2833333333338</v>
      </c>
      <c r="F447" s="36">
        <v>1109.6166666666668</v>
      </c>
      <c r="G447" s="36">
        <v>1102.1833333333336</v>
      </c>
      <c r="H447" s="36">
        <v>1130.3833333333339</v>
      </c>
      <c r="I447" s="36">
        <v>1137.8166666666668</v>
      </c>
      <c r="J447" s="36">
        <v>1144.483333333334</v>
      </c>
      <c r="K447" s="31">
        <v>1131.1500000000001</v>
      </c>
      <c r="L447" s="31">
        <v>1117.05</v>
      </c>
      <c r="M447" s="31">
        <v>12.07155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8645.85</v>
      </c>
      <c r="D448" s="36">
        <v>8646.6333333333332</v>
      </c>
      <c r="E448" s="36">
        <v>8574.3166666666657</v>
      </c>
      <c r="F448" s="36">
        <v>8502.7833333333328</v>
      </c>
      <c r="G448" s="36">
        <v>8430.4666666666653</v>
      </c>
      <c r="H448" s="36">
        <v>8718.1666666666661</v>
      </c>
      <c r="I448" s="36">
        <v>8790.4833333333354</v>
      </c>
      <c r="J448" s="36">
        <v>8862.0166666666664</v>
      </c>
      <c r="K448" s="31">
        <v>8718.9500000000007</v>
      </c>
      <c r="L448" s="31">
        <v>8575.1</v>
      </c>
      <c r="M448" s="31">
        <v>0.48282999999999998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4290.1499999999996</v>
      </c>
      <c r="D449" s="36">
        <v>4293.333333333333</v>
      </c>
      <c r="E449" s="36">
        <v>4239.6666666666661</v>
      </c>
      <c r="F449" s="36">
        <v>4189.1833333333334</v>
      </c>
      <c r="G449" s="36">
        <v>4135.5166666666664</v>
      </c>
      <c r="H449" s="36">
        <v>4343.8166666666657</v>
      </c>
      <c r="I449" s="36">
        <v>4397.4833333333318</v>
      </c>
      <c r="J449" s="36">
        <v>4447.9666666666653</v>
      </c>
      <c r="K449" s="31">
        <v>4347</v>
      </c>
      <c r="L449" s="31">
        <v>4242.8500000000004</v>
      </c>
      <c r="M449" s="31">
        <v>1.3762399999999999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526.5</v>
      </c>
      <c r="D450" s="36">
        <v>528.2166666666667</v>
      </c>
      <c r="E450" s="36">
        <v>520.73333333333335</v>
      </c>
      <c r="F450" s="36">
        <v>514.9666666666667</v>
      </c>
      <c r="G450" s="36">
        <v>507.48333333333335</v>
      </c>
      <c r="H450" s="36">
        <v>533.98333333333335</v>
      </c>
      <c r="I450" s="36">
        <v>541.4666666666667</v>
      </c>
      <c r="J450" s="36">
        <v>547.23333333333335</v>
      </c>
      <c r="K450" s="31">
        <v>535.70000000000005</v>
      </c>
      <c r="L450" s="31">
        <v>522.45000000000005</v>
      </c>
      <c r="M450" s="31">
        <v>11.24361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790.95</v>
      </c>
      <c r="D451" s="36">
        <v>794.65</v>
      </c>
      <c r="E451" s="36">
        <v>783.4</v>
      </c>
      <c r="F451" s="36">
        <v>775.85</v>
      </c>
      <c r="G451" s="36">
        <v>764.6</v>
      </c>
      <c r="H451" s="36">
        <v>802.19999999999993</v>
      </c>
      <c r="I451" s="36">
        <v>813.44999999999993</v>
      </c>
      <c r="J451" s="36">
        <v>820.99999999999989</v>
      </c>
      <c r="K451" s="31">
        <v>805.9</v>
      </c>
      <c r="L451" s="31">
        <v>787.1</v>
      </c>
      <c r="M451" s="31">
        <v>110.91198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340.75</v>
      </c>
      <c r="D452" s="36">
        <v>342.2</v>
      </c>
      <c r="E452" s="36">
        <v>334.7</v>
      </c>
      <c r="F452" s="36">
        <v>328.65</v>
      </c>
      <c r="G452" s="36">
        <v>321.14999999999998</v>
      </c>
      <c r="H452" s="36">
        <v>348.25</v>
      </c>
      <c r="I452" s="36">
        <v>355.75</v>
      </c>
      <c r="J452" s="36">
        <v>361.8</v>
      </c>
      <c r="K452" s="31">
        <v>349.7</v>
      </c>
      <c r="L452" s="31">
        <v>336.15</v>
      </c>
      <c r="M452" s="31">
        <v>375.57423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133.65</v>
      </c>
      <c r="D453" s="36">
        <v>134.15</v>
      </c>
      <c r="E453" s="36">
        <v>132.35000000000002</v>
      </c>
      <c r="F453" s="36">
        <v>131.05000000000001</v>
      </c>
      <c r="G453" s="36">
        <v>129.25000000000003</v>
      </c>
      <c r="H453" s="36">
        <v>135.45000000000002</v>
      </c>
      <c r="I453" s="36">
        <v>137.25000000000003</v>
      </c>
      <c r="J453" s="36">
        <v>138.55000000000001</v>
      </c>
      <c r="K453" s="31">
        <v>135.94999999999999</v>
      </c>
      <c r="L453" s="31">
        <v>132.85</v>
      </c>
      <c r="M453" s="31">
        <v>713.30190000000005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91.6</v>
      </c>
      <c r="D454" s="36">
        <v>92.316666666666663</v>
      </c>
      <c r="E454" s="36">
        <v>90.633333333333326</v>
      </c>
      <c r="F454" s="36">
        <v>89.666666666666657</v>
      </c>
      <c r="G454" s="36">
        <v>87.98333333333332</v>
      </c>
      <c r="H454" s="36">
        <v>93.283333333333331</v>
      </c>
      <c r="I454" s="36">
        <v>94.966666666666669</v>
      </c>
      <c r="J454" s="36">
        <v>95.933333333333337</v>
      </c>
      <c r="K454" s="31">
        <v>94</v>
      </c>
      <c r="L454" s="31">
        <v>91.35</v>
      </c>
      <c r="M454" s="31">
        <v>61.319699999999997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1406.5</v>
      </c>
      <c r="D455" s="36">
        <v>1413.4666666666665</v>
      </c>
      <c r="E455" s="36">
        <v>1388.9333333333329</v>
      </c>
      <c r="F455" s="36">
        <v>1371.3666666666666</v>
      </c>
      <c r="G455" s="36">
        <v>1346.833333333333</v>
      </c>
      <c r="H455" s="36">
        <v>1431.0333333333328</v>
      </c>
      <c r="I455" s="36">
        <v>1455.5666666666662</v>
      </c>
      <c r="J455" s="36">
        <v>1473.1333333333328</v>
      </c>
      <c r="K455" s="31">
        <v>1438</v>
      </c>
      <c r="L455" s="31">
        <v>1395.9</v>
      </c>
      <c r="M455" s="31">
        <v>0.31997999999999999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400.4</v>
      </c>
      <c r="D456" s="36">
        <v>404.7833333333333</v>
      </c>
      <c r="E456" s="36">
        <v>391.26666666666659</v>
      </c>
      <c r="F456" s="36">
        <v>382.13333333333327</v>
      </c>
      <c r="G456" s="36">
        <v>368.61666666666656</v>
      </c>
      <c r="H456" s="36">
        <v>413.91666666666663</v>
      </c>
      <c r="I456" s="36">
        <v>427.43333333333328</v>
      </c>
      <c r="J456" s="36">
        <v>436.56666666666666</v>
      </c>
      <c r="K456" s="31">
        <v>418.3</v>
      </c>
      <c r="L456" s="31">
        <v>395.65</v>
      </c>
      <c r="M456" s="31">
        <v>2.59585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3265.3</v>
      </c>
      <c r="D457" s="36">
        <v>3245.4166666666665</v>
      </c>
      <c r="E457" s="36">
        <v>3194.9333333333329</v>
      </c>
      <c r="F457" s="36">
        <v>3124.5666666666666</v>
      </c>
      <c r="G457" s="36">
        <v>3074.083333333333</v>
      </c>
      <c r="H457" s="36">
        <v>3315.7833333333328</v>
      </c>
      <c r="I457" s="36">
        <v>3366.2666666666664</v>
      </c>
      <c r="J457" s="36">
        <v>3436.6333333333328</v>
      </c>
      <c r="K457" s="31">
        <v>3295.9</v>
      </c>
      <c r="L457" s="31">
        <v>3175.05</v>
      </c>
      <c r="M457" s="31">
        <v>0.31391999999999998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1248.3</v>
      </c>
      <c r="D458" s="36">
        <v>1255.2333333333333</v>
      </c>
      <c r="E458" s="36">
        <v>1238.6166666666668</v>
      </c>
      <c r="F458" s="36">
        <v>1228.9333333333334</v>
      </c>
      <c r="G458" s="36">
        <v>1212.3166666666668</v>
      </c>
      <c r="H458" s="36">
        <v>1264.9166666666667</v>
      </c>
      <c r="I458" s="36">
        <v>1281.5333333333331</v>
      </c>
      <c r="J458" s="36">
        <v>1291.2166666666667</v>
      </c>
      <c r="K458" s="31">
        <v>1271.8499999999999</v>
      </c>
      <c r="L458" s="31">
        <v>1245.55</v>
      </c>
      <c r="M458" s="31">
        <v>17.568680000000001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865.65</v>
      </c>
      <c r="D459" s="36">
        <v>864.48333333333323</v>
      </c>
      <c r="E459" s="36">
        <v>857.86666666666645</v>
      </c>
      <c r="F459" s="36">
        <v>850.08333333333326</v>
      </c>
      <c r="G459" s="36">
        <v>843.46666666666647</v>
      </c>
      <c r="H459" s="36">
        <v>872.26666666666642</v>
      </c>
      <c r="I459" s="36">
        <v>878.88333333333321</v>
      </c>
      <c r="J459" s="36">
        <v>886.6666666666664</v>
      </c>
      <c r="K459" s="31">
        <v>871.1</v>
      </c>
      <c r="L459" s="31">
        <v>856.7</v>
      </c>
      <c r="M459" s="31">
        <v>1.6369800000000001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229.2</v>
      </c>
      <c r="D460" s="36">
        <v>229.95000000000002</v>
      </c>
      <c r="E460" s="36">
        <v>225.75000000000003</v>
      </c>
      <c r="F460" s="36">
        <v>222.3</v>
      </c>
      <c r="G460" s="36">
        <v>218.10000000000002</v>
      </c>
      <c r="H460" s="36">
        <v>233.40000000000003</v>
      </c>
      <c r="I460" s="36">
        <v>237.60000000000002</v>
      </c>
      <c r="J460" s="36">
        <v>241.05000000000004</v>
      </c>
      <c r="K460" s="31">
        <v>234.15</v>
      </c>
      <c r="L460" s="31">
        <v>226.5</v>
      </c>
      <c r="M460" s="31">
        <v>15.91835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1028.0999999999999</v>
      </c>
      <c r="D461" s="36">
        <v>1023.4333333333334</v>
      </c>
      <c r="E461" s="36">
        <v>1016.1666666666667</v>
      </c>
      <c r="F461" s="36">
        <v>1004.2333333333333</v>
      </c>
      <c r="G461" s="36">
        <v>996.9666666666667</v>
      </c>
      <c r="H461" s="36">
        <v>1035.3666666666668</v>
      </c>
      <c r="I461" s="36">
        <v>1042.6333333333332</v>
      </c>
      <c r="J461" s="36">
        <v>1054.5666666666668</v>
      </c>
      <c r="K461" s="31">
        <v>1030.7</v>
      </c>
      <c r="L461" s="31">
        <v>1011.5</v>
      </c>
      <c r="M461" s="31">
        <v>3.81271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3209.85</v>
      </c>
      <c r="D462" s="36">
        <v>3217.3833333333337</v>
      </c>
      <c r="E462" s="36">
        <v>3166.7666666666673</v>
      </c>
      <c r="F462" s="36">
        <v>3123.6833333333338</v>
      </c>
      <c r="G462" s="36">
        <v>3073.0666666666675</v>
      </c>
      <c r="H462" s="36">
        <v>3260.4666666666672</v>
      </c>
      <c r="I462" s="36">
        <v>3311.083333333333</v>
      </c>
      <c r="J462" s="36">
        <v>3354.166666666667</v>
      </c>
      <c r="K462" s="31">
        <v>3268</v>
      </c>
      <c r="L462" s="31">
        <v>3174.3</v>
      </c>
      <c r="M462" s="31">
        <v>0.86404999999999998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3245.3</v>
      </c>
      <c r="D463" s="36">
        <v>3230.4333333333329</v>
      </c>
      <c r="E463" s="36">
        <v>3209.8666666666659</v>
      </c>
      <c r="F463" s="36">
        <v>3174.4333333333329</v>
      </c>
      <c r="G463" s="36">
        <v>3153.8666666666659</v>
      </c>
      <c r="H463" s="36">
        <v>3265.8666666666659</v>
      </c>
      <c r="I463" s="36">
        <v>3286.4333333333325</v>
      </c>
      <c r="J463" s="36">
        <v>3321.8666666666659</v>
      </c>
      <c r="K463" s="31">
        <v>3251</v>
      </c>
      <c r="L463" s="31">
        <v>3195</v>
      </c>
      <c r="M463" s="31">
        <v>0.21781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3712.55</v>
      </c>
      <c r="D464" s="36">
        <v>3716.6</v>
      </c>
      <c r="E464" s="36">
        <v>3683.2</v>
      </c>
      <c r="F464" s="36">
        <v>3653.85</v>
      </c>
      <c r="G464" s="36">
        <v>3620.45</v>
      </c>
      <c r="H464" s="36">
        <v>3745.95</v>
      </c>
      <c r="I464" s="36">
        <v>3779.3500000000004</v>
      </c>
      <c r="J464" s="36">
        <v>3808.7</v>
      </c>
      <c r="K464" s="31">
        <v>3750</v>
      </c>
      <c r="L464" s="31">
        <v>3687.25</v>
      </c>
      <c r="M464" s="31">
        <v>9.6362799999999993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2350.1</v>
      </c>
      <c r="D465" s="36">
        <v>2354.7000000000003</v>
      </c>
      <c r="E465" s="36">
        <v>2328.4000000000005</v>
      </c>
      <c r="F465" s="36">
        <v>2306.7000000000003</v>
      </c>
      <c r="G465" s="36">
        <v>2280.4000000000005</v>
      </c>
      <c r="H465" s="36">
        <v>2376.4000000000005</v>
      </c>
      <c r="I465" s="36">
        <v>2402.7000000000007</v>
      </c>
      <c r="J465" s="36">
        <v>2424.4000000000005</v>
      </c>
      <c r="K465" s="31">
        <v>2381</v>
      </c>
      <c r="L465" s="31">
        <v>2333</v>
      </c>
      <c r="M465" s="31">
        <v>3.2446600000000001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1038.2</v>
      </c>
      <c r="D466" s="36">
        <v>1032.7333333333333</v>
      </c>
      <c r="E466" s="36">
        <v>1020.4666666666667</v>
      </c>
      <c r="F466" s="36">
        <v>1002.7333333333333</v>
      </c>
      <c r="G466" s="36">
        <v>990.4666666666667</v>
      </c>
      <c r="H466" s="36">
        <v>1050.4666666666667</v>
      </c>
      <c r="I466" s="36">
        <v>1062.7333333333336</v>
      </c>
      <c r="J466" s="36">
        <v>1080.4666666666667</v>
      </c>
      <c r="K466" s="31">
        <v>1045</v>
      </c>
      <c r="L466" s="31">
        <v>1015</v>
      </c>
      <c r="M466" s="31">
        <v>11.37345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836.6</v>
      </c>
      <c r="D467" s="36">
        <v>834.25</v>
      </c>
      <c r="E467" s="36">
        <v>828.4</v>
      </c>
      <c r="F467" s="36">
        <v>820.19999999999993</v>
      </c>
      <c r="G467" s="36">
        <v>814.34999999999991</v>
      </c>
      <c r="H467" s="36">
        <v>842.45</v>
      </c>
      <c r="I467" s="36">
        <v>848.3</v>
      </c>
      <c r="J467" s="36">
        <v>856.50000000000011</v>
      </c>
      <c r="K467" s="31">
        <v>840.1</v>
      </c>
      <c r="L467" s="31">
        <v>826.05</v>
      </c>
      <c r="M467" s="31">
        <v>0.27198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3065.55</v>
      </c>
      <c r="D468" s="36">
        <v>3069.0333333333333</v>
      </c>
      <c r="E468" s="36">
        <v>3041.5166666666664</v>
      </c>
      <c r="F468" s="36">
        <v>3017.4833333333331</v>
      </c>
      <c r="G468" s="36">
        <v>2989.9666666666662</v>
      </c>
      <c r="H468" s="36">
        <v>3093.0666666666666</v>
      </c>
      <c r="I468" s="36">
        <v>3120.5833333333339</v>
      </c>
      <c r="J468" s="36">
        <v>3144.6166666666668</v>
      </c>
      <c r="K468" s="31">
        <v>3096.55</v>
      </c>
      <c r="L468" s="31">
        <v>3045</v>
      </c>
      <c r="M468" s="31">
        <v>2.5856499999999998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40.9</v>
      </c>
      <c r="D469" s="36">
        <v>40.15</v>
      </c>
      <c r="E469" s="36">
        <v>38.699999999999996</v>
      </c>
      <c r="F469" s="36">
        <v>36.5</v>
      </c>
      <c r="G469" s="36">
        <v>35.049999999999997</v>
      </c>
      <c r="H469" s="36">
        <v>42.349999999999994</v>
      </c>
      <c r="I469" s="36">
        <v>43.8</v>
      </c>
      <c r="J469" s="36">
        <v>45.999999999999993</v>
      </c>
      <c r="K469" s="31">
        <v>41.6</v>
      </c>
      <c r="L469" s="31">
        <v>37.950000000000003</v>
      </c>
      <c r="M469" s="31">
        <v>1454.24351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341.15</v>
      </c>
      <c r="D470" s="36">
        <v>341.41666666666669</v>
      </c>
      <c r="E470" s="36">
        <v>338.23333333333335</v>
      </c>
      <c r="F470" s="36">
        <v>335.31666666666666</v>
      </c>
      <c r="G470" s="36">
        <v>332.13333333333333</v>
      </c>
      <c r="H470" s="36">
        <v>344.33333333333337</v>
      </c>
      <c r="I470" s="36">
        <v>347.51666666666665</v>
      </c>
      <c r="J470" s="36">
        <v>350.43333333333339</v>
      </c>
      <c r="K470" s="31">
        <v>344.6</v>
      </c>
      <c r="L470" s="31">
        <v>338.5</v>
      </c>
      <c r="M470" s="31">
        <v>2.9893700000000001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412.85</v>
      </c>
      <c r="D471" s="36">
        <v>420.26666666666671</v>
      </c>
      <c r="E471" s="36">
        <v>403.68333333333339</v>
      </c>
      <c r="F471" s="36">
        <v>394.51666666666671</v>
      </c>
      <c r="G471" s="36">
        <v>377.93333333333339</v>
      </c>
      <c r="H471" s="36">
        <v>429.43333333333339</v>
      </c>
      <c r="I471" s="36">
        <v>446.01666666666677</v>
      </c>
      <c r="J471" s="36">
        <v>455.18333333333339</v>
      </c>
      <c r="K471" s="31">
        <v>436.85</v>
      </c>
      <c r="L471" s="31">
        <v>411.1</v>
      </c>
      <c r="M471" s="31">
        <v>6.1556499999999996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751.8</v>
      </c>
      <c r="D472" s="36">
        <v>748.65</v>
      </c>
      <c r="E472" s="36">
        <v>743.34999999999991</v>
      </c>
      <c r="F472" s="36">
        <v>734.9</v>
      </c>
      <c r="G472" s="36">
        <v>729.59999999999991</v>
      </c>
      <c r="H472" s="36">
        <v>757.09999999999991</v>
      </c>
      <c r="I472" s="36">
        <v>762.39999999999986</v>
      </c>
      <c r="J472" s="36">
        <v>770.84999999999991</v>
      </c>
      <c r="K472" s="31">
        <v>753.95</v>
      </c>
      <c r="L472" s="31">
        <v>740.2</v>
      </c>
      <c r="M472" s="31">
        <v>0.94803999999999999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3751.05</v>
      </c>
      <c r="D473" s="36">
        <v>3711.5666666666671</v>
      </c>
      <c r="E473" s="36">
        <v>3599.1333333333341</v>
      </c>
      <c r="F473" s="36">
        <v>3447.2166666666672</v>
      </c>
      <c r="G473" s="36">
        <v>3334.7833333333342</v>
      </c>
      <c r="H473" s="36">
        <v>3863.483333333334</v>
      </c>
      <c r="I473" s="36">
        <v>3975.9166666666674</v>
      </c>
      <c r="J473" s="36">
        <v>4127.8333333333339</v>
      </c>
      <c r="K473" s="31">
        <v>3824</v>
      </c>
      <c r="L473" s="31">
        <v>3559.65</v>
      </c>
      <c r="M473" s="31">
        <v>4.4129699999999996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54.3</v>
      </c>
      <c r="D474" s="36">
        <v>54.29999999999999</v>
      </c>
      <c r="E474" s="36">
        <v>53.049999999999983</v>
      </c>
      <c r="F474" s="36">
        <v>51.79999999999999</v>
      </c>
      <c r="G474" s="36">
        <v>50.549999999999983</v>
      </c>
      <c r="H474" s="36">
        <v>55.549999999999983</v>
      </c>
      <c r="I474" s="36">
        <v>56.8</v>
      </c>
      <c r="J474" s="36">
        <v>58.049999999999983</v>
      </c>
      <c r="K474" s="31">
        <v>55.55</v>
      </c>
      <c r="L474" s="31">
        <v>53.05</v>
      </c>
      <c r="M474" s="31">
        <v>492.66210999999998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1979.3</v>
      </c>
      <c r="D475" s="36">
        <v>1986.6000000000001</v>
      </c>
      <c r="E475" s="36">
        <v>1961.9500000000003</v>
      </c>
      <c r="F475" s="36">
        <v>1944.6000000000001</v>
      </c>
      <c r="G475" s="36">
        <v>1919.9500000000003</v>
      </c>
      <c r="H475" s="36">
        <v>2003.9500000000003</v>
      </c>
      <c r="I475" s="36">
        <v>2028.6000000000004</v>
      </c>
      <c r="J475" s="36">
        <v>2045.9500000000003</v>
      </c>
      <c r="K475" s="31">
        <v>2011.25</v>
      </c>
      <c r="L475" s="31">
        <v>1969.25</v>
      </c>
      <c r="M475" s="31">
        <v>22.599060000000001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41.35</v>
      </c>
      <c r="D476" s="36">
        <v>41.65</v>
      </c>
      <c r="E476" s="36">
        <v>40.699999999999996</v>
      </c>
      <c r="F476" s="36">
        <v>40.049999999999997</v>
      </c>
      <c r="G476" s="36">
        <v>39.099999999999994</v>
      </c>
      <c r="H476" s="36">
        <v>42.3</v>
      </c>
      <c r="I476" s="36">
        <v>43.25</v>
      </c>
      <c r="J476" s="36">
        <v>43.9</v>
      </c>
      <c r="K476" s="31">
        <v>42.6</v>
      </c>
      <c r="L476" s="31">
        <v>41</v>
      </c>
      <c r="M476" s="31">
        <v>153.82543999999999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483.55</v>
      </c>
      <c r="D477" s="36">
        <v>484.2166666666667</v>
      </c>
      <c r="E477" s="36">
        <v>479.33333333333337</v>
      </c>
      <c r="F477" s="36">
        <v>475.11666666666667</v>
      </c>
      <c r="G477" s="36">
        <v>470.23333333333335</v>
      </c>
      <c r="H477" s="36">
        <v>488.43333333333339</v>
      </c>
      <c r="I477" s="36">
        <v>493.31666666666672</v>
      </c>
      <c r="J477" s="36">
        <v>497.53333333333342</v>
      </c>
      <c r="K477" s="31">
        <v>489.1</v>
      </c>
      <c r="L477" s="31">
        <v>480</v>
      </c>
      <c r="M477" s="31">
        <v>0.75780999999999998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10016.049999999999</v>
      </c>
      <c r="D478" s="36">
        <v>10037.016666666666</v>
      </c>
      <c r="E478" s="36">
        <v>9974.0333333333328</v>
      </c>
      <c r="F478" s="36">
        <v>9932.0166666666664</v>
      </c>
      <c r="G478" s="36">
        <v>9869.0333333333328</v>
      </c>
      <c r="H478" s="36">
        <v>10079.033333333333</v>
      </c>
      <c r="I478" s="36">
        <v>10142.016666666666</v>
      </c>
      <c r="J478" s="36">
        <v>10184.033333333333</v>
      </c>
      <c r="K478" s="31">
        <v>10100</v>
      </c>
      <c r="L478" s="31">
        <v>9995</v>
      </c>
      <c r="M478" s="31">
        <v>1.63191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124.15</v>
      </c>
      <c r="D479" s="36">
        <v>124.34999999999998</v>
      </c>
      <c r="E479" s="36">
        <v>123.14999999999996</v>
      </c>
      <c r="F479" s="36">
        <v>122.14999999999998</v>
      </c>
      <c r="G479" s="36">
        <v>120.94999999999996</v>
      </c>
      <c r="H479" s="36">
        <v>125.34999999999997</v>
      </c>
      <c r="I479" s="36">
        <v>126.54999999999998</v>
      </c>
      <c r="J479" s="36">
        <v>127.54999999999997</v>
      </c>
      <c r="K479" s="31">
        <v>125.55</v>
      </c>
      <c r="L479" s="31">
        <v>123.35</v>
      </c>
      <c r="M479" s="31">
        <v>128.56589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1888.25</v>
      </c>
      <c r="D480" s="36">
        <v>1890.7666666666667</v>
      </c>
      <c r="E480" s="36">
        <v>1874.8833333333332</v>
      </c>
      <c r="F480" s="36">
        <v>1861.5166666666667</v>
      </c>
      <c r="G480" s="36">
        <v>1845.6333333333332</v>
      </c>
      <c r="H480" s="36">
        <v>1904.1333333333332</v>
      </c>
      <c r="I480" s="36">
        <v>1920.0166666666669</v>
      </c>
      <c r="J480" s="36">
        <v>1933.3833333333332</v>
      </c>
      <c r="K480" s="31">
        <v>1906.65</v>
      </c>
      <c r="L480" s="31">
        <v>1877.4</v>
      </c>
      <c r="M480" s="31">
        <v>3.2420100000000001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1101.05</v>
      </c>
      <c r="D481" s="36">
        <v>1103.8666666666666</v>
      </c>
      <c r="E481" s="36">
        <v>1090.3833333333332</v>
      </c>
      <c r="F481" s="36">
        <v>1079.7166666666667</v>
      </c>
      <c r="G481" s="36">
        <v>1066.2333333333333</v>
      </c>
      <c r="H481" s="36">
        <v>1114.5333333333331</v>
      </c>
      <c r="I481" s="36">
        <v>1128.0166666666662</v>
      </c>
      <c r="J481" s="31">
        <v>1138.6833333333329</v>
      </c>
      <c r="K481" s="31">
        <v>1117.3499999999999</v>
      </c>
      <c r="L481" s="31">
        <v>1093.2</v>
      </c>
      <c r="M481" s="53">
        <v>6.1609999999999996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701.35</v>
      </c>
      <c r="D482" s="36">
        <v>696.53333333333342</v>
      </c>
      <c r="E482" s="36">
        <v>685.36666666666679</v>
      </c>
      <c r="F482" s="36">
        <v>669.38333333333333</v>
      </c>
      <c r="G482" s="36">
        <v>658.2166666666667</v>
      </c>
      <c r="H482" s="36">
        <v>712.51666666666688</v>
      </c>
      <c r="I482" s="36">
        <v>723.68333333333362</v>
      </c>
      <c r="J482" s="31">
        <v>739.66666666666697</v>
      </c>
      <c r="K482" s="31">
        <v>707.7</v>
      </c>
      <c r="L482" s="31">
        <v>680.55</v>
      </c>
      <c r="M482" s="53">
        <v>5.04711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581.25</v>
      </c>
      <c r="D483" s="36">
        <v>582.9</v>
      </c>
      <c r="E483" s="36">
        <v>574.84999999999991</v>
      </c>
      <c r="F483" s="36">
        <v>568.44999999999993</v>
      </c>
      <c r="G483" s="36">
        <v>560.39999999999986</v>
      </c>
      <c r="H483" s="36">
        <v>589.29999999999995</v>
      </c>
      <c r="I483" s="36">
        <v>597.34999999999991</v>
      </c>
      <c r="J483" s="36">
        <v>603.75</v>
      </c>
      <c r="K483" s="31">
        <v>590.95000000000005</v>
      </c>
      <c r="L483" s="31">
        <v>576.5</v>
      </c>
      <c r="M483" s="31">
        <v>24.332750000000001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875.65</v>
      </c>
      <c r="D484" s="36">
        <v>875.43333333333328</v>
      </c>
      <c r="E484" s="36">
        <v>865.31666666666661</v>
      </c>
      <c r="F484" s="36">
        <v>854.98333333333335</v>
      </c>
      <c r="G484" s="36">
        <v>844.86666666666667</v>
      </c>
      <c r="H484" s="36">
        <v>885.76666666666654</v>
      </c>
      <c r="I484" s="36">
        <v>895.8833333333331</v>
      </c>
      <c r="J484" s="31">
        <v>906.21666666666647</v>
      </c>
      <c r="K484" s="31">
        <v>885.55</v>
      </c>
      <c r="L484" s="31">
        <v>865.1</v>
      </c>
      <c r="M484" s="53">
        <v>0.63827999999999996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589.04999999999995</v>
      </c>
      <c r="D485" s="36">
        <v>594.21666666666658</v>
      </c>
      <c r="E485" s="36">
        <v>582.03333333333319</v>
      </c>
      <c r="F485" s="36">
        <v>575.01666666666665</v>
      </c>
      <c r="G485" s="36">
        <v>562.83333333333326</v>
      </c>
      <c r="H485" s="36">
        <v>601.23333333333312</v>
      </c>
      <c r="I485" s="36">
        <v>613.41666666666652</v>
      </c>
      <c r="J485" s="36">
        <v>620.43333333333305</v>
      </c>
      <c r="K485" s="31">
        <v>606.4</v>
      </c>
      <c r="L485" s="31">
        <v>587.20000000000005</v>
      </c>
      <c r="M485" s="31">
        <v>12.40109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413.55</v>
      </c>
      <c r="D486" s="36">
        <v>416.8</v>
      </c>
      <c r="E486" s="36">
        <v>405.75</v>
      </c>
      <c r="F486" s="36">
        <v>397.95</v>
      </c>
      <c r="G486" s="36">
        <v>386.9</v>
      </c>
      <c r="H486" s="36">
        <v>424.6</v>
      </c>
      <c r="I486" s="36">
        <v>435.65000000000009</v>
      </c>
      <c r="J486" s="36">
        <v>443.45000000000005</v>
      </c>
      <c r="K486" s="31">
        <v>427.85</v>
      </c>
      <c r="L486" s="31">
        <v>409</v>
      </c>
      <c r="M486" s="31">
        <v>8.8868899999999993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382.1</v>
      </c>
      <c r="D487" s="36">
        <v>382.56666666666666</v>
      </c>
      <c r="E487" s="36">
        <v>379.63333333333333</v>
      </c>
      <c r="F487" s="36">
        <v>377.16666666666669</v>
      </c>
      <c r="G487" s="36">
        <v>374.23333333333335</v>
      </c>
      <c r="H487" s="36">
        <v>385.0333333333333</v>
      </c>
      <c r="I487" s="36">
        <v>387.96666666666658</v>
      </c>
      <c r="J487" s="36">
        <v>390.43333333333328</v>
      </c>
      <c r="K487" s="31">
        <v>385.5</v>
      </c>
      <c r="L487" s="31">
        <v>380.1</v>
      </c>
      <c r="M487" s="31">
        <v>1.4167700000000001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560.6</v>
      </c>
      <c r="D488" s="36">
        <v>562.23333333333346</v>
      </c>
      <c r="E488" s="36">
        <v>553.51666666666688</v>
      </c>
      <c r="F488" s="36">
        <v>546.43333333333339</v>
      </c>
      <c r="G488" s="36">
        <v>537.71666666666681</v>
      </c>
      <c r="H488" s="36">
        <v>569.31666666666695</v>
      </c>
      <c r="I488" s="36">
        <v>578.03333333333342</v>
      </c>
      <c r="J488" s="36">
        <v>585.11666666666702</v>
      </c>
      <c r="K488" s="31">
        <v>570.95000000000005</v>
      </c>
      <c r="L488" s="31">
        <v>555.15</v>
      </c>
      <c r="M488" s="31">
        <v>4.3532599999999997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1279.1500000000001</v>
      </c>
      <c r="D489" s="36">
        <v>1268.8</v>
      </c>
      <c r="E489" s="36">
        <v>1254.5999999999999</v>
      </c>
      <c r="F489" s="36">
        <v>1230.05</v>
      </c>
      <c r="G489" s="36">
        <v>1215.8499999999999</v>
      </c>
      <c r="H489" s="36">
        <v>1293.3499999999999</v>
      </c>
      <c r="I489" s="36">
        <v>1307.5500000000002</v>
      </c>
      <c r="J489" s="36">
        <v>1332.1</v>
      </c>
      <c r="K489" s="31">
        <v>1283</v>
      </c>
      <c r="L489" s="31">
        <v>1244.25</v>
      </c>
      <c r="M489" s="31">
        <v>20.297630000000002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1209.55</v>
      </c>
      <c r="D490" s="36">
        <v>1220.2833333333333</v>
      </c>
      <c r="E490" s="36">
        <v>1192.2666666666667</v>
      </c>
      <c r="F490" s="36">
        <v>1174.9833333333333</v>
      </c>
      <c r="G490" s="36">
        <v>1146.9666666666667</v>
      </c>
      <c r="H490" s="36">
        <v>1237.5666666666666</v>
      </c>
      <c r="I490" s="36">
        <v>1265.583333333333</v>
      </c>
      <c r="J490" s="36">
        <v>1282.8666666666666</v>
      </c>
      <c r="K490" s="31">
        <v>1248.3</v>
      </c>
      <c r="L490" s="31">
        <v>1203</v>
      </c>
      <c r="M490" s="31">
        <v>2.5920299999999998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265.85000000000002</v>
      </c>
      <c r="D491" s="36">
        <v>266.73333333333335</v>
      </c>
      <c r="E491" s="36">
        <v>262.2166666666667</v>
      </c>
      <c r="F491" s="36">
        <v>258.58333333333337</v>
      </c>
      <c r="G491" s="36">
        <v>254.06666666666672</v>
      </c>
      <c r="H491" s="36">
        <v>270.36666666666667</v>
      </c>
      <c r="I491" s="36">
        <v>274.88333333333333</v>
      </c>
      <c r="J491" s="36">
        <v>278.51666666666665</v>
      </c>
      <c r="K491" s="31">
        <v>271.25</v>
      </c>
      <c r="L491" s="31">
        <v>263.10000000000002</v>
      </c>
      <c r="M491" s="31">
        <v>123.27979999999999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293.95</v>
      </c>
      <c r="D492" s="36">
        <v>294.23333333333335</v>
      </c>
      <c r="E492" s="36">
        <v>291.9666666666667</v>
      </c>
      <c r="F492" s="36">
        <v>289.98333333333335</v>
      </c>
      <c r="G492" s="36">
        <v>287.7166666666667</v>
      </c>
      <c r="H492" s="36">
        <v>296.2166666666667</v>
      </c>
      <c r="I492" s="36">
        <v>298.48333333333335</v>
      </c>
      <c r="J492" s="36">
        <v>300.4666666666667</v>
      </c>
      <c r="K492" s="31">
        <v>296.5</v>
      </c>
      <c r="L492" s="31">
        <v>292.25</v>
      </c>
      <c r="M492" s="31">
        <v>2.5738099999999999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675.7</v>
      </c>
      <c r="D493" s="36">
        <v>675.88333333333333</v>
      </c>
      <c r="E493" s="36">
        <v>668.31666666666661</v>
      </c>
      <c r="F493" s="36">
        <v>660.93333333333328</v>
      </c>
      <c r="G493" s="36">
        <v>653.36666666666656</v>
      </c>
      <c r="H493" s="36">
        <v>683.26666666666665</v>
      </c>
      <c r="I493" s="36">
        <v>690.83333333333348</v>
      </c>
      <c r="J493" s="36">
        <v>698.2166666666667</v>
      </c>
      <c r="K493" s="31">
        <v>683.45</v>
      </c>
      <c r="L493" s="31">
        <v>668.5</v>
      </c>
      <c r="M493" s="31">
        <v>1.57911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1740.75</v>
      </c>
      <c r="D494" s="36">
        <v>1751.3500000000001</v>
      </c>
      <c r="E494" s="36">
        <v>1728.8000000000002</v>
      </c>
      <c r="F494" s="36">
        <v>1716.8500000000001</v>
      </c>
      <c r="G494" s="36">
        <v>1694.3000000000002</v>
      </c>
      <c r="H494" s="36">
        <v>1763.3000000000002</v>
      </c>
      <c r="I494" s="36">
        <v>1785.85</v>
      </c>
      <c r="J494" s="36">
        <v>1797.8000000000002</v>
      </c>
      <c r="K494" s="31">
        <v>1773.9</v>
      </c>
      <c r="L494" s="31">
        <v>1739.4</v>
      </c>
      <c r="M494" s="31">
        <v>0.64192000000000005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2197</v>
      </c>
      <c r="D495" s="36">
        <v>2176.35</v>
      </c>
      <c r="E495" s="36">
        <v>2142.6999999999998</v>
      </c>
      <c r="F495" s="36">
        <v>2088.4</v>
      </c>
      <c r="G495" s="36">
        <v>2054.75</v>
      </c>
      <c r="H495" s="36">
        <v>2230.6499999999996</v>
      </c>
      <c r="I495" s="36">
        <v>2264.3000000000002</v>
      </c>
      <c r="J495" s="36">
        <v>2318.5999999999995</v>
      </c>
      <c r="K495" s="31">
        <v>2210</v>
      </c>
      <c r="L495" s="31">
        <v>2122.0500000000002</v>
      </c>
      <c r="M495" s="31">
        <v>0.67983000000000005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17.100000000000001</v>
      </c>
      <c r="D496" s="36">
        <v>17.166666666666668</v>
      </c>
      <c r="E496" s="36">
        <v>16.683333333333337</v>
      </c>
      <c r="F496" s="36">
        <v>16.266666666666669</v>
      </c>
      <c r="G496" s="36">
        <v>15.783333333333339</v>
      </c>
      <c r="H496" s="36">
        <v>17.583333333333336</v>
      </c>
      <c r="I496" s="36">
        <v>18.066666666666663</v>
      </c>
      <c r="J496" s="36">
        <v>18.483333333333334</v>
      </c>
      <c r="K496" s="31">
        <v>17.649999999999999</v>
      </c>
      <c r="L496" s="31">
        <v>16.75</v>
      </c>
      <c r="M496" s="31">
        <v>6867.7757700000002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1009.2</v>
      </c>
      <c r="D497" s="36">
        <v>1006.8833333333332</v>
      </c>
      <c r="E497" s="36">
        <v>1000.6166666666664</v>
      </c>
      <c r="F497" s="36">
        <v>992.03333333333319</v>
      </c>
      <c r="G497" s="36">
        <v>985.76666666666642</v>
      </c>
      <c r="H497" s="36">
        <v>1015.4666666666665</v>
      </c>
      <c r="I497" s="36">
        <v>1021.7333333333333</v>
      </c>
      <c r="J497" s="36">
        <v>1030.3166666666666</v>
      </c>
      <c r="K497" s="31">
        <v>1013.15</v>
      </c>
      <c r="L497" s="31">
        <v>998.3</v>
      </c>
      <c r="M497" s="31">
        <v>8.7168500000000009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557.70000000000005</v>
      </c>
      <c r="D498" s="36">
        <v>562.31666666666661</v>
      </c>
      <c r="E498" s="36">
        <v>550.73333333333323</v>
      </c>
      <c r="F498" s="36">
        <v>543.76666666666665</v>
      </c>
      <c r="G498" s="36">
        <v>532.18333333333328</v>
      </c>
      <c r="H498" s="36">
        <v>569.28333333333319</v>
      </c>
      <c r="I498" s="36">
        <v>580.86666666666667</v>
      </c>
      <c r="J498" s="36">
        <v>587.83333333333314</v>
      </c>
      <c r="K498" s="31">
        <v>573.9</v>
      </c>
      <c r="L498" s="31">
        <v>555.35</v>
      </c>
      <c r="M498" s="31">
        <v>6.2464700000000004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823.1</v>
      </c>
      <c r="D499" s="36">
        <v>821.69999999999993</v>
      </c>
      <c r="E499" s="36">
        <v>818.39999999999986</v>
      </c>
      <c r="F499" s="36">
        <v>813.69999999999993</v>
      </c>
      <c r="G499" s="36">
        <v>810.39999999999986</v>
      </c>
      <c r="H499" s="36">
        <v>826.39999999999986</v>
      </c>
      <c r="I499" s="36">
        <v>829.69999999999982</v>
      </c>
      <c r="J499" s="36">
        <v>834.39999999999986</v>
      </c>
      <c r="K499" s="31">
        <v>825</v>
      </c>
      <c r="L499" s="31">
        <v>817</v>
      </c>
      <c r="M499" s="31">
        <v>0.51781999999999995</v>
      </c>
      <c r="N499" s="1"/>
      <c r="O499" s="1"/>
    </row>
    <row r="500" spans="1:15" ht="12.75" customHeight="1">
      <c r="A500" s="33">
        <v>490</v>
      </c>
      <c r="B500" s="53" t="s">
        <v>304</v>
      </c>
      <c r="C500" s="53">
        <v>1364.05</v>
      </c>
      <c r="D500" s="36">
        <v>1362.8666666666666</v>
      </c>
      <c r="E500" s="36">
        <v>1354.8833333333332</v>
      </c>
      <c r="F500" s="36">
        <v>1345.7166666666667</v>
      </c>
      <c r="G500" s="36">
        <v>1337.7333333333333</v>
      </c>
      <c r="H500" s="36">
        <v>1372.0333333333331</v>
      </c>
      <c r="I500" s="36">
        <v>1380.0166666666662</v>
      </c>
      <c r="J500" s="36">
        <v>1389.1833333333329</v>
      </c>
      <c r="K500" s="31">
        <v>1370.85</v>
      </c>
      <c r="L500" s="31">
        <v>1353.7</v>
      </c>
      <c r="M500" s="31">
        <v>1.71282</v>
      </c>
      <c r="N500" s="1"/>
      <c r="O500" s="1"/>
    </row>
    <row r="501" spans="1:15" ht="12.75" customHeight="1">
      <c r="A501" s="33">
        <v>491</v>
      </c>
      <c r="B501" s="53" t="s">
        <v>240</v>
      </c>
      <c r="C501" s="53">
        <v>456.6</v>
      </c>
      <c r="D501" s="36">
        <v>457.7</v>
      </c>
      <c r="E501" s="36">
        <v>452.4</v>
      </c>
      <c r="F501" s="36">
        <v>448.2</v>
      </c>
      <c r="G501" s="36">
        <v>442.9</v>
      </c>
      <c r="H501" s="36">
        <v>461.9</v>
      </c>
      <c r="I501" s="36">
        <v>467.20000000000005</v>
      </c>
      <c r="J501" s="36">
        <v>471.4</v>
      </c>
      <c r="K501" s="31">
        <v>463</v>
      </c>
      <c r="L501" s="31">
        <v>453.5</v>
      </c>
      <c r="M501" s="31">
        <v>84.445650000000001</v>
      </c>
      <c r="N501" s="1"/>
      <c r="O501" s="1"/>
    </row>
    <row r="502" spans="1:15" ht="12.75" customHeight="1">
      <c r="A502" s="33">
        <v>492</v>
      </c>
      <c r="B502" s="53" t="s">
        <v>305</v>
      </c>
      <c r="C502" s="53">
        <v>24</v>
      </c>
      <c r="D502" s="36">
        <v>23.849999999999998</v>
      </c>
      <c r="E502" s="36">
        <v>23.399999999999995</v>
      </c>
      <c r="F502" s="36">
        <v>22.799999999999997</v>
      </c>
      <c r="G502" s="36">
        <v>22.349999999999994</v>
      </c>
      <c r="H502" s="36">
        <v>24.449999999999996</v>
      </c>
      <c r="I502" s="36">
        <v>24.9</v>
      </c>
      <c r="J502" s="36">
        <v>25.499999999999996</v>
      </c>
      <c r="K502" s="31">
        <v>24.3</v>
      </c>
      <c r="L502" s="31">
        <v>23.25</v>
      </c>
      <c r="M502" s="31">
        <v>5612.5755600000002</v>
      </c>
      <c r="N502" s="1"/>
      <c r="O502" s="1"/>
    </row>
    <row r="503" spans="1:15" ht="12.75" customHeight="1">
      <c r="A503" s="33">
        <v>493</v>
      </c>
      <c r="B503" s="53" t="s">
        <v>241</v>
      </c>
      <c r="C503" s="36">
        <v>283.05</v>
      </c>
      <c r="D503" s="36">
        <v>285.61666666666667</v>
      </c>
      <c r="E503" s="36">
        <v>278.03333333333336</v>
      </c>
      <c r="F503" s="36">
        <v>273.01666666666671</v>
      </c>
      <c r="G503" s="36">
        <v>265.43333333333339</v>
      </c>
      <c r="H503" s="36">
        <v>290.63333333333333</v>
      </c>
      <c r="I503" s="36">
        <v>298.21666666666658</v>
      </c>
      <c r="J503" s="31">
        <v>303.23333333333329</v>
      </c>
      <c r="K503" s="31">
        <v>293.2</v>
      </c>
      <c r="L503" s="31">
        <v>280.60000000000002</v>
      </c>
      <c r="M503" s="53">
        <v>208.93253000000001</v>
      </c>
      <c r="N503" s="1"/>
      <c r="O503" s="1"/>
    </row>
    <row r="504" spans="1:15" ht="12.75" customHeight="1">
      <c r="A504" s="33">
        <v>494</v>
      </c>
      <c r="B504" s="53" t="s">
        <v>559</v>
      </c>
      <c r="C504" s="36">
        <v>583.85</v>
      </c>
      <c r="D504" s="36">
        <v>585.31666666666661</v>
      </c>
      <c r="E504" s="36">
        <v>575.63333333333321</v>
      </c>
      <c r="F504" s="36">
        <v>567.41666666666663</v>
      </c>
      <c r="G504" s="36">
        <v>557.73333333333323</v>
      </c>
      <c r="H504" s="36">
        <v>593.53333333333319</v>
      </c>
      <c r="I504" s="36">
        <v>603.21666666666658</v>
      </c>
      <c r="J504" s="31">
        <v>611.43333333333317</v>
      </c>
      <c r="K504" s="31">
        <v>595</v>
      </c>
      <c r="L504" s="31">
        <v>577.1</v>
      </c>
      <c r="M504" s="53">
        <v>11.84596</v>
      </c>
      <c r="N504" s="1"/>
      <c r="O504" s="1"/>
    </row>
    <row r="505" spans="1:15" ht="12.75" customHeight="1">
      <c r="A505" s="33">
        <v>495</v>
      </c>
      <c r="B505" s="53" t="s">
        <v>558</v>
      </c>
      <c r="C505" s="53">
        <v>16171.5</v>
      </c>
      <c r="D505" s="36">
        <v>16131.366666666667</v>
      </c>
      <c r="E505" s="36">
        <v>15942.733333333334</v>
      </c>
      <c r="F505" s="36">
        <v>15713.966666666667</v>
      </c>
      <c r="G505" s="36">
        <v>15525.333333333334</v>
      </c>
      <c r="H505" s="36">
        <v>16360.133333333333</v>
      </c>
      <c r="I505" s="36">
        <v>16548.76666666667</v>
      </c>
      <c r="J505" s="36">
        <v>16777.533333333333</v>
      </c>
      <c r="K505" s="31">
        <v>16320</v>
      </c>
      <c r="L505" s="31">
        <v>15902.6</v>
      </c>
      <c r="M505" s="31">
        <v>4.3360000000000003E-2</v>
      </c>
      <c r="N505" s="1"/>
      <c r="O505" s="1"/>
    </row>
    <row r="506" spans="1:15" ht="12.75" customHeight="1">
      <c r="A506" s="33">
        <v>496</v>
      </c>
      <c r="B506" s="53" t="s">
        <v>306</v>
      </c>
      <c r="C506" s="53">
        <v>133.30000000000001</v>
      </c>
      <c r="D506" s="36">
        <v>132.19999999999999</v>
      </c>
      <c r="E506" s="36">
        <v>130.04999999999998</v>
      </c>
      <c r="F506" s="36">
        <v>126.79999999999998</v>
      </c>
      <c r="G506" s="36">
        <v>124.64999999999998</v>
      </c>
      <c r="H506" s="36">
        <v>135.44999999999999</v>
      </c>
      <c r="I506" s="36">
        <v>137.59999999999997</v>
      </c>
      <c r="J506" s="36">
        <v>140.85</v>
      </c>
      <c r="K506" s="31">
        <v>134.35</v>
      </c>
      <c r="L506" s="31">
        <v>128.94999999999999</v>
      </c>
      <c r="M506" s="31">
        <v>556.08923000000004</v>
      </c>
      <c r="N506" s="1"/>
      <c r="O506" s="1"/>
    </row>
    <row r="507" spans="1:15" ht="12.75" customHeight="1">
      <c r="A507" s="33">
        <v>497</v>
      </c>
      <c r="B507" s="53" t="s">
        <v>242</v>
      </c>
      <c r="C507" s="36">
        <v>714.25</v>
      </c>
      <c r="D507" s="36">
        <v>711.86666666666667</v>
      </c>
      <c r="E507" s="36">
        <v>708.38333333333333</v>
      </c>
      <c r="F507" s="36">
        <v>702.51666666666665</v>
      </c>
      <c r="G507" s="36">
        <v>699.0333333333333</v>
      </c>
      <c r="H507" s="36">
        <v>717.73333333333335</v>
      </c>
      <c r="I507" s="36">
        <v>721.2166666666667</v>
      </c>
      <c r="J507" s="31">
        <v>727.08333333333337</v>
      </c>
      <c r="K507" s="31">
        <v>715.35</v>
      </c>
      <c r="L507" s="31">
        <v>706</v>
      </c>
      <c r="M507" s="53">
        <v>10.41423</v>
      </c>
      <c r="N507" s="1"/>
      <c r="O507" s="1"/>
    </row>
    <row r="508" spans="1:15" ht="12.75" customHeight="1">
      <c r="A508" s="33">
        <v>498</v>
      </c>
      <c r="B508" s="53" t="s">
        <v>560</v>
      </c>
      <c r="C508" s="53">
        <v>1691.45</v>
      </c>
      <c r="D508" s="36">
        <v>1688.3333333333333</v>
      </c>
      <c r="E508" s="36">
        <v>1678.6666666666665</v>
      </c>
      <c r="F508" s="36">
        <v>1665.8833333333332</v>
      </c>
      <c r="G508" s="36">
        <v>1656.2166666666665</v>
      </c>
      <c r="H508" s="36">
        <v>1701.1166666666666</v>
      </c>
      <c r="I508" s="36">
        <v>1710.7833333333331</v>
      </c>
      <c r="J508" s="36">
        <v>1723.5666666666666</v>
      </c>
      <c r="K508" s="31">
        <v>1698</v>
      </c>
      <c r="L508" s="31">
        <v>1675.55</v>
      </c>
      <c r="M508" s="31">
        <v>0.32535999999999998</v>
      </c>
      <c r="N508" s="1"/>
      <c r="O508" s="1"/>
    </row>
    <row r="509" spans="1:15" ht="12.75" customHeight="1">
      <c r="A509" s="240">
        <v>499</v>
      </c>
      <c r="B509" s="241" t="s">
        <v>560</v>
      </c>
      <c r="C509" s="241">
        <v>1681.1</v>
      </c>
      <c r="D509" s="242">
        <v>1683.55</v>
      </c>
      <c r="E509" s="242">
        <v>1660.9499999999998</v>
      </c>
      <c r="F509" s="242">
        <v>1640.8</v>
      </c>
      <c r="G509" s="242">
        <v>1618.1999999999998</v>
      </c>
      <c r="H509" s="242">
        <v>1703.6999999999998</v>
      </c>
      <c r="I509" s="242">
        <v>1726.2999999999997</v>
      </c>
      <c r="J509" s="242">
        <v>1746.4499999999998</v>
      </c>
      <c r="K509" s="243">
        <v>1706.15</v>
      </c>
      <c r="L509" s="243">
        <v>1663.4</v>
      </c>
      <c r="M509" s="243">
        <v>1.43919</v>
      </c>
      <c r="N509" s="1"/>
      <c r="O509" s="1"/>
    </row>
    <row r="510" spans="1:15" ht="12.75" customHeight="1">
      <c r="A510" s="256">
        <v>500</v>
      </c>
      <c r="B510" s="258" t="s">
        <v>560</v>
      </c>
      <c r="C510" s="258">
        <v>1551.4</v>
      </c>
      <c r="D510" s="259">
        <v>1542.3666666666668</v>
      </c>
      <c r="E510" s="259">
        <v>1519.0833333333335</v>
      </c>
      <c r="F510" s="259">
        <v>1486.7666666666667</v>
      </c>
      <c r="G510" s="259">
        <v>1463.4833333333333</v>
      </c>
      <c r="H510" s="259">
        <v>1574.6833333333336</v>
      </c>
      <c r="I510" s="259">
        <v>1597.9666666666669</v>
      </c>
      <c r="J510" s="259">
        <v>1630.2833333333338</v>
      </c>
      <c r="K510" s="256">
        <v>1565.65</v>
      </c>
      <c r="L510" s="256">
        <v>1510.05</v>
      </c>
      <c r="M510" s="256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562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15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60"/>
      <c r="B5" s="361"/>
      <c r="C5" s="360"/>
      <c r="D5" s="36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563</v>
      </c>
      <c r="B7" s="362" t="s">
        <v>564</v>
      </c>
      <c r="C7" s="362"/>
      <c r="D7" s="7">
        <f>Main!B10</f>
        <v>45308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565</v>
      </c>
      <c r="B9" s="84" t="s">
        <v>566</v>
      </c>
      <c r="C9" s="84" t="s">
        <v>567</v>
      </c>
      <c r="D9" s="84" t="s">
        <v>568</v>
      </c>
      <c r="E9" s="84" t="s">
        <v>569</v>
      </c>
      <c r="F9" s="84" t="s">
        <v>570</v>
      </c>
      <c r="G9" s="84" t="s">
        <v>571</v>
      </c>
      <c r="H9" s="84" t="s">
        <v>572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45307</v>
      </c>
      <c r="B10" s="32">
        <v>539506</v>
      </c>
      <c r="C10" s="31" t="s">
        <v>1083</v>
      </c>
      <c r="D10" s="31" t="s">
        <v>1084</v>
      </c>
      <c r="E10" s="31" t="s">
        <v>573</v>
      </c>
      <c r="F10" s="86">
        <v>522100</v>
      </c>
      <c r="G10" s="32">
        <v>2.68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45307</v>
      </c>
      <c r="B11" s="32">
        <v>539506</v>
      </c>
      <c r="C11" s="31" t="s">
        <v>1083</v>
      </c>
      <c r="D11" s="31" t="s">
        <v>1085</v>
      </c>
      <c r="E11" s="31" t="s">
        <v>573</v>
      </c>
      <c r="F11" s="86">
        <v>271560</v>
      </c>
      <c r="G11" s="32">
        <v>2.68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45307</v>
      </c>
      <c r="B12" s="32">
        <v>539506</v>
      </c>
      <c r="C12" s="31" t="s">
        <v>1083</v>
      </c>
      <c r="D12" s="31" t="s">
        <v>875</v>
      </c>
      <c r="E12" s="31" t="s">
        <v>573</v>
      </c>
      <c r="F12" s="86">
        <v>200000</v>
      </c>
      <c r="G12" s="32">
        <v>2.96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45307</v>
      </c>
      <c r="B13" s="32">
        <v>539506</v>
      </c>
      <c r="C13" s="31" t="s">
        <v>1083</v>
      </c>
      <c r="D13" s="31" t="s">
        <v>1085</v>
      </c>
      <c r="E13" s="31" t="s">
        <v>574</v>
      </c>
      <c r="F13" s="86">
        <v>237835</v>
      </c>
      <c r="G13" s="32">
        <v>2.68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45307</v>
      </c>
      <c r="B14" s="32">
        <v>539506</v>
      </c>
      <c r="C14" s="31" t="s">
        <v>1083</v>
      </c>
      <c r="D14" s="31" t="s">
        <v>875</v>
      </c>
      <c r="E14" s="31" t="s">
        <v>574</v>
      </c>
      <c r="F14" s="86">
        <v>200000</v>
      </c>
      <c r="G14" s="32">
        <v>2.79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45307</v>
      </c>
      <c r="B15" s="32">
        <v>539506</v>
      </c>
      <c r="C15" s="31" t="s">
        <v>1083</v>
      </c>
      <c r="D15" s="31" t="s">
        <v>1086</v>
      </c>
      <c r="E15" s="31" t="s">
        <v>574</v>
      </c>
      <c r="F15" s="86">
        <v>207525</v>
      </c>
      <c r="G15" s="32">
        <v>2.95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45307</v>
      </c>
      <c r="B16" s="32">
        <v>543453</v>
      </c>
      <c r="C16" s="31" t="s">
        <v>1087</v>
      </c>
      <c r="D16" s="31" t="s">
        <v>1088</v>
      </c>
      <c r="E16" s="31" t="s">
        <v>574</v>
      </c>
      <c r="F16" s="86">
        <v>36000</v>
      </c>
      <c r="G16" s="32">
        <v>193.4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45307</v>
      </c>
      <c r="B17" s="32">
        <v>531158</v>
      </c>
      <c r="C17" s="31" t="s">
        <v>1089</v>
      </c>
      <c r="D17" s="31" t="s">
        <v>1090</v>
      </c>
      <c r="E17" s="31" t="s">
        <v>574</v>
      </c>
      <c r="F17" s="86">
        <v>40000</v>
      </c>
      <c r="G17" s="32">
        <v>29.13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45307</v>
      </c>
      <c r="B18" s="32">
        <v>504340</v>
      </c>
      <c r="C18" s="31" t="s">
        <v>1091</v>
      </c>
      <c r="D18" s="31" t="s">
        <v>875</v>
      </c>
      <c r="E18" s="31" t="s">
        <v>574</v>
      </c>
      <c r="F18" s="86">
        <v>81714</v>
      </c>
      <c r="G18" s="32">
        <v>12.23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45307</v>
      </c>
      <c r="B19" s="32">
        <v>543516</v>
      </c>
      <c r="C19" s="31" t="s">
        <v>1024</v>
      </c>
      <c r="D19" s="31" t="s">
        <v>1092</v>
      </c>
      <c r="E19" s="31" t="s">
        <v>574</v>
      </c>
      <c r="F19" s="86">
        <v>11200</v>
      </c>
      <c r="G19" s="32">
        <v>25.7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45307</v>
      </c>
      <c r="B20" s="32">
        <v>543516</v>
      </c>
      <c r="C20" s="31" t="s">
        <v>1024</v>
      </c>
      <c r="D20" s="31" t="s">
        <v>1092</v>
      </c>
      <c r="E20" s="31" t="s">
        <v>573</v>
      </c>
      <c r="F20" s="86">
        <v>22400</v>
      </c>
      <c r="G20" s="32">
        <v>25.63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45307</v>
      </c>
      <c r="B21" s="32">
        <v>535958</v>
      </c>
      <c r="C21" s="31" t="s">
        <v>1093</v>
      </c>
      <c r="D21" s="31" t="s">
        <v>1094</v>
      </c>
      <c r="E21" s="31" t="s">
        <v>574</v>
      </c>
      <c r="F21" s="86">
        <v>4796758</v>
      </c>
      <c r="G21" s="32">
        <v>7.46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45307</v>
      </c>
      <c r="B22" s="32">
        <v>535958</v>
      </c>
      <c r="C22" s="31" t="s">
        <v>1093</v>
      </c>
      <c r="D22" s="31" t="s">
        <v>1094</v>
      </c>
      <c r="E22" s="31" t="s">
        <v>573</v>
      </c>
      <c r="F22" s="86">
        <v>900000</v>
      </c>
      <c r="G22" s="32">
        <v>7.46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45307</v>
      </c>
      <c r="B23" s="32">
        <v>543500</v>
      </c>
      <c r="C23" s="31" t="s">
        <v>972</v>
      </c>
      <c r="D23" s="31" t="s">
        <v>1095</v>
      </c>
      <c r="E23" s="31" t="s">
        <v>573</v>
      </c>
      <c r="F23" s="86">
        <v>72000</v>
      </c>
      <c r="G23" s="32">
        <v>15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45307</v>
      </c>
      <c r="B24" s="32">
        <v>543500</v>
      </c>
      <c r="C24" s="31" t="s">
        <v>972</v>
      </c>
      <c r="D24" s="31" t="s">
        <v>1095</v>
      </c>
      <c r="E24" s="31" t="s">
        <v>574</v>
      </c>
      <c r="F24" s="86">
        <v>72000</v>
      </c>
      <c r="G24" s="32">
        <v>13.87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45307</v>
      </c>
      <c r="B25" s="32">
        <v>543500</v>
      </c>
      <c r="C25" s="31" t="s">
        <v>972</v>
      </c>
      <c r="D25" s="31" t="s">
        <v>1096</v>
      </c>
      <c r="E25" s="31" t="s">
        <v>573</v>
      </c>
      <c r="F25" s="86">
        <v>96000</v>
      </c>
      <c r="G25" s="32">
        <v>14.51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45307</v>
      </c>
      <c r="B26" s="32">
        <v>543500</v>
      </c>
      <c r="C26" s="31" t="s">
        <v>972</v>
      </c>
      <c r="D26" s="31" t="s">
        <v>1096</v>
      </c>
      <c r="E26" s="31" t="s">
        <v>574</v>
      </c>
      <c r="F26" s="86">
        <v>96000</v>
      </c>
      <c r="G26" s="32">
        <v>14.68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45307</v>
      </c>
      <c r="B27" s="32">
        <v>543500</v>
      </c>
      <c r="C27" s="31" t="s">
        <v>972</v>
      </c>
      <c r="D27" s="31" t="s">
        <v>977</v>
      </c>
      <c r="E27" s="31" t="s">
        <v>574</v>
      </c>
      <c r="F27" s="86">
        <v>616000</v>
      </c>
      <c r="G27" s="32">
        <v>14.59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45307</v>
      </c>
      <c r="B28" s="32">
        <v>543500</v>
      </c>
      <c r="C28" s="31" t="s">
        <v>972</v>
      </c>
      <c r="D28" s="31" t="s">
        <v>977</v>
      </c>
      <c r="E28" s="31" t="s">
        <v>573</v>
      </c>
      <c r="F28" s="86">
        <v>616000</v>
      </c>
      <c r="G28" s="32">
        <v>14.53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45307</v>
      </c>
      <c r="B29" s="32">
        <v>540190</v>
      </c>
      <c r="C29" s="31" t="s">
        <v>994</v>
      </c>
      <c r="D29" s="31" t="s">
        <v>1097</v>
      </c>
      <c r="E29" s="31" t="s">
        <v>574</v>
      </c>
      <c r="F29" s="86">
        <v>250000</v>
      </c>
      <c r="G29" s="32">
        <v>5.16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45307</v>
      </c>
      <c r="B30" s="32">
        <v>540377</v>
      </c>
      <c r="C30" s="31" t="s">
        <v>1098</v>
      </c>
      <c r="D30" s="31" t="s">
        <v>875</v>
      </c>
      <c r="E30" s="31" t="s">
        <v>573</v>
      </c>
      <c r="F30" s="86">
        <v>2000000</v>
      </c>
      <c r="G30" s="32">
        <v>2.13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45307</v>
      </c>
      <c r="B31" s="32">
        <v>539449</v>
      </c>
      <c r="C31" s="31" t="s">
        <v>996</v>
      </c>
      <c r="D31" s="31" t="s">
        <v>1099</v>
      </c>
      <c r="E31" s="31" t="s">
        <v>574</v>
      </c>
      <c r="F31" s="86">
        <v>72000</v>
      </c>
      <c r="G31" s="32">
        <v>39.299999999999997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45307</v>
      </c>
      <c r="B32" s="32">
        <v>539449</v>
      </c>
      <c r="C32" s="31" t="s">
        <v>996</v>
      </c>
      <c r="D32" s="31" t="s">
        <v>1027</v>
      </c>
      <c r="E32" s="31" t="s">
        <v>574</v>
      </c>
      <c r="F32" s="86">
        <v>56251</v>
      </c>
      <c r="G32" s="32">
        <v>38.409999999999997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45307</v>
      </c>
      <c r="B33" s="32">
        <v>539449</v>
      </c>
      <c r="C33" s="31" t="s">
        <v>996</v>
      </c>
      <c r="D33" s="31" t="s">
        <v>979</v>
      </c>
      <c r="E33" s="31" t="s">
        <v>573</v>
      </c>
      <c r="F33" s="86">
        <v>135882</v>
      </c>
      <c r="G33" s="32">
        <v>38.94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45307</v>
      </c>
      <c r="B34" s="32">
        <v>509051</v>
      </c>
      <c r="C34" s="31" t="s">
        <v>1100</v>
      </c>
      <c r="D34" s="31" t="s">
        <v>1006</v>
      </c>
      <c r="E34" s="31" t="s">
        <v>574</v>
      </c>
      <c r="F34" s="86">
        <v>5264815</v>
      </c>
      <c r="G34" s="32">
        <v>2.97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45307</v>
      </c>
      <c r="B35" s="32">
        <v>509051</v>
      </c>
      <c r="C35" s="31" t="s">
        <v>1100</v>
      </c>
      <c r="D35" s="31" t="s">
        <v>1006</v>
      </c>
      <c r="E35" s="31" t="s">
        <v>573</v>
      </c>
      <c r="F35" s="86">
        <v>5264815</v>
      </c>
      <c r="G35" s="32">
        <v>2.83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45307</v>
      </c>
      <c r="B36" s="32">
        <v>538765</v>
      </c>
      <c r="C36" s="31" t="s">
        <v>1101</v>
      </c>
      <c r="D36" s="31" t="s">
        <v>1102</v>
      </c>
      <c r="E36" s="31" t="s">
        <v>573</v>
      </c>
      <c r="F36" s="86">
        <v>60000</v>
      </c>
      <c r="G36" s="32">
        <v>5.14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45307</v>
      </c>
      <c r="B37" s="32">
        <v>511131</v>
      </c>
      <c r="C37" s="31" t="s">
        <v>1028</v>
      </c>
      <c r="D37" s="31" t="s">
        <v>875</v>
      </c>
      <c r="E37" s="31" t="s">
        <v>574</v>
      </c>
      <c r="F37" s="86">
        <v>76887</v>
      </c>
      <c r="G37" s="32">
        <v>20.34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45307</v>
      </c>
      <c r="B38" s="32">
        <v>521238</v>
      </c>
      <c r="C38" s="31" t="s">
        <v>1103</v>
      </c>
      <c r="D38" s="31" t="s">
        <v>1104</v>
      </c>
      <c r="E38" s="31" t="s">
        <v>573</v>
      </c>
      <c r="F38" s="86">
        <v>5826</v>
      </c>
      <c r="G38" s="32">
        <v>67.77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45307</v>
      </c>
      <c r="B39" s="32">
        <v>531417</v>
      </c>
      <c r="C39" s="31" t="s">
        <v>1105</v>
      </c>
      <c r="D39" s="31" t="s">
        <v>1106</v>
      </c>
      <c r="E39" s="31" t="s">
        <v>574</v>
      </c>
      <c r="F39" s="86">
        <v>700000</v>
      </c>
      <c r="G39" s="32">
        <v>3.37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45307</v>
      </c>
      <c r="B40" s="32">
        <v>539938</v>
      </c>
      <c r="C40" s="31" t="s">
        <v>978</v>
      </c>
      <c r="D40" s="31" t="s">
        <v>997</v>
      </c>
      <c r="E40" s="31" t="s">
        <v>573</v>
      </c>
      <c r="F40" s="86">
        <v>72850</v>
      </c>
      <c r="G40" s="32">
        <v>113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45307</v>
      </c>
      <c r="B41" s="32">
        <v>530557</v>
      </c>
      <c r="C41" s="31" t="s">
        <v>1029</v>
      </c>
      <c r="D41" s="31" t="s">
        <v>1030</v>
      </c>
      <c r="E41" s="31" t="s">
        <v>573</v>
      </c>
      <c r="F41" s="86">
        <v>12834746</v>
      </c>
      <c r="G41" s="32">
        <v>0.72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45307</v>
      </c>
      <c r="B42" s="32">
        <v>530557</v>
      </c>
      <c r="C42" s="31" t="s">
        <v>1029</v>
      </c>
      <c r="D42" s="31" t="s">
        <v>1030</v>
      </c>
      <c r="E42" s="31" t="s">
        <v>574</v>
      </c>
      <c r="F42" s="86">
        <v>15349650</v>
      </c>
      <c r="G42" s="32">
        <v>0.72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45307</v>
      </c>
      <c r="B43" s="32">
        <v>531157</v>
      </c>
      <c r="C43" s="31" t="s">
        <v>1107</v>
      </c>
      <c r="D43" s="31" t="s">
        <v>1108</v>
      </c>
      <c r="E43" s="31" t="s">
        <v>574</v>
      </c>
      <c r="F43" s="86">
        <v>48568</v>
      </c>
      <c r="G43" s="32">
        <v>9.3699999999999992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45307</v>
      </c>
      <c r="B44" s="32">
        <v>531512</v>
      </c>
      <c r="C44" s="31" t="s">
        <v>1109</v>
      </c>
      <c r="D44" s="31" t="s">
        <v>979</v>
      </c>
      <c r="E44" s="31" t="s">
        <v>573</v>
      </c>
      <c r="F44" s="86">
        <v>100000</v>
      </c>
      <c r="G44" s="32">
        <v>9.4600000000000009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45307</v>
      </c>
      <c r="B45" s="32">
        <v>532918</v>
      </c>
      <c r="C45" s="31" t="s">
        <v>1110</v>
      </c>
      <c r="D45" s="31" t="s">
        <v>1111</v>
      </c>
      <c r="E45" s="31" t="s">
        <v>574</v>
      </c>
      <c r="F45" s="86">
        <v>24800</v>
      </c>
      <c r="G45" s="32">
        <v>36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45307</v>
      </c>
      <c r="B46" s="32">
        <v>532918</v>
      </c>
      <c r="C46" s="31" t="s">
        <v>1110</v>
      </c>
      <c r="D46" s="31" t="s">
        <v>1111</v>
      </c>
      <c r="E46" s="31" t="s">
        <v>573</v>
      </c>
      <c r="F46" s="86">
        <v>82736</v>
      </c>
      <c r="G46" s="32">
        <v>36.97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45307</v>
      </c>
      <c r="B47" s="32">
        <v>541634</v>
      </c>
      <c r="C47" s="31" t="s">
        <v>1112</v>
      </c>
      <c r="D47" s="31" t="s">
        <v>1113</v>
      </c>
      <c r="E47" s="31" t="s">
        <v>573</v>
      </c>
      <c r="F47" s="86">
        <v>100000</v>
      </c>
      <c r="G47" s="32">
        <v>43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45307</v>
      </c>
      <c r="B48" s="32">
        <v>541634</v>
      </c>
      <c r="C48" s="31" t="s">
        <v>1112</v>
      </c>
      <c r="D48" s="31" t="s">
        <v>1114</v>
      </c>
      <c r="E48" s="31" t="s">
        <v>574</v>
      </c>
      <c r="F48" s="86">
        <v>60854</v>
      </c>
      <c r="G48" s="32">
        <v>43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45307</v>
      </c>
      <c r="B49" s="32">
        <v>539435</v>
      </c>
      <c r="C49" s="31" t="s">
        <v>1115</v>
      </c>
      <c r="D49" s="31" t="s">
        <v>1116</v>
      </c>
      <c r="E49" s="31" t="s">
        <v>574</v>
      </c>
      <c r="F49" s="86">
        <v>30000</v>
      </c>
      <c r="G49" s="32">
        <v>15.75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45307</v>
      </c>
      <c r="B50" s="32">
        <v>539435</v>
      </c>
      <c r="C50" s="31" t="s">
        <v>1115</v>
      </c>
      <c r="D50" s="31" t="s">
        <v>1117</v>
      </c>
      <c r="E50" s="31" t="s">
        <v>573</v>
      </c>
      <c r="F50" s="86">
        <v>30000</v>
      </c>
      <c r="G50" s="32">
        <v>15.75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45307</v>
      </c>
      <c r="B51" s="32">
        <v>530025</v>
      </c>
      <c r="C51" s="31" t="s">
        <v>1118</v>
      </c>
      <c r="D51" s="31" t="s">
        <v>1119</v>
      </c>
      <c r="E51" s="31" t="s">
        <v>573</v>
      </c>
      <c r="F51" s="86">
        <v>50000</v>
      </c>
      <c r="G51" s="32">
        <v>24.58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45307</v>
      </c>
      <c r="B52" s="32">
        <v>538875</v>
      </c>
      <c r="C52" s="31" t="s">
        <v>1120</v>
      </c>
      <c r="D52" s="31" t="s">
        <v>1121</v>
      </c>
      <c r="E52" s="31" t="s">
        <v>573</v>
      </c>
      <c r="F52" s="86">
        <v>60336</v>
      </c>
      <c r="G52" s="32">
        <v>15.6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45307</v>
      </c>
      <c r="B53" s="32">
        <v>512499</v>
      </c>
      <c r="C53" s="31" t="s">
        <v>1122</v>
      </c>
      <c r="D53" s="31" t="s">
        <v>1123</v>
      </c>
      <c r="E53" s="31" t="s">
        <v>573</v>
      </c>
      <c r="F53" s="86">
        <v>6797000</v>
      </c>
      <c r="G53" s="32">
        <v>0.7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45307</v>
      </c>
      <c r="B54" s="32">
        <v>512499</v>
      </c>
      <c r="C54" s="31" t="s">
        <v>1122</v>
      </c>
      <c r="D54" s="31" t="s">
        <v>875</v>
      </c>
      <c r="E54" s="31" t="s">
        <v>574</v>
      </c>
      <c r="F54" s="86">
        <v>8193139</v>
      </c>
      <c r="G54" s="32">
        <v>0.69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2.75" customHeight="1">
      <c r="A55" s="85">
        <v>45307</v>
      </c>
      <c r="B55" s="32">
        <v>512499</v>
      </c>
      <c r="C55" s="31" t="s">
        <v>1122</v>
      </c>
      <c r="D55" s="31" t="s">
        <v>1006</v>
      </c>
      <c r="E55" s="31" t="s">
        <v>573</v>
      </c>
      <c r="F55" s="86">
        <v>4651483</v>
      </c>
      <c r="G55" s="32">
        <v>0.7</v>
      </c>
      <c r="H55" s="32" t="s">
        <v>333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</row>
    <row r="56" spans="1:28" ht="12.75" customHeight="1">
      <c r="A56" s="85">
        <v>45307</v>
      </c>
      <c r="B56" s="32">
        <v>512499</v>
      </c>
      <c r="C56" s="31" t="s">
        <v>1122</v>
      </c>
      <c r="D56" s="31" t="s">
        <v>1006</v>
      </c>
      <c r="E56" s="31" t="s">
        <v>574</v>
      </c>
      <c r="F56" s="86">
        <v>5951483</v>
      </c>
      <c r="G56" s="32">
        <v>0.69</v>
      </c>
      <c r="H56" s="32" t="s">
        <v>333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</row>
    <row r="57" spans="1:28" ht="12.75" customHeight="1">
      <c r="A57" s="85">
        <v>45307</v>
      </c>
      <c r="B57" s="32">
        <v>512499</v>
      </c>
      <c r="C57" s="31" t="s">
        <v>1122</v>
      </c>
      <c r="D57" s="31" t="s">
        <v>901</v>
      </c>
      <c r="E57" s="31" t="s">
        <v>573</v>
      </c>
      <c r="F57" s="86">
        <v>9224892</v>
      </c>
      <c r="G57" s="32">
        <v>0.68</v>
      </c>
      <c r="H57" s="32" t="s">
        <v>333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</row>
    <row r="58" spans="1:28" ht="12.75" customHeight="1">
      <c r="A58" s="85">
        <v>45307</v>
      </c>
      <c r="B58" s="32">
        <v>512499</v>
      </c>
      <c r="C58" s="31" t="s">
        <v>1122</v>
      </c>
      <c r="D58" s="31" t="s">
        <v>901</v>
      </c>
      <c r="E58" s="31" t="s">
        <v>574</v>
      </c>
      <c r="F58" s="86">
        <v>12624892</v>
      </c>
      <c r="G58" s="32">
        <v>0.7</v>
      </c>
      <c r="H58" s="32" t="s">
        <v>333</v>
      </c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</row>
    <row r="59" spans="1:28" ht="12.75" customHeight="1">
      <c r="A59" s="85">
        <v>45307</v>
      </c>
      <c r="B59" s="32">
        <v>538975</v>
      </c>
      <c r="C59" s="31" t="s">
        <v>1124</v>
      </c>
      <c r="D59" s="31" t="s">
        <v>1125</v>
      </c>
      <c r="E59" s="31" t="s">
        <v>574</v>
      </c>
      <c r="F59" s="86">
        <v>7580000</v>
      </c>
      <c r="G59" s="32">
        <v>0.44</v>
      </c>
      <c r="H59" s="32" t="s">
        <v>333</v>
      </c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</row>
    <row r="60" spans="1:28" ht="12.75" customHeight="1">
      <c r="A60" s="85">
        <v>45307</v>
      </c>
      <c r="B60" s="32">
        <v>538975</v>
      </c>
      <c r="C60" s="31" t="s">
        <v>1124</v>
      </c>
      <c r="D60" s="31" t="s">
        <v>1126</v>
      </c>
      <c r="E60" s="31" t="s">
        <v>574</v>
      </c>
      <c r="F60" s="86">
        <v>13861507</v>
      </c>
      <c r="G60" s="32">
        <v>0.44</v>
      </c>
      <c r="H60" s="32" t="s">
        <v>333</v>
      </c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</row>
    <row r="61" spans="1:28" ht="12.75" customHeight="1">
      <c r="A61" s="85">
        <v>45307</v>
      </c>
      <c r="B61" s="32">
        <v>523023</v>
      </c>
      <c r="C61" s="31" t="s">
        <v>1127</v>
      </c>
      <c r="D61" s="31" t="s">
        <v>1128</v>
      </c>
      <c r="E61" s="31" t="s">
        <v>574</v>
      </c>
      <c r="F61" s="86">
        <v>155000</v>
      </c>
      <c r="G61" s="32">
        <v>300.99</v>
      </c>
      <c r="H61" s="32" t="s">
        <v>333</v>
      </c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</row>
    <row r="62" spans="1:28" ht="12.75" customHeight="1">
      <c r="A62" s="85">
        <v>45307</v>
      </c>
      <c r="B62" s="32">
        <v>542034</v>
      </c>
      <c r="C62" s="31" t="s">
        <v>1129</v>
      </c>
      <c r="D62" s="31" t="s">
        <v>1130</v>
      </c>
      <c r="E62" s="31" t="s">
        <v>573</v>
      </c>
      <c r="F62" s="86">
        <v>51749</v>
      </c>
      <c r="G62" s="32">
        <v>21.66</v>
      </c>
      <c r="H62" s="32" t="s">
        <v>333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</row>
    <row r="63" spans="1:28" ht="12.75" customHeight="1">
      <c r="A63" s="85">
        <v>45307</v>
      </c>
      <c r="B63" s="32">
        <v>531982</v>
      </c>
      <c r="C63" s="31" t="s">
        <v>1131</v>
      </c>
      <c r="D63" s="31" t="s">
        <v>1085</v>
      </c>
      <c r="E63" s="31" t="s">
        <v>574</v>
      </c>
      <c r="F63" s="86">
        <v>44226</v>
      </c>
      <c r="G63" s="32">
        <v>67.099999999999994</v>
      </c>
      <c r="H63" s="32" t="s">
        <v>333</v>
      </c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</row>
    <row r="64" spans="1:28" ht="12.75" customHeight="1">
      <c r="A64" s="85">
        <v>45307</v>
      </c>
      <c r="B64" s="32">
        <v>526827</v>
      </c>
      <c r="C64" s="31" t="s">
        <v>1132</v>
      </c>
      <c r="D64" s="31" t="s">
        <v>1026</v>
      </c>
      <c r="E64" s="31" t="s">
        <v>574</v>
      </c>
      <c r="F64" s="86">
        <v>26604</v>
      </c>
      <c r="G64" s="32">
        <v>29.1</v>
      </c>
      <c r="H64" s="32" t="s">
        <v>333</v>
      </c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</row>
    <row r="65" spans="1:28" ht="12.75" customHeight="1">
      <c r="A65" s="85">
        <v>45307</v>
      </c>
      <c r="B65" s="32">
        <v>530495</v>
      </c>
      <c r="C65" s="31" t="s">
        <v>1133</v>
      </c>
      <c r="D65" s="31" t="s">
        <v>1134</v>
      </c>
      <c r="E65" s="31" t="s">
        <v>574</v>
      </c>
      <c r="F65" s="86">
        <v>21140</v>
      </c>
      <c r="G65" s="32">
        <v>53.65</v>
      </c>
      <c r="H65" s="32" t="s">
        <v>333</v>
      </c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</row>
    <row r="66" spans="1:28" ht="12.75" customHeight="1">
      <c r="A66" s="85">
        <v>45307</v>
      </c>
      <c r="B66" s="32">
        <v>537259</v>
      </c>
      <c r="C66" s="31" t="s">
        <v>1135</v>
      </c>
      <c r="D66" s="31" t="s">
        <v>1136</v>
      </c>
      <c r="E66" s="31" t="s">
        <v>574</v>
      </c>
      <c r="F66" s="86">
        <v>250000</v>
      </c>
      <c r="G66" s="32">
        <v>1086.4100000000001</v>
      </c>
      <c r="H66" s="32" t="s">
        <v>333</v>
      </c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</row>
    <row r="67" spans="1:28" ht="12.75" customHeight="1">
      <c r="A67" s="85">
        <v>45307</v>
      </c>
      <c r="B67" s="32">
        <v>537259</v>
      </c>
      <c r="C67" s="31" t="s">
        <v>1135</v>
      </c>
      <c r="D67" s="31" t="s">
        <v>1137</v>
      </c>
      <c r="E67" s="31" t="s">
        <v>573</v>
      </c>
      <c r="F67" s="86">
        <v>57886</v>
      </c>
      <c r="G67" s="32">
        <v>1086.4000000000001</v>
      </c>
      <c r="H67" s="32" t="s">
        <v>333</v>
      </c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</row>
    <row r="68" spans="1:28" ht="12.75" customHeight="1">
      <c r="A68" s="85">
        <v>45307</v>
      </c>
      <c r="B68" s="32">
        <v>537259</v>
      </c>
      <c r="C68" s="31" t="s">
        <v>1135</v>
      </c>
      <c r="D68" s="31" t="s">
        <v>1138</v>
      </c>
      <c r="E68" s="31" t="s">
        <v>573</v>
      </c>
      <c r="F68" s="86">
        <v>112261</v>
      </c>
      <c r="G68" s="32">
        <v>1086.4000000000001</v>
      </c>
      <c r="H68" s="32" t="s">
        <v>333</v>
      </c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</row>
    <row r="69" spans="1:28" ht="12.75" customHeight="1">
      <c r="A69" s="85">
        <v>45307</v>
      </c>
      <c r="B69" s="32">
        <v>537259</v>
      </c>
      <c r="C69" s="31" t="s">
        <v>1135</v>
      </c>
      <c r="D69" s="31" t="s">
        <v>1139</v>
      </c>
      <c r="E69" s="31" t="s">
        <v>573</v>
      </c>
      <c r="F69" s="86">
        <v>125828</v>
      </c>
      <c r="G69" s="32">
        <v>1086.4000000000001</v>
      </c>
      <c r="H69" s="32" t="s">
        <v>333</v>
      </c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</row>
    <row r="70" spans="1:28" ht="12.75" customHeight="1">
      <c r="A70" s="85">
        <v>45307</v>
      </c>
      <c r="B70" s="32">
        <v>539040</v>
      </c>
      <c r="C70" s="31" t="s">
        <v>1140</v>
      </c>
      <c r="D70" s="31" t="s">
        <v>1141</v>
      </c>
      <c r="E70" s="31" t="s">
        <v>573</v>
      </c>
      <c r="F70" s="86">
        <v>195</v>
      </c>
      <c r="G70" s="32">
        <v>79.02</v>
      </c>
      <c r="H70" s="32" t="s">
        <v>333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</row>
    <row r="71" spans="1:28" ht="12.75" customHeight="1">
      <c r="A71" s="85">
        <v>45307</v>
      </c>
      <c r="B71" s="32">
        <v>539040</v>
      </c>
      <c r="C71" s="31" t="s">
        <v>1140</v>
      </c>
      <c r="D71" s="31" t="s">
        <v>1141</v>
      </c>
      <c r="E71" s="31" t="s">
        <v>574</v>
      </c>
      <c r="F71" s="86">
        <v>268240</v>
      </c>
      <c r="G71" s="32">
        <v>79.02</v>
      </c>
      <c r="H71" s="32" t="s">
        <v>333</v>
      </c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</row>
    <row r="72" spans="1:28" ht="12.75" customHeight="1">
      <c r="A72" s="85">
        <v>45307</v>
      </c>
      <c r="B72" s="32">
        <v>539040</v>
      </c>
      <c r="C72" s="31" t="s">
        <v>1140</v>
      </c>
      <c r="D72" s="31" t="s">
        <v>1142</v>
      </c>
      <c r="E72" s="31" t="s">
        <v>574</v>
      </c>
      <c r="F72" s="86">
        <v>124000</v>
      </c>
      <c r="G72" s="32">
        <v>79.02</v>
      </c>
      <c r="H72" s="32" t="s">
        <v>333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</row>
    <row r="73" spans="1:28" ht="12.75" customHeight="1">
      <c r="A73" s="85">
        <v>45307</v>
      </c>
      <c r="B73" s="32">
        <v>539097</v>
      </c>
      <c r="C73" s="31" t="s">
        <v>1143</v>
      </c>
      <c r="D73" s="31" t="s">
        <v>1144</v>
      </c>
      <c r="E73" s="31" t="s">
        <v>573</v>
      </c>
      <c r="F73" s="86">
        <v>318138</v>
      </c>
      <c r="G73" s="32">
        <v>14.36</v>
      </c>
      <c r="H73" s="32" t="s">
        <v>333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</row>
    <row r="74" spans="1:28" ht="12.75" customHeight="1">
      <c r="A74" s="85">
        <v>45307</v>
      </c>
      <c r="B74" s="32">
        <v>519152</v>
      </c>
      <c r="C74" s="31" t="s">
        <v>1145</v>
      </c>
      <c r="D74" s="31" t="s">
        <v>1146</v>
      </c>
      <c r="E74" s="31" t="s">
        <v>574</v>
      </c>
      <c r="F74" s="86">
        <v>10000</v>
      </c>
      <c r="G74" s="32">
        <v>3305</v>
      </c>
      <c r="H74" s="32" t="s">
        <v>333</v>
      </c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</row>
    <row r="75" spans="1:28" ht="12.75" customHeight="1">
      <c r="A75" s="85">
        <v>45307</v>
      </c>
      <c r="B75" s="32">
        <v>519152</v>
      </c>
      <c r="C75" s="31" t="s">
        <v>1145</v>
      </c>
      <c r="D75" s="31" t="s">
        <v>1147</v>
      </c>
      <c r="E75" s="31" t="s">
        <v>573</v>
      </c>
      <c r="F75" s="86">
        <v>10000</v>
      </c>
      <c r="G75" s="32">
        <v>3305</v>
      </c>
      <c r="H75" s="32" t="s">
        <v>333</v>
      </c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</row>
    <row r="76" spans="1:28" ht="12.75" customHeight="1">
      <c r="A76" s="85">
        <v>45307</v>
      </c>
      <c r="B76" s="32">
        <v>541735</v>
      </c>
      <c r="C76" s="31" t="s">
        <v>1031</v>
      </c>
      <c r="D76" s="31" t="s">
        <v>1148</v>
      </c>
      <c r="E76" s="31" t="s">
        <v>573</v>
      </c>
      <c r="F76" s="86">
        <v>797000</v>
      </c>
      <c r="G76" s="32">
        <v>5.34</v>
      </c>
      <c r="H76" s="32" t="s">
        <v>333</v>
      </c>
      <c r="I76" s="74"/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</row>
    <row r="77" spans="1:28" ht="12.75" customHeight="1">
      <c r="A77" s="85">
        <v>45307</v>
      </c>
      <c r="B77" s="32">
        <v>541735</v>
      </c>
      <c r="C77" s="31" t="s">
        <v>1031</v>
      </c>
      <c r="D77" s="31" t="s">
        <v>1148</v>
      </c>
      <c r="E77" s="31" t="s">
        <v>574</v>
      </c>
      <c r="F77" s="86">
        <v>796991</v>
      </c>
      <c r="G77" s="32">
        <v>5.44</v>
      </c>
      <c r="H77" s="32" t="s">
        <v>333</v>
      </c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</row>
    <row r="78" spans="1:28" ht="12.75" customHeight="1">
      <c r="A78" s="85">
        <v>45307</v>
      </c>
      <c r="B78" s="32">
        <v>539761</v>
      </c>
      <c r="C78" s="31" t="s">
        <v>1149</v>
      </c>
      <c r="D78" s="31" t="s">
        <v>1150</v>
      </c>
      <c r="E78" s="31" t="s">
        <v>574</v>
      </c>
      <c r="F78" s="86">
        <v>18000</v>
      </c>
      <c r="G78" s="32">
        <v>133.83000000000001</v>
      </c>
      <c r="H78" s="32" t="s">
        <v>333</v>
      </c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</row>
    <row r="79" spans="1:28" ht="12.75" customHeight="1">
      <c r="A79" s="85">
        <v>45307</v>
      </c>
      <c r="B79" s="32" t="s">
        <v>1151</v>
      </c>
      <c r="C79" s="31" t="s">
        <v>1152</v>
      </c>
      <c r="D79" s="31" t="s">
        <v>575</v>
      </c>
      <c r="E79" s="31" t="s">
        <v>573</v>
      </c>
      <c r="F79" s="86">
        <v>523106</v>
      </c>
      <c r="G79" s="32">
        <v>101.89</v>
      </c>
      <c r="H79" s="32" t="s">
        <v>860</v>
      </c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</row>
    <row r="80" spans="1:28" ht="12.75" customHeight="1">
      <c r="A80" s="85">
        <v>45307</v>
      </c>
      <c r="B80" s="32" t="s">
        <v>1153</v>
      </c>
      <c r="C80" s="31" t="s">
        <v>1154</v>
      </c>
      <c r="D80" s="31" t="s">
        <v>1057</v>
      </c>
      <c r="E80" s="31" t="s">
        <v>573</v>
      </c>
      <c r="F80" s="86">
        <v>765839</v>
      </c>
      <c r="G80" s="32">
        <v>8.67</v>
      </c>
      <c r="H80" s="32" t="s">
        <v>860</v>
      </c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</row>
    <row r="81" spans="1:28" ht="12.75" customHeight="1">
      <c r="A81" s="85">
        <v>45307</v>
      </c>
      <c r="B81" s="32" t="s">
        <v>1155</v>
      </c>
      <c r="C81" s="31" t="s">
        <v>1156</v>
      </c>
      <c r="D81" s="31" t="s">
        <v>1157</v>
      </c>
      <c r="E81" s="31" t="s">
        <v>573</v>
      </c>
      <c r="F81" s="86">
        <v>39592</v>
      </c>
      <c r="G81" s="32">
        <v>267.88</v>
      </c>
      <c r="H81" s="32" t="s">
        <v>860</v>
      </c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</row>
    <row r="82" spans="1:28" ht="12.75" customHeight="1">
      <c r="A82" s="85">
        <v>45307</v>
      </c>
      <c r="B82" s="32" t="s">
        <v>1155</v>
      </c>
      <c r="C82" s="31" t="s">
        <v>1156</v>
      </c>
      <c r="D82" s="31" t="s">
        <v>575</v>
      </c>
      <c r="E82" s="31" t="s">
        <v>573</v>
      </c>
      <c r="F82" s="86">
        <v>496519</v>
      </c>
      <c r="G82" s="32">
        <v>267.57</v>
      </c>
      <c r="H82" s="32" t="s">
        <v>860</v>
      </c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</row>
    <row r="83" spans="1:28" ht="12.75" customHeight="1">
      <c r="A83" s="85">
        <v>45307</v>
      </c>
      <c r="B83" s="32" t="s">
        <v>999</v>
      </c>
      <c r="C83" s="31" t="s">
        <v>1000</v>
      </c>
      <c r="D83" s="31" t="s">
        <v>878</v>
      </c>
      <c r="E83" s="31" t="s">
        <v>573</v>
      </c>
      <c r="F83" s="86">
        <v>1152693</v>
      </c>
      <c r="G83" s="32">
        <v>64.08</v>
      </c>
      <c r="H83" s="32" t="s">
        <v>860</v>
      </c>
      <c r="I83" s="74"/>
      <c r="J83" s="74"/>
      <c r="K83" s="74"/>
      <c r="L83" s="74"/>
      <c r="M83" s="74"/>
      <c r="N83" s="74"/>
      <c r="O83" s="74"/>
      <c r="P83" s="74"/>
      <c r="Q83" s="74"/>
      <c r="R83" s="74"/>
      <c r="S83" s="74"/>
      <c r="T83" s="74"/>
      <c r="U83" s="74"/>
      <c r="V83" s="74"/>
      <c r="W83" s="74"/>
      <c r="X83" s="74"/>
      <c r="Y83" s="74"/>
      <c r="Z83" s="74"/>
      <c r="AA83" s="74"/>
      <c r="AB83" s="74"/>
    </row>
    <row r="84" spans="1:28" ht="12.75" customHeight="1">
      <c r="A84" s="85">
        <v>45307</v>
      </c>
      <c r="B84" s="32" t="s">
        <v>1001</v>
      </c>
      <c r="C84" s="31" t="s">
        <v>1002</v>
      </c>
      <c r="D84" s="31" t="s">
        <v>878</v>
      </c>
      <c r="E84" s="31" t="s">
        <v>573</v>
      </c>
      <c r="F84" s="86">
        <v>1993654</v>
      </c>
      <c r="G84" s="32">
        <v>41.93</v>
      </c>
      <c r="H84" s="32" t="s">
        <v>860</v>
      </c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</row>
    <row r="85" spans="1:28" ht="12.75" customHeight="1">
      <c r="A85" s="85">
        <v>45307</v>
      </c>
      <c r="B85" s="32" t="s">
        <v>1158</v>
      </c>
      <c r="C85" s="31" t="s">
        <v>1159</v>
      </c>
      <c r="D85" s="31" t="s">
        <v>875</v>
      </c>
      <c r="E85" s="31" t="s">
        <v>573</v>
      </c>
      <c r="F85" s="86">
        <v>326899</v>
      </c>
      <c r="G85" s="32">
        <v>9.3000000000000007</v>
      </c>
      <c r="H85" s="32" t="s">
        <v>860</v>
      </c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</row>
    <row r="86" spans="1:28" ht="12.75" customHeight="1">
      <c r="A86" s="85">
        <v>45307</v>
      </c>
      <c r="B86" s="32" t="s">
        <v>1158</v>
      </c>
      <c r="C86" s="31" t="s">
        <v>1159</v>
      </c>
      <c r="D86" s="31" t="s">
        <v>979</v>
      </c>
      <c r="E86" s="31" t="s">
        <v>573</v>
      </c>
      <c r="F86" s="86">
        <v>600000</v>
      </c>
      <c r="G86" s="32">
        <v>9.3000000000000007</v>
      </c>
      <c r="H86" s="32" t="s">
        <v>860</v>
      </c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</row>
    <row r="87" spans="1:28" ht="12.75" customHeight="1">
      <c r="A87" s="85">
        <v>45307</v>
      </c>
      <c r="B87" s="32" t="s">
        <v>1032</v>
      </c>
      <c r="C87" s="31" t="s">
        <v>1033</v>
      </c>
      <c r="D87" s="31" t="s">
        <v>998</v>
      </c>
      <c r="E87" s="31" t="s">
        <v>573</v>
      </c>
      <c r="F87" s="86">
        <v>140508</v>
      </c>
      <c r="G87" s="32">
        <v>814.88</v>
      </c>
      <c r="H87" s="32" t="s">
        <v>860</v>
      </c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</row>
    <row r="88" spans="1:28" ht="12.75" customHeight="1">
      <c r="A88" s="85">
        <v>45307</v>
      </c>
      <c r="B88" s="32" t="s">
        <v>1032</v>
      </c>
      <c r="C88" s="31" t="s">
        <v>1033</v>
      </c>
      <c r="D88" s="31" t="s">
        <v>878</v>
      </c>
      <c r="E88" s="31" t="s">
        <v>573</v>
      </c>
      <c r="F88" s="86">
        <v>167527</v>
      </c>
      <c r="G88" s="32">
        <v>811.03</v>
      </c>
      <c r="H88" s="32" t="s">
        <v>860</v>
      </c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</row>
    <row r="89" spans="1:28" ht="12.75" customHeight="1">
      <c r="A89" s="85">
        <v>45307</v>
      </c>
      <c r="B89" s="32" t="s">
        <v>1032</v>
      </c>
      <c r="C89" s="31" t="s">
        <v>1033</v>
      </c>
      <c r="D89" s="31" t="s">
        <v>575</v>
      </c>
      <c r="E89" s="31" t="s">
        <v>573</v>
      </c>
      <c r="F89" s="86">
        <v>639573</v>
      </c>
      <c r="G89" s="32">
        <v>812.81</v>
      </c>
      <c r="H89" s="32" t="s">
        <v>860</v>
      </c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</row>
    <row r="90" spans="1:28" ht="12.75" customHeight="1">
      <c r="A90" s="85">
        <v>45307</v>
      </c>
      <c r="B90" s="32" t="s">
        <v>1160</v>
      </c>
      <c r="C90" s="31" t="s">
        <v>1161</v>
      </c>
      <c r="D90" s="31" t="s">
        <v>575</v>
      </c>
      <c r="E90" s="31" t="s">
        <v>573</v>
      </c>
      <c r="F90" s="86">
        <v>740198</v>
      </c>
      <c r="G90" s="32">
        <v>141.94999999999999</v>
      </c>
      <c r="H90" s="32" t="s">
        <v>860</v>
      </c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</row>
    <row r="91" spans="1:28" ht="12.75" customHeight="1">
      <c r="A91" s="85">
        <v>45307</v>
      </c>
      <c r="B91" s="32" t="s">
        <v>1093</v>
      </c>
      <c r="C91" s="31" t="s">
        <v>1162</v>
      </c>
      <c r="D91" s="31" t="s">
        <v>875</v>
      </c>
      <c r="E91" s="31" t="s">
        <v>573</v>
      </c>
      <c r="F91" s="86">
        <v>2</v>
      </c>
      <c r="G91" s="32">
        <v>6.88</v>
      </c>
      <c r="H91" s="32" t="s">
        <v>860</v>
      </c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</row>
    <row r="92" spans="1:28" ht="12.75" customHeight="1">
      <c r="A92" s="85">
        <v>45307</v>
      </c>
      <c r="B92" s="32" t="s">
        <v>1003</v>
      </c>
      <c r="C92" s="31" t="s">
        <v>1004</v>
      </c>
      <c r="D92" s="31" t="s">
        <v>909</v>
      </c>
      <c r="E92" s="31" t="s">
        <v>573</v>
      </c>
      <c r="F92" s="86">
        <v>2392602</v>
      </c>
      <c r="G92" s="32">
        <v>5.0599999999999996</v>
      </c>
      <c r="H92" s="32" t="s">
        <v>860</v>
      </c>
      <c r="I92" s="74"/>
      <c r="J92" s="74"/>
      <c r="K92" s="74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  <c r="Z92" s="74"/>
      <c r="AA92" s="74"/>
      <c r="AB92" s="74"/>
    </row>
    <row r="93" spans="1:28" ht="12.75" customHeight="1">
      <c r="A93" s="85">
        <v>45307</v>
      </c>
      <c r="B93" s="32" t="s">
        <v>1003</v>
      </c>
      <c r="C93" s="31" t="s">
        <v>1004</v>
      </c>
      <c r="D93" s="31" t="s">
        <v>1025</v>
      </c>
      <c r="E93" s="31" t="s">
        <v>573</v>
      </c>
      <c r="F93" s="86">
        <v>12208344</v>
      </c>
      <c r="G93" s="32">
        <v>5.13</v>
      </c>
      <c r="H93" s="32" t="s">
        <v>860</v>
      </c>
      <c r="I93" s="74"/>
      <c r="J93" s="74"/>
      <c r="K93" s="74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  <c r="Z93" s="74"/>
      <c r="AA93" s="74"/>
      <c r="AB93" s="74"/>
    </row>
    <row r="94" spans="1:28" ht="12.75" customHeight="1">
      <c r="A94" s="85">
        <v>45307</v>
      </c>
      <c r="B94" s="32" t="s">
        <v>1163</v>
      </c>
      <c r="C94" s="31" t="s">
        <v>1164</v>
      </c>
      <c r="D94" s="31" t="s">
        <v>1037</v>
      </c>
      <c r="E94" s="31" t="s">
        <v>573</v>
      </c>
      <c r="F94" s="86">
        <v>857039</v>
      </c>
      <c r="G94" s="32">
        <v>252.87</v>
      </c>
      <c r="H94" s="32" t="s">
        <v>860</v>
      </c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</row>
    <row r="95" spans="1:28" ht="12.75" customHeight="1">
      <c r="A95" s="85">
        <v>45307</v>
      </c>
      <c r="B95" s="32" t="s">
        <v>1163</v>
      </c>
      <c r="C95" s="31" t="s">
        <v>1164</v>
      </c>
      <c r="D95" s="31" t="s">
        <v>902</v>
      </c>
      <c r="E95" s="31" t="s">
        <v>573</v>
      </c>
      <c r="F95" s="86">
        <v>305384</v>
      </c>
      <c r="G95" s="32">
        <v>256.36</v>
      </c>
      <c r="H95" s="32" t="s">
        <v>860</v>
      </c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</row>
    <row r="96" spans="1:28" ht="12.75" customHeight="1">
      <c r="A96" s="85">
        <v>45307</v>
      </c>
      <c r="B96" s="32" t="s">
        <v>1163</v>
      </c>
      <c r="C96" s="31" t="s">
        <v>1164</v>
      </c>
      <c r="D96" s="31" t="s">
        <v>1165</v>
      </c>
      <c r="E96" s="31" t="s">
        <v>573</v>
      </c>
      <c r="F96" s="86">
        <v>265549</v>
      </c>
      <c r="G96" s="32">
        <v>250.25</v>
      </c>
      <c r="H96" s="32" t="s">
        <v>860</v>
      </c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</row>
    <row r="97" spans="1:28" ht="12.75" customHeight="1">
      <c r="A97" s="85">
        <v>45307</v>
      </c>
      <c r="B97" s="32" t="s">
        <v>1163</v>
      </c>
      <c r="C97" s="31" t="s">
        <v>1164</v>
      </c>
      <c r="D97" s="31" t="s">
        <v>878</v>
      </c>
      <c r="E97" s="31" t="s">
        <v>573</v>
      </c>
      <c r="F97" s="86">
        <v>232921</v>
      </c>
      <c r="G97" s="32">
        <v>258.19</v>
      </c>
      <c r="H97" s="32" t="s">
        <v>860</v>
      </c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  <c r="Z97" s="74"/>
      <c r="AA97" s="74"/>
      <c r="AB97" s="74"/>
    </row>
    <row r="98" spans="1:28" ht="12.75" customHeight="1">
      <c r="A98" s="85">
        <v>45307</v>
      </c>
      <c r="B98" s="32" t="s">
        <v>1163</v>
      </c>
      <c r="C98" s="31" t="s">
        <v>1164</v>
      </c>
      <c r="D98" s="31" t="s">
        <v>575</v>
      </c>
      <c r="E98" s="31" t="s">
        <v>573</v>
      </c>
      <c r="F98" s="86">
        <v>823505</v>
      </c>
      <c r="G98" s="32">
        <v>258.27999999999997</v>
      </c>
      <c r="H98" s="32" t="s">
        <v>860</v>
      </c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</row>
    <row r="99" spans="1:28" ht="12.75" customHeight="1">
      <c r="A99" s="85">
        <v>45307</v>
      </c>
      <c r="B99" s="32" t="s">
        <v>1163</v>
      </c>
      <c r="C99" s="31" t="s">
        <v>1164</v>
      </c>
      <c r="D99" s="31" t="s">
        <v>1166</v>
      </c>
      <c r="E99" s="31" t="s">
        <v>573</v>
      </c>
      <c r="F99" s="86">
        <v>212140</v>
      </c>
      <c r="G99" s="32">
        <v>253.95</v>
      </c>
      <c r="H99" s="32" t="s">
        <v>860</v>
      </c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  <c r="Z99" s="74"/>
      <c r="AA99" s="74"/>
      <c r="AB99" s="74"/>
    </row>
    <row r="100" spans="1:28" ht="12.75" customHeight="1">
      <c r="A100" s="85">
        <v>45307</v>
      </c>
      <c r="B100" s="32" t="s">
        <v>1163</v>
      </c>
      <c r="C100" s="31" t="s">
        <v>1164</v>
      </c>
      <c r="D100" s="31" t="s">
        <v>998</v>
      </c>
      <c r="E100" s="31" t="s">
        <v>573</v>
      </c>
      <c r="F100" s="86">
        <v>212709</v>
      </c>
      <c r="G100" s="32">
        <v>258.47000000000003</v>
      </c>
      <c r="H100" s="32" t="s">
        <v>860</v>
      </c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</row>
    <row r="101" spans="1:28" ht="12.75" customHeight="1">
      <c r="A101" s="85">
        <v>45307</v>
      </c>
      <c r="B101" s="32" t="s">
        <v>995</v>
      </c>
      <c r="C101" s="31" t="s">
        <v>1005</v>
      </c>
      <c r="D101" s="31" t="s">
        <v>899</v>
      </c>
      <c r="E101" s="31" t="s">
        <v>573</v>
      </c>
      <c r="F101" s="86">
        <v>800002</v>
      </c>
      <c r="G101" s="32">
        <v>14.7</v>
      </c>
      <c r="H101" s="32" t="s">
        <v>860</v>
      </c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</row>
    <row r="102" spans="1:28" ht="12.75" customHeight="1">
      <c r="A102" s="85">
        <v>45307</v>
      </c>
      <c r="B102" s="32" t="s">
        <v>1034</v>
      </c>
      <c r="C102" s="31" t="s">
        <v>1035</v>
      </c>
      <c r="D102" s="31" t="s">
        <v>878</v>
      </c>
      <c r="E102" s="31" t="s">
        <v>573</v>
      </c>
      <c r="F102" s="86">
        <v>8442268</v>
      </c>
      <c r="G102" s="32">
        <v>33.07</v>
      </c>
      <c r="H102" s="32" t="s">
        <v>860</v>
      </c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</row>
    <row r="103" spans="1:28" ht="12.75" customHeight="1">
      <c r="A103" s="85">
        <v>45307</v>
      </c>
      <c r="B103" s="32" t="s">
        <v>1167</v>
      </c>
      <c r="C103" s="31" t="s">
        <v>1168</v>
      </c>
      <c r="D103" s="31" t="s">
        <v>957</v>
      </c>
      <c r="E103" s="31" t="s">
        <v>573</v>
      </c>
      <c r="F103" s="86">
        <v>154000</v>
      </c>
      <c r="G103" s="32">
        <v>58.44</v>
      </c>
      <c r="H103" s="32" t="s">
        <v>860</v>
      </c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  <c r="Z103" s="74"/>
      <c r="AA103" s="74"/>
      <c r="AB103" s="74"/>
    </row>
    <row r="104" spans="1:28" ht="12.75" customHeight="1">
      <c r="A104" s="85">
        <v>45307</v>
      </c>
      <c r="B104" s="32" t="s">
        <v>422</v>
      </c>
      <c r="C104" s="31" t="s">
        <v>1169</v>
      </c>
      <c r="D104" s="31" t="s">
        <v>1170</v>
      </c>
      <c r="E104" s="31" t="s">
        <v>573</v>
      </c>
      <c r="F104" s="86">
        <v>275000</v>
      </c>
      <c r="G104" s="32">
        <v>1475</v>
      </c>
      <c r="H104" s="32" t="s">
        <v>860</v>
      </c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</row>
    <row r="105" spans="1:28" ht="12.75" customHeight="1">
      <c r="A105" s="85">
        <v>45307</v>
      </c>
      <c r="B105" s="32" t="s">
        <v>423</v>
      </c>
      <c r="C105" s="31" t="s">
        <v>1007</v>
      </c>
      <c r="D105" s="31" t="s">
        <v>878</v>
      </c>
      <c r="E105" s="31" t="s">
        <v>573</v>
      </c>
      <c r="F105" s="86">
        <v>13809566</v>
      </c>
      <c r="G105" s="32">
        <v>26.01</v>
      </c>
      <c r="H105" s="32" t="s">
        <v>860</v>
      </c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</row>
    <row r="106" spans="1:28" ht="12.75" customHeight="1">
      <c r="A106" s="85">
        <v>45307</v>
      </c>
      <c r="B106" s="32" t="s">
        <v>1171</v>
      </c>
      <c r="C106" s="31" t="s">
        <v>1172</v>
      </c>
      <c r="D106" s="31" t="s">
        <v>909</v>
      </c>
      <c r="E106" s="31" t="s">
        <v>573</v>
      </c>
      <c r="F106" s="86">
        <v>68534</v>
      </c>
      <c r="G106" s="32">
        <v>122.85</v>
      </c>
      <c r="H106" s="32" t="s">
        <v>860</v>
      </c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</row>
    <row r="107" spans="1:28" ht="12.75" customHeight="1">
      <c r="A107" s="85">
        <v>45307</v>
      </c>
      <c r="B107" s="32" t="s">
        <v>1171</v>
      </c>
      <c r="C107" s="31" t="s">
        <v>1172</v>
      </c>
      <c r="D107" s="31" t="s">
        <v>878</v>
      </c>
      <c r="E107" s="31" t="s">
        <v>573</v>
      </c>
      <c r="F107" s="86">
        <v>166324</v>
      </c>
      <c r="G107" s="32">
        <v>124.32</v>
      </c>
      <c r="H107" s="32" t="s">
        <v>860</v>
      </c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</row>
    <row r="108" spans="1:28" ht="12.75" customHeight="1">
      <c r="A108" s="85">
        <v>45307</v>
      </c>
      <c r="B108" s="32" t="s">
        <v>1171</v>
      </c>
      <c r="C108" s="31" t="s">
        <v>1172</v>
      </c>
      <c r="D108" s="31" t="s">
        <v>575</v>
      </c>
      <c r="E108" s="31" t="s">
        <v>573</v>
      </c>
      <c r="F108" s="86">
        <v>135858</v>
      </c>
      <c r="G108" s="32">
        <v>125.29</v>
      </c>
      <c r="H108" s="32" t="s">
        <v>860</v>
      </c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</row>
    <row r="109" spans="1:28" ht="12.75" customHeight="1">
      <c r="A109" s="85">
        <v>45307</v>
      </c>
      <c r="B109" s="32" t="s">
        <v>828</v>
      </c>
      <c r="C109" s="31" t="s">
        <v>1036</v>
      </c>
      <c r="D109" s="31" t="s">
        <v>878</v>
      </c>
      <c r="E109" s="31" t="s">
        <v>573</v>
      </c>
      <c r="F109" s="86">
        <v>4885912</v>
      </c>
      <c r="G109" s="32">
        <v>206.71</v>
      </c>
      <c r="H109" s="32" t="s">
        <v>860</v>
      </c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</row>
    <row r="110" spans="1:28" ht="12.75" customHeight="1">
      <c r="A110" s="85">
        <v>45307</v>
      </c>
      <c r="B110" s="32" t="s">
        <v>428</v>
      </c>
      <c r="C110" s="31" t="s">
        <v>1173</v>
      </c>
      <c r="D110" s="31" t="s">
        <v>575</v>
      </c>
      <c r="E110" s="31" t="s">
        <v>573</v>
      </c>
      <c r="F110" s="86">
        <v>8260349</v>
      </c>
      <c r="G110" s="32">
        <v>107.24</v>
      </c>
      <c r="H110" s="32" t="s">
        <v>860</v>
      </c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</row>
    <row r="111" spans="1:28" ht="12.75" customHeight="1">
      <c r="A111" s="85">
        <v>45307</v>
      </c>
      <c r="B111" s="32" t="s">
        <v>1008</v>
      </c>
      <c r="C111" s="31" t="s">
        <v>1009</v>
      </c>
      <c r="D111" s="31" t="s">
        <v>1174</v>
      </c>
      <c r="E111" s="31" t="s">
        <v>573</v>
      </c>
      <c r="F111" s="86">
        <v>44000</v>
      </c>
      <c r="G111" s="32">
        <v>35.82</v>
      </c>
      <c r="H111" s="32" t="s">
        <v>860</v>
      </c>
      <c r="I111" s="74"/>
      <c r="J111" s="74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</row>
    <row r="112" spans="1:28" ht="12.75" customHeight="1">
      <c r="A112" s="85">
        <v>45307</v>
      </c>
      <c r="B112" s="32" t="s">
        <v>1008</v>
      </c>
      <c r="C112" s="31" t="s">
        <v>1009</v>
      </c>
      <c r="D112" s="31" t="s">
        <v>1175</v>
      </c>
      <c r="E112" s="31" t="s">
        <v>573</v>
      </c>
      <c r="F112" s="86">
        <v>72000</v>
      </c>
      <c r="G112" s="32">
        <v>33.42</v>
      </c>
      <c r="H112" s="32" t="s">
        <v>860</v>
      </c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</row>
    <row r="113" spans="1:28" ht="12.75" customHeight="1">
      <c r="A113" s="85">
        <v>45307</v>
      </c>
      <c r="B113" s="32" t="s">
        <v>1038</v>
      </c>
      <c r="C113" s="31" t="s">
        <v>1039</v>
      </c>
      <c r="D113" s="31" t="s">
        <v>1176</v>
      </c>
      <c r="E113" s="31" t="s">
        <v>573</v>
      </c>
      <c r="F113" s="86">
        <v>508136</v>
      </c>
      <c r="G113" s="32">
        <v>35.869999999999997</v>
      </c>
      <c r="H113" s="32" t="s">
        <v>860</v>
      </c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</row>
    <row r="114" spans="1:28" ht="12.75" customHeight="1">
      <c r="A114" s="85">
        <v>45307</v>
      </c>
      <c r="B114" s="32" t="s">
        <v>1038</v>
      </c>
      <c r="C114" s="31" t="s">
        <v>1039</v>
      </c>
      <c r="D114" s="31" t="s">
        <v>958</v>
      </c>
      <c r="E114" s="31" t="s">
        <v>573</v>
      </c>
      <c r="F114" s="86">
        <v>150659</v>
      </c>
      <c r="G114" s="32">
        <v>35.32</v>
      </c>
      <c r="H114" s="32" t="s">
        <v>860</v>
      </c>
      <c r="I114" s="74"/>
      <c r="J114" s="74"/>
      <c r="K114" s="74"/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  <c r="Z114" s="74"/>
      <c r="AA114" s="74"/>
      <c r="AB114" s="74"/>
    </row>
    <row r="115" spans="1:28" ht="12.75" customHeight="1">
      <c r="A115" s="85">
        <v>45307</v>
      </c>
      <c r="B115" s="32" t="s">
        <v>1038</v>
      </c>
      <c r="C115" s="31" t="s">
        <v>1039</v>
      </c>
      <c r="D115" s="31" t="s">
        <v>1177</v>
      </c>
      <c r="E115" s="31" t="s">
        <v>573</v>
      </c>
      <c r="F115" s="86">
        <v>101300</v>
      </c>
      <c r="G115" s="32">
        <v>35.68</v>
      </c>
      <c r="H115" s="32" t="s">
        <v>860</v>
      </c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</row>
    <row r="116" spans="1:28" ht="12.75" customHeight="1">
      <c r="A116" s="85">
        <v>45307</v>
      </c>
      <c r="B116" s="32" t="s">
        <v>1178</v>
      </c>
      <c r="C116" s="31" t="s">
        <v>1179</v>
      </c>
      <c r="D116" s="31" t="s">
        <v>878</v>
      </c>
      <c r="E116" s="31" t="s">
        <v>573</v>
      </c>
      <c r="F116" s="86">
        <v>804003</v>
      </c>
      <c r="G116" s="32">
        <v>60.22</v>
      </c>
      <c r="H116" s="32" t="s">
        <v>860</v>
      </c>
      <c r="I116" s="74"/>
      <c r="J116" s="74"/>
      <c r="K116" s="74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  <c r="Z116" s="74"/>
      <c r="AA116" s="74"/>
      <c r="AB116" s="74"/>
    </row>
    <row r="117" spans="1:28" ht="12.75" customHeight="1">
      <c r="A117" s="85">
        <v>45307</v>
      </c>
      <c r="B117" s="32" t="s">
        <v>1178</v>
      </c>
      <c r="C117" s="31" t="s">
        <v>1179</v>
      </c>
      <c r="D117" s="31" t="s">
        <v>575</v>
      </c>
      <c r="E117" s="31" t="s">
        <v>573</v>
      </c>
      <c r="F117" s="86">
        <v>2173430</v>
      </c>
      <c r="G117" s="32">
        <v>60.46</v>
      </c>
      <c r="H117" s="32" t="s">
        <v>860</v>
      </c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</row>
    <row r="118" spans="1:28" ht="12.75" customHeight="1">
      <c r="A118" s="85">
        <v>45307</v>
      </c>
      <c r="B118" s="32" t="s">
        <v>980</v>
      </c>
      <c r="C118" s="31" t="s">
        <v>981</v>
      </c>
      <c r="D118" s="31" t="s">
        <v>875</v>
      </c>
      <c r="E118" s="31" t="s">
        <v>573</v>
      </c>
      <c r="F118" s="86">
        <v>2300007</v>
      </c>
      <c r="G118" s="32">
        <v>38.9</v>
      </c>
      <c r="H118" s="32" t="s">
        <v>860</v>
      </c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</row>
    <row r="119" spans="1:28" ht="12.75" customHeight="1">
      <c r="A119" s="85">
        <v>45307</v>
      </c>
      <c r="B119" s="32" t="s">
        <v>980</v>
      </c>
      <c r="C119" s="31" t="s">
        <v>981</v>
      </c>
      <c r="D119" s="31" t="s">
        <v>957</v>
      </c>
      <c r="E119" s="31" t="s">
        <v>573</v>
      </c>
      <c r="F119" s="86">
        <v>1102699</v>
      </c>
      <c r="G119" s="32">
        <v>39.06</v>
      </c>
      <c r="H119" s="32" t="s">
        <v>860</v>
      </c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</row>
    <row r="120" spans="1:28" ht="12.75" customHeight="1">
      <c r="A120" s="85">
        <v>45307</v>
      </c>
      <c r="B120" s="32" t="s">
        <v>980</v>
      </c>
      <c r="C120" s="31" t="s">
        <v>981</v>
      </c>
      <c r="D120" s="31" t="s">
        <v>899</v>
      </c>
      <c r="E120" s="31" t="s">
        <v>573</v>
      </c>
      <c r="F120" s="86">
        <v>1655048</v>
      </c>
      <c r="G120" s="32">
        <v>38.9</v>
      </c>
      <c r="H120" s="32" t="s">
        <v>860</v>
      </c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</row>
    <row r="121" spans="1:28" ht="12.75" customHeight="1">
      <c r="A121" s="85">
        <v>45307</v>
      </c>
      <c r="B121" s="32" t="s">
        <v>980</v>
      </c>
      <c r="C121" s="31" t="s">
        <v>981</v>
      </c>
      <c r="D121" s="31" t="s">
        <v>1180</v>
      </c>
      <c r="E121" s="31" t="s">
        <v>573</v>
      </c>
      <c r="F121" s="86">
        <v>1190010</v>
      </c>
      <c r="G121" s="32">
        <v>38.909999999999997</v>
      </c>
      <c r="H121" s="32" t="s">
        <v>860</v>
      </c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</row>
    <row r="122" spans="1:28" ht="12.75" customHeight="1">
      <c r="A122" s="85">
        <v>45307</v>
      </c>
      <c r="B122" s="32" t="s">
        <v>1181</v>
      </c>
      <c r="C122" s="31" t="s">
        <v>1182</v>
      </c>
      <c r="D122" s="31" t="s">
        <v>575</v>
      </c>
      <c r="E122" s="31" t="s">
        <v>573</v>
      </c>
      <c r="F122" s="86">
        <v>1770226</v>
      </c>
      <c r="G122" s="32">
        <v>327.39</v>
      </c>
      <c r="H122" s="32" t="s">
        <v>860</v>
      </c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</row>
    <row r="123" spans="1:28" ht="12.75" customHeight="1">
      <c r="A123" s="85">
        <v>45307</v>
      </c>
      <c r="B123" s="32" t="s">
        <v>973</v>
      </c>
      <c r="C123" s="31" t="s">
        <v>974</v>
      </c>
      <c r="D123" s="31" t="s">
        <v>998</v>
      </c>
      <c r="E123" s="31" t="s">
        <v>573</v>
      </c>
      <c r="F123" s="86">
        <v>652311</v>
      </c>
      <c r="G123" s="32">
        <v>216.1</v>
      </c>
      <c r="H123" s="32" t="s">
        <v>860</v>
      </c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</row>
    <row r="124" spans="1:28" ht="12.75" customHeight="1">
      <c r="A124" s="85">
        <v>45307</v>
      </c>
      <c r="B124" s="32" t="s">
        <v>973</v>
      </c>
      <c r="C124" s="31" t="s">
        <v>974</v>
      </c>
      <c r="D124" s="31" t="s">
        <v>958</v>
      </c>
      <c r="E124" s="31" t="s">
        <v>573</v>
      </c>
      <c r="F124" s="86">
        <v>657654</v>
      </c>
      <c r="G124" s="32">
        <v>214.39</v>
      </c>
      <c r="H124" s="32" t="s">
        <v>860</v>
      </c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</row>
    <row r="125" spans="1:28" ht="12.75" customHeight="1">
      <c r="A125" s="85">
        <v>45307</v>
      </c>
      <c r="B125" s="32" t="s">
        <v>973</v>
      </c>
      <c r="C125" s="31" t="s">
        <v>974</v>
      </c>
      <c r="D125" s="31" t="s">
        <v>909</v>
      </c>
      <c r="E125" s="31" t="s">
        <v>573</v>
      </c>
      <c r="F125" s="86">
        <v>520023</v>
      </c>
      <c r="G125" s="32">
        <v>208.89</v>
      </c>
      <c r="H125" s="32" t="s">
        <v>860</v>
      </c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</row>
    <row r="126" spans="1:28" ht="12.75" customHeight="1">
      <c r="A126" s="85">
        <v>45307</v>
      </c>
      <c r="B126" s="32" t="s">
        <v>1041</v>
      </c>
      <c r="C126" s="31" t="s">
        <v>1042</v>
      </c>
      <c r="D126" s="31" t="s">
        <v>575</v>
      </c>
      <c r="E126" s="31" t="s">
        <v>573</v>
      </c>
      <c r="F126" s="86">
        <v>663788</v>
      </c>
      <c r="G126" s="32">
        <v>896.57</v>
      </c>
      <c r="H126" s="32" t="s">
        <v>860</v>
      </c>
      <c r="I126" s="74"/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</row>
    <row r="127" spans="1:28" ht="12.75" customHeight="1">
      <c r="A127" s="85">
        <v>45307</v>
      </c>
      <c r="B127" s="32" t="s">
        <v>1183</v>
      </c>
      <c r="C127" s="31" t="s">
        <v>1184</v>
      </c>
      <c r="D127" s="31" t="s">
        <v>575</v>
      </c>
      <c r="E127" s="31" t="s">
        <v>573</v>
      </c>
      <c r="F127" s="86">
        <v>1789631</v>
      </c>
      <c r="G127" s="32">
        <v>35.89</v>
      </c>
      <c r="H127" s="32" t="s">
        <v>860</v>
      </c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</row>
    <row r="128" spans="1:28" ht="12.75" customHeight="1">
      <c r="A128" s="85">
        <v>45307</v>
      </c>
      <c r="B128" s="32" t="s">
        <v>1183</v>
      </c>
      <c r="C128" s="31" t="s">
        <v>1184</v>
      </c>
      <c r="D128" s="31" t="s">
        <v>878</v>
      </c>
      <c r="E128" s="31" t="s">
        <v>573</v>
      </c>
      <c r="F128" s="86">
        <v>2937851</v>
      </c>
      <c r="G128" s="32">
        <v>35.590000000000003</v>
      </c>
      <c r="H128" s="32" t="s">
        <v>860</v>
      </c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</row>
    <row r="129" spans="1:28" ht="12.75" customHeight="1">
      <c r="A129" s="85">
        <v>45307</v>
      </c>
      <c r="B129" s="32" t="s">
        <v>1185</v>
      </c>
      <c r="C129" s="31" t="s">
        <v>1186</v>
      </c>
      <c r="D129" s="31" t="s">
        <v>878</v>
      </c>
      <c r="E129" s="31" t="s">
        <v>573</v>
      </c>
      <c r="F129" s="86">
        <v>3892415</v>
      </c>
      <c r="G129" s="32">
        <v>105.94</v>
      </c>
      <c r="H129" s="32" t="s">
        <v>860</v>
      </c>
      <c r="I129" s="74"/>
      <c r="J129" s="74"/>
      <c r="K129" s="74"/>
      <c r="L129" s="74"/>
      <c r="M129" s="74"/>
      <c r="N129" s="74"/>
      <c r="O129" s="74"/>
      <c r="P129" s="74"/>
      <c r="Q129" s="74"/>
      <c r="R129" s="74"/>
      <c r="S129" s="74"/>
      <c r="T129" s="74"/>
      <c r="U129" s="74"/>
      <c r="V129" s="74"/>
      <c r="W129" s="74"/>
      <c r="X129" s="74"/>
      <c r="Y129" s="74"/>
      <c r="Z129" s="74"/>
      <c r="AA129" s="74"/>
      <c r="AB129" s="74"/>
    </row>
    <row r="130" spans="1:28" ht="12.75" customHeight="1">
      <c r="A130" s="85">
        <v>45307</v>
      </c>
      <c r="B130" s="32" t="s">
        <v>1185</v>
      </c>
      <c r="C130" s="31" t="s">
        <v>1186</v>
      </c>
      <c r="D130" s="31" t="s">
        <v>575</v>
      </c>
      <c r="E130" s="31" t="s">
        <v>573</v>
      </c>
      <c r="F130" s="86">
        <v>5287240</v>
      </c>
      <c r="G130" s="32">
        <v>106.29</v>
      </c>
      <c r="H130" s="32" t="s">
        <v>860</v>
      </c>
      <c r="I130" s="74"/>
      <c r="J130" s="74"/>
      <c r="K130" s="74"/>
      <c r="L130" s="74"/>
      <c r="M130" s="74"/>
      <c r="N130" s="74"/>
      <c r="O130" s="74"/>
      <c r="P130" s="74"/>
      <c r="Q130" s="74"/>
      <c r="R130" s="74"/>
      <c r="S130" s="74"/>
      <c r="T130" s="74"/>
      <c r="U130" s="74"/>
      <c r="V130" s="74"/>
      <c r="W130" s="74"/>
      <c r="X130" s="74"/>
      <c r="Y130" s="74"/>
      <c r="Z130" s="74"/>
      <c r="AA130" s="74"/>
      <c r="AB130" s="74"/>
    </row>
    <row r="131" spans="1:28" ht="12.75" customHeight="1">
      <c r="A131" s="85">
        <v>45307</v>
      </c>
      <c r="B131" s="32" t="s">
        <v>1187</v>
      </c>
      <c r="C131" s="31" t="s">
        <v>1188</v>
      </c>
      <c r="D131" s="31" t="s">
        <v>575</v>
      </c>
      <c r="E131" s="31" t="s">
        <v>573</v>
      </c>
      <c r="F131" s="86">
        <v>571655</v>
      </c>
      <c r="G131" s="32">
        <v>120.33</v>
      </c>
      <c r="H131" s="32" t="s">
        <v>860</v>
      </c>
      <c r="I131" s="74"/>
      <c r="J131" s="74"/>
      <c r="K131" s="74"/>
      <c r="L131" s="74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  <c r="Z131" s="74"/>
      <c r="AA131" s="74"/>
      <c r="AB131" s="74"/>
    </row>
    <row r="132" spans="1:28" ht="12.75" customHeight="1">
      <c r="A132" s="85">
        <v>45307</v>
      </c>
      <c r="B132" s="32" t="s">
        <v>1043</v>
      </c>
      <c r="C132" s="31" t="s">
        <v>1044</v>
      </c>
      <c r="D132" s="31" t="s">
        <v>575</v>
      </c>
      <c r="E132" s="31" t="s">
        <v>573</v>
      </c>
      <c r="F132" s="86">
        <v>1136231</v>
      </c>
      <c r="G132" s="32">
        <v>48.47</v>
      </c>
      <c r="H132" s="32" t="s">
        <v>860</v>
      </c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</row>
    <row r="133" spans="1:28" ht="12.75" customHeight="1">
      <c r="A133" s="85">
        <v>45307</v>
      </c>
      <c r="B133" s="32" t="s">
        <v>943</v>
      </c>
      <c r="C133" s="31" t="s">
        <v>944</v>
      </c>
      <c r="D133" s="31" t="s">
        <v>1189</v>
      </c>
      <c r="E133" s="31" t="s">
        <v>573</v>
      </c>
      <c r="F133" s="86">
        <v>906309</v>
      </c>
      <c r="G133" s="32">
        <v>59.77</v>
      </c>
      <c r="H133" s="32" t="s">
        <v>860</v>
      </c>
      <c r="I133" s="74"/>
      <c r="J133" s="74"/>
      <c r="K133" s="74"/>
      <c r="L133" s="74"/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  <c r="Z133" s="74"/>
      <c r="AA133" s="74"/>
      <c r="AB133" s="74"/>
    </row>
    <row r="134" spans="1:28" ht="12.75" customHeight="1">
      <c r="A134" s="85">
        <v>45307</v>
      </c>
      <c r="B134" s="32" t="s">
        <v>943</v>
      </c>
      <c r="C134" s="31" t="s">
        <v>944</v>
      </c>
      <c r="D134" s="31" t="s">
        <v>878</v>
      </c>
      <c r="E134" s="31" t="s">
        <v>573</v>
      </c>
      <c r="F134" s="86">
        <v>1440227</v>
      </c>
      <c r="G134" s="32">
        <v>59.93</v>
      </c>
      <c r="H134" s="32" t="s">
        <v>860</v>
      </c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</row>
    <row r="135" spans="1:28" ht="12.75" customHeight="1">
      <c r="A135" s="85">
        <v>45307</v>
      </c>
      <c r="B135" s="32" t="s">
        <v>943</v>
      </c>
      <c r="C135" s="31" t="s">
        <v>944</v>
      </c>
      <c r="D135" s="31" t="s">
        <v>1037</v>
      </c>
      <c r="E135" s="31" t="s">
        <v>573</v>
      </c>
      <c r="F135" s="86">
        <v>608321</v>
      </c>
      <c r="G135" s="32">
        <v>60.04</v>
      </c>
      <c r="H135" s="32" t="s">
        <v>860</v>
      </c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</row>
    <row r="136" spans="1:28" ht="12.75" customHeight="1">
      <c r="A136" s="85">
        <v>45307</v>
      </c>
      <c r="B136" s="32" t="s">
        <v>941</v>
      </c>
      <c r="C136" s="31" t="s">
        <v>942</v>
      </c>
      <c r="D136" s="31" t="s">
        <v>1010</v>
      </c>
      <c r="E136" s="31" t="s">
        <v>573</v>
      </c>
      <c r="F136" s="86">
        <v>90000</v>
      </c>
      <c r="G136" s="32">
        <v>40.380000000000003</v>
      </c>
      <c r="H136" s="32" t="s">
        <v>860</v>
      </c>
      <c r="I136" s="74"/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</row>
    <row r="137" spans="1:28" ht="12.75" customHeight="1">
      <c r="A137" s="85">
        <v>45307</v>
      </c>
      <c r="B137" s="32" t="s">
        <v>1011</v>
      </c>
      <c r="C137" s="31" t="s">
        <v>1012</v>
      </c>
      <c r="D137" s="31" t="s">
        <v>958</v>
      </c>
      <c r="E137" s="31" t="s">
        <v>573</v>
      </c>
      <c r="F137" s="86">
        <v>229955</v>
      </c>
      <c r="G137" s="32">
        <v>231.59</v>
      </c>
      <c r="H137" s="32" t="s">
        <v>860</v>
      </c>
      <c r="I137" s="74"/>
      <c r="J137" s="74"/>
      <c r="K137" s="74"/>
      <c r="L137" s="74"/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  <c r="Z137" s="74"/>
      <c r="AA137" s="74"/>
      <c r="AB137" s="74"/>
    </row>
    <row r="138" spans="1:28" ht="12.75" customHeight="1">
      <c r="A138" s="85">
        <v>45307</v>
      </c>
      <c r="B138" s="32" t="s">
        <v>1011</v>
      </c>
      <c r="C138" s="31" t="s">
        <v>1012</v>
      </c>
      <c r="D138" s="31" t="s">
        <v>998</v>
      </c>
      <c r="E138" s="31" t="s">
        <v>573</v>
      </c>
      <c r="F138" s="86">
        <v>251152</v>
      </c>
      <c r="G138" s="32">
        <v>230.8</v>
      </c>
      <c r="H138" s="32" t="s">
        <v>860</v>
      </c>
      <c r="I138" s="74"/>
      <c r="J138" s="74"/>
      <c r="K138" s="74"/>
      <c r="L138" s="74"/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  <c r="Z138" s="74"/>
      <c r="AA138" s="74"/>
      <c r="AB138" s="74"/>
    </row>
    <row r="139" spans="1:28" ht="12.75" customHeight="1">
      <c r="A139" s="85">
        <v>45307</v>
      </c>
      <c r="B139" s="32" t="s">
        <v>1190</v>
      </c>
      <c r="C139" s="31" t="s">
        <v>1191</v>
      </c>
      <c r="D139" s="31" t="s">
        <v>878</v>
      </c>
      <c r="E139" s="31" t="s">
        <v>573</v>
      </c>
      <c r="F139" s="86">
        <v>21853536</v>
      </c>
      <c r="G139" s="32">
        <v>30.18</v>
      </c>
      <c r="H139" s="32" t="s">
        <v>860</v>
      </c>
      <c r="I139" s="74"/>
      <c r="J139" s="74"/>
      <c r="K139" s="74"/>
      <c r="L139" s="74"/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  <c r="Z139" s="74"/>
      <c r="AA139" s="74"/>
      <c r="AB139" s="74"/>
    </row>
    <row r="140" spans="1:28" ht="12.75" customHeight="1">
      <c r="A140" s="85">
        <v>45307</v>
      </c>
      <c r="B140" s="32" t="s">
        <v>1045</v>
      </c>
      <c r="C140" s="31" t="s">
        <v>1046</v>
      </c>
      <c r="D140" s="31" t="s">
        <v>878</v>
      </c>
      <c r="E140" s="31" t="s">
        <v>573</v>
      </c>
      <c r="F140" s="86">
        <v>1492723</v>
      </c>
      <c r="G140" s="32">
        <v>36.93</v>
      </c>
      <c r="H140" s="32" t="s">
        <v>860</v>
      </c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  <c r="Z140" s="74"/>
      <c r="AA140" s="74"/>
      <c r="AB140" s="74"/>
    </row>
    <row r="141" spans="1:28" ht="12.75" customHeight="1">
      <c r="A141" s="85">
        <v>45307</v>
      </c>
      <c r="B141" s="32" t="s">
        <v>1045</v>
      </c>
      <c r="C141" s="31" t="s">
        <v>1046</v>
      </c>
      <c r="D141" s="31" t="s">
        <v>909</v>
      </c>
      <c r="E141" s="31" t="s">
        <v>573</v>
      </c>
      <c r="F141" s="86">
        <v>21766</v>
      </c>
      <c r="G141" s="32">
        <v>36.21</v>
      </c>
      <c r="H141" s="32" t="s">
        <v>860</v>
      </c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</row>
    <row r="142" spans="1:28" ht="12.75" customHeight="1">
      <c r="A142" s="85">
        <v>45307</v>
      </c>
      <c r="B142" s="32" t="s">
        <v>1045</v>
      </c>
      <c r="C142" s="31" t="s">
        <v>1046</v>
      </c>
      <c r="D142" s="31" t="s">
        <v>575</v>
      </c>
      <c r="E142" s="31" t="s">
        <v>573</v>
      </c>
      <c r="F142" s="86">
        <v>1758217</v>
      </c>
      <c r="G142" s="32">
        <v>36.979999999999997</v>
      </c>
      <c r="H142" s="32" t="s">
        <v>860</v>
      </c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</row>
    <row r="143" spans="1:28" ht="12.75" customHeight="1">
      <c r="A143" s="85">
        <v>45307</v>
      </c>
      <c r="B143" s="32" t="s">
        <v>1192</v>
      </c>
      <c r="C143" s="31" t="s">
        <v>1193</v>
      </c>
      <c r="D143" s="31" t="s">
        <v>1194</v>
      </c>
      <c r="E143" s="31" t="s">
        <v>573</v>
      </c>
      <c r="F143" s="86">
        <v>93297</v>
      </c>
      <c r="G143" s="32">
        <v>688.76</v>
      </c>
      <c r="H143" s="32" t="s">
        <v>860</v>
      </c>
      <c r="I143" s="74"/>
      <c r="J143" s="74"/>
      <c r="K143" s="74"/>
      <c r="L143" s="74"/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  <c r="Z143" s="74"/>
      <c r="AA143" s="74"/>
      <c r="AB143" s="74"/>
    </row>
    <row r="144" spans="1:28" ht="12.75" customHeight="1">
      <c r="A144" s="85">
        <v>45307</v>
      </c>
      <c r="B144" s="32" t="s">
        <v>1047</v>
      </c>
      <c r="C144" s="31" t="s">
        <v>1048</v>
      </c>
      <c r="D144" s="31" t="s">
        <v>575</v>
      </c>
      <c r="E144" s="31" t="s">
        <v>573</v>
      </c>
      <c r="F144" s="86">
        <v>599545</v>
      </c>
      <c r="G144" s="32">
        <v>213.28</v>
      </c>
      <c r="H144" s="32" t="s">
        <v>860</v>
      </c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</row>
    <row r="145" spans="1:28" ht="12.75" customHeight="1">
      <c r="A145" s="85">
        <v>45307</v>
      </c>
      <c r="B145" s="32" t="s">
        <v>1195</v>
      </c>
      <c r="C145" s="31" t="s">
        <v>1196</v>
      </c>
      <c r="D145" s="31" t="s">
        <v>878</v>
      </c>
      <c r="E145" s="31" t="s">
        <v>573</v>
      </c>
      <c r="F145" s="86">
        <v>14514307</v>
      </c>
      <c r="G145" s="32">
        <v>28.94</v>
      </c>
      <c r="H145" s="32" t="s">
        <v>860</v>
      </c>
      <c r="I145" s="74"/>
      <c r="J145" s="74"/>
      <c r="K145" s="74"/>
      <c r="L145" s="74"/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  <c r="Z145" s="74"/>
      <c r="AA145" s="74"/>
      <c r="AB145" s="74"/>
    </row>
    <row r="146" spans="1:28" ht="12.75" customHeight="1">
      <c r="A146" s="85">
        <v>45307</v>
      </c>
      <c r="B146" s="32" t="s">
        <v>1195</v>
      </c>
      <c r="C146" s="31" t="s">
        <v>1196</v>
      </c>
      <c r="D146" s="31" t="s">
        <v>909</v>
      </c>
      <c r="E146" s="31" t="s">
        <v>573</v>
      </c>
      <c r="F146" s="86">
        <v>10728054</v>
      </c>
      <c r="G146" s="32">
        <v>29.1</v>
      </c>
      <c r="H146" s="32" t="s">
        <v>860</v>
      </c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</row>
    <row r="147" spans="1:28" ht="12.75" customHeight="1">
      <c r="A147" s="85">
        <v>45307</v>
      </c>
      <c r="B147" s="32" t="s">
        <v>1197</v>
      </c>
      <c r="C147" s="31" t="s">
        <v>1198</v>
      </c>
      <c r="D147" s="31" t="s">
        <v>1199</v>
      </c>
      <c r="E147" s="31" t="s">
        <v>573</v>
      </c>
      <c r="F147" s="86">
        <v>650000</v>
      </c>
      <c r="G147" s="32">
        <v>168</v>
      </c>
      <c r="H147" s="32" t="s">
        <v>860</v>
      </c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  <c r="Z147" s="74"/>
      <c r="AA147" s="74"/>
      <c r="AB147" s="74"/>
    </row>
    <row r="148" spans="1:28" ht="12.75" customHeight="1">
      <c r="A148" s="85">
        <v>45307</v>
      </c>
      <c r="B148" s="32" t="s">
        <v>1200</v>
      </c>
      <c r="C148" s="31" t="s">
        <v>1201</v>
      </c>
      <c r="D148" s="31" t="s">
        <v>899</v>
      </c>
      <c r="E148" s="31" t="s">
        <v>573</v>
      </c>
      <c r="F148" s="86">
        <v>150000</v>
      </c>
      <c r="G148" s="32">
        <v>189.23</v>
      </c>
      <c r="H148" s="32" t="s">
        <v>860</v>
      </c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</row>
    <row r="149" spans="1:28" ht="12.75" customHeight="1">
      <c r="A149" s="85">
        <v>45307</v>
      </c>
      <c r="B149" s="32" t="s">
        <v>1013</v>
      </c>
      <c r="C149" s="31" t="s">
        <v>1014</v>
      </c>
      <c r="D149" s="31" t="s">
        <v>1202</v>
      </c>
      <c r="E149" s="31" t="s">
        <v>573</v>
      </c>
      <c r="F149" s="86">
        <v>12000</v>
      </c>
      <c r="G149" s="32">
        <v>180.33</v>
      </c>
      <c r="H149" s="32" t="s">
        <v>860</v>
      </c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  <c r="U149" s="74"/>
      <c r="V149" s="74"/>
      <c r="W149" s="74"/>
      <c r="X149" s="74"/>
      <c r="Y149" s="74"/>
      <c r="Z149" s="74"/>
      <c r="AA149" s="74"/>
      <c r="AB149" s="74"/>
    </row>
    <row r="150" spans="1:28" ht="12.75" customHeight="1">
      <c r="A150" s="85">
        <v>45307</v>
      </c>
      <c r="B150" s="32" t="s">
        <v>1013</v>
      </c>
      <c r="C150" s="31" t="s">
        <v>1014</v>
      </c>
      <c r="D150" s="31" t="s">
        <v>875</v>
      </c>
      <c r="E150" s="31" t="s">
        <v>573</v>
      </c>
      <c r="F150" s="86">
        <v>88000</v>
      </c>
      <c r="G150" s="32">
        <v>173.9</v>
      </c>
      <c r="H150" s="32" t="s">
        <v>860</v>
      </c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  <c r="U150" s="74"/>
      <c r="V150" s="74"/>
      <c r="W150" s="74"/>
      <c r="X150" s="74"/>
      <c r="Y150" s="74"/>
      <c r="Z150" s="74"/>
      <c r="AA150" s="74"/>
      <c r="AB150" s="74"/>
    </row>
    <row r="151" spans="1:28" ht="12.75" customHeight="1">
      <c r="A151" s="85">
        <v>45307</v>
      </c>
      <c r="B151" s="32" t="s">
        <v>1049</v>
      </c>
      <c r="C151" s="31" t="s">
        <v>1050</v>
      </c>
      <c r="D151" s="31" t="s">
        <v>958</v>
      </c>
      <c r="E151" s="31" t="s">
        <v>573</v>
      </c>
      <c r="F151" s="86">
        <v>75455</v>
      </c>
      <c r="G151" s="32">
        <v>78.81</v>
      </c>
      <c r="H151" s="32" t="s">
        <v>860</v>
      </c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  <c r="U151" s="74"/>
      <c r="V151" s="74"/>
      <c r="W151" s="74"/>
      <c r="X151" s="74"/>
      <c r="Y151" s="74"/>
      <c r="Z151" s="74"/>
      <c r="AA151" s="74"/>
      <c r="AB151" s="74"/>
    </row>
    <row r="152" spans="1:28" ht="12.75" customHeight="1">
      <c r="A152" s="85">
        <v>45307</v>
      </c>
      <c r="B152" s="32" t="s">
        <v>982</v>
      </c>
      <c r="C152" s="31" t="s">
        <v>983</v>
      </c>
      <c r="D152" s="31" t="s">
        <v>1203</v>
      </c>
      <c r="E152" s="31" t="s">
        <v>573</v>
      </c>
      <c r="F152" s="86">
        <v>500000</v>
      </c>
      <c r="G152" s="32">
        <v>183.63</v>
      </c>
      <c r="H152" s="32" t="s">
        <v>860</v>
      </c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  <c r="U152" s="74"/>
      <c r="V152" s="74"/>
      <c r="W152" s="74"/>
      <c r="X152" s="74"/>
      <c r="Y152" s="74"/>
      <c r="Z152" s="74"/>
      <c r="AA152" s="74"/>
      <c r="AB152" s="74"/>
    </row>
    <row r="153" spans="1:28" ht="12.75" customHeight="1">
      <c r="A153" s="85">
        <v>45307</v>
      </c>
      <c r="B153" s="32" t="s">
        <v>982</v>
      </c>
      <c r="C153" s="31" t="s">
        <v>983</v>
      </c>
      <c r="D153" s="31" t="s">
        <v>1052</v>
      </c>
      <c r="E153" s="31" t="s">
        <v>573</v>
      </c>
      <c r="F153" s="86">
        <v>15000</v>
      </c>
      <c r="G153" s="32">
        <v>180.67</v>
      </c>
      <c r="H153" s="32" t="s">
        <v>860</v>
      </c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  <c r="U153" s="74"/>
      <c r="V153" s="74"/>
      <c r="W153" s="74"/>
      <c r="X153" s="74"/>
      <c r="Y153" s="74"/>
      <c r="Z153" s="74"/>
      <c r="AA153" s="74"/>
      <c r="AB153" s="74"/>
    </row>
    <row r="154" spans="1:28" ht="12.75" customHeight="1">
      <c r="A154" s="85">
        <v>45307</v>
      </c>
      <c r="B154" s="32" t="s">
        <v>982</v>
      </c>
      <c r="C154" s="31" t="s">
        <v>983</v>
      </c>
      <c r="D154" s="31" t="s">
        <v>1053</v>
      </c>
      <c r="E154" s="31" t="s">
        <v>573</v>
      </c>
      <c r="F154" s="86">
        <v>31550</v>
      </c>
      <c r="G154" s="32">
        <v>181.94</v>
      </c>
      <c r="H154" s="32" t="s">
        <v>860</v>
      </c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  <c r="Z154" s="74"/>
      <c r="AA154" s="74"/>
      <c r="AB154" s="74"/>
    </row>
    <row r="155" spans="1:28" ht="12.75" customHeight="1">
      <c r="A155" s="85">
        <v>45307</v>
      </c>
      <c r="B155" s="32" t="s">
        <v>982</v>
      </c>
      <c r="C155" s="31" t="s">
        <v>983</v>
      </c>
      <c r="D155" s="31" t="s">
        <v>1204</v>
      </c>
      <c r="E155" s="31" t="s">
        <v>573</v>
      </c>
      <c r="F155" s="86">
        <v>1408663</v>
      </c>
      <c r="G155" s="32">
        <v>181.36</v>
      </c>
      <c r="H155" s="32" t="s">
        <v>860</v>
      </c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  <c r="Z155" s="74"/>
      <c r="AA155" s="74"/>
      <c r="AB155" s="74"/>
    </row>
    <row r="156" spans="1:28" ht="12.75" customHeight="1">
      <c r="A156" s="85">
        <v>45307</v>
      </c>
      <c r="B156" s="32" t="s">
        <v>982</v>
      </c>
      <c r="C156" s="31" t="s">
        <v>983</v>
      </c>
      <c r="D156" s="31" t="s">
        <v>1165</v>
      </c>
      <c r="E156" s="31" t="s">
        <v>573</v>
      </c>
      <c r="F156" s="86">
        <v>514061</v>
      </c>
      <c r="G156" s="32">
        <v>178.88</v>
      </c>
      <c r="H156" s="32" t="s">
        <v>860</v>
      </c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  <c r="U156" s="74"/>
      <c r="V156" s="74"/>
      <c r="W156" s="74"/>
      <c r="X156" s="74"/>
      <c r="Y156" s="74"/>
      <c r="Z156" s="74"/>
      <c r="AA156" s="74"/>
      <c r="AB156" s="74"/>
    </row>
    <row r="157" spans="1:28" ht="12.75" customHeight="1">
      <c r="A157" s="85">
        <v>45307</v>
      </c>
      <c r="B157" s="32" t="s">
        <v>982</v>
      </c>
      <c r="C157" s="31" t="s">
        <v>983</v>
      </c>
      <c r="D157" s="31" t="s">
        <v>899</v>
      </c>
      <c r="E157" s="31" t="s">
        <v>573</v>
      </c>
      <c r="F157" s="86">
        <v>640070</v>
      </c>
      <c r="G157" s="32">
        <v>179.65</v>
      </c>
      <c r="H157" s="32" t="s">
        <v>860</v>
      </c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  <c r="U157" s="74"/>
      <c r="V157" s="74"/>
      <c r="W157" s="74"/>
      <c r="X157" s="74"/>
      <c r="Y157" s="74"/>
      <c r="Z157" s="74"/>
      <c r="AA157" s="74"/>
      <c r="AB157" s="74"/>
    </row>
    <row r="158" spans="1:28" ht="12.75" customHeight="1">
      <c r="A158" s="85">
        <v>45307</v>
      </c>
      <c r="B158" s="32" t="s">
        <v>982</v>
      </c>
      <c r="C158" s="31" t="s">
        <v>983</v>
      </c>
      <c r="D158" s="31" t="s">
        <v>1037</v>
      </c>
      <c r="E158" s="31" t="s">
        <v>573</v>
      </c>
      <c r="F158" s="86">
        <v>968629</v>
      </c>
      <c r="G158" s="32">
        <v>181.07</v>
      </c>
      <c r="H158" s="32" t="s">
        <v>860</v>
      </c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  <c r="U158" s="74"/>
      <c r="V158" s="74"/>
      <c r="W158" s="74"/>
      <c r="X158" s="74"/>
      <c r="Y158" s="74"/>
      <c r="Z158" s="74"/>
      <c r="AA158" s="74"/>
      <c r="AB158" s="74"/>
    </row>
    <row r="159" spans="1:28" ht="12.75" customHeight="1">
      <c r="A159" s="85">
        <v>45307</v>
      </c>
      <c r="B159" s="32" t="s">
        <v>982</v>
      </c>
      <c r="C159" s="31" t="s">
        <v>983</v>
      </c>
      <c r="D159" s="31" t="s">
        <v>909</v>
      </c>
      <c r="E159" s="31" t="s">
        <v>573</v>
      </c>
      <c r="F159" s="86">
        <v>972817</v>
      </c>
      <c r="G159" s="32">
        <v>179.43</v>
      </c>
      <c r="H159" s="32" t="s">
        <v>860</v>
      </c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4"/>
      <c r="AA159" s="74"/>
      <c r="AB159" s="74"/>
    </row>
    <row r="160" spans="1:28" ht="12.75" customHeight="1">
      <c r="A160" s="85">
        <v>45307</v>
      </c>
      <c r="B160" s="32" t="s">
        <v>982</v>
      </c>
      <c r="C160" s="31" t="s">
        <v>983</v>
      </c>
      <c r="D160" s="31" t="s">
        <v>1205</v>
      </c>
      <c r="E160" s="31" t="s">
        <v>573</v>
      </c>
      <c r="F160" s="86">
        <v>591539</v>
      </c>
      <c r="G160" s="32">
        <v>173</v>
      </c>
      <c r="H160" s="32" t="s">
        <v>860</v>
      </c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4"/>
      <c r="W160" s="74"/>
      <c r="X160" s="74"/>
      <c r="Y160" s="74"/>
      <c r="Z160" s="74"/>
      <c r="AA160" s="74"/>
      <c r="AB160" s="74"/>
    </row>
    <row r="161" spans="1:28" ht="12.75" customHeight="1">
      <c r="A161" s="85">
        <v>45307</v>
      </c>
      <c r="B161" s="32" t="s">
        <v>982</v>
      </c>
      <c r="C161" s="31" t="s">
        <v>983</v>
      </c>
      <c r="D161" s="31" t="s">
        <v>1206</v>
      </c>
      <c r="E161" s="31" t="s">
        <v>573</v>
      </c>
      <c r="F161" s="86">
        <v>1537782</v>
      </c>
      <c r="G161" s="32">
        <v>178.41</v>
      </c>
      <c r="H161" s="32" t="s">
        <v>860</v>
      </c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  <c r="U161" s="74"/>
      <c r="V161" s="74"/>
      <c r="W161" s="74"/>
      <c r="X161" s="74"/>
      <c r="Y161" s="74"/>
      <c r="Z161" s="74"/>
      <c r="AA161" s="74"/>
      <c r="AB161" s="74"/>
    </row>
    <row r="162" spans="1:28" ht="12.75" customHeight="1">
      <c r="A162" s="85">
        <v>45307</v>
      </c>
      <c r="B162" s="32" t="s">
        <v>982</v>
      </c>
      <c r="C162" s="31" t="s">
        <v>983</v>
      </c>
      <c r="D162" s="31" t="s">
        <v>575</v>
      </c>
      <c r="E162" s="31" t="s">
        <v>573</v>
      </c>
      <c r="F162" s="86">
        <v>4132106</v>
      </c>
      <c r="G162" s="32">
        <v>181.74</v>
      </c>
      <c r="H162" s="32" t="s">
        <v>860</v>
      </c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  <c r="U162" s="74"/>
      <c r="V162" s="74"/>
      <c r="W162" s="74"/>
      <c r="X162" s="74"/>
      <c r="Y162" s="74"/>
      <c r="Z162" s="74"/>
      <c r="AA162" s="74"/>
      <c r="AB162" s="74"/>
    </row>
    <row r="163" spans="1:28" ht="12.75" customHeight="1">
      <c r="A163" s="85">
        <v>45307</v>
      </c>
      <c r="B163" s="32" t="s">
        <v>982</v>
      </c>
      <c r="C163" s="31" t="s">
        <v>983</v>
      </c>
      <c r="D163" s="31" t="s">
        <v>1207</v>
      </c>
      <c r="E163" s="31" t="s">
        <v>573</v>
      </c>
      <c r="F163" s="86">
        <v>109576</v>
      </c>
      <c r="G163" s="32">
        <v>175.77</v>
      </c>
      <c r="H163" s="32" t="s">
        <v>860</v>
      </c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  <c r="U163" s="74"/>
      <c r="V163" s="74"/>
      <c r="W163" s="74"/>
      <c r="X163" s="74"/>
      <c r="Y163" s="74"/>
      <c r="Z163" s="74"/>
      <c r="AA163" s="74"/>
      <c r="AB163" s="74"/>
    </row>
    <row r="164" spans="1:28" ht="12.75" customHeight="1">
      <c r="A164" s="85">
        <v>45307</v>
      </c>
      <c r="B164" s="32" t="s">
        <v>982</v>
      </c>
      <c r="C164" s="31" t="s">
        <v>983</v>
      </c>
      <c r="D164" s="31" t="s">
        <v>998</v>
      </c>
      <c r="E164" s="31" t="s">
        <v>573</v>
      </c>
      <c r="F164" s="86">
        <v>402839</v>
      </c>
      <c r="G164" s="32">
        <v>180.11</v>
      </c>
      <c r="H164" s="32" t="s">
        <v>860</v>
      </c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  <c r="U164" s="74"/>
      <c r="V164" s="74"/>
      <c r="W164" s="74"/>
      <c r="X164" s="74"/>
      <c r="Y164" s="74"/>
      <c r="Z164" s="74"/>
      <c r="AA164" s="74"/>
      <c r="AB164" s="74"/>
    </row>
    <row r="165" spans="1:28" ht="12.75" customHeight="1">
      <c r="A165" s="85">
        <v>45307</v>
      </c>
      <c r="B165" s="32" t="s">
        <v>982</v>
      </c>
      <c r="C165" s="31" t="s">
        <v>983</v>
      </c>
      <c r="D165" s="31" t="s">
        <v>1208</v>
      </c>
      <c r="E165" s="31" t="s">
        <v>573</v>
      </c>
      <c r="F165" s="86">
        <v>496319</v>
      </c>
      <c r="G165" s="32">
        <v>180.13</v>
      </c>
      <c r="H165" s="32" t="s">
        <v>860</v>
      </c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  <c r="Z165" s="74"/>
      <c r="AA165" s="74"/>
      <c r="AB165" s="74"/>
    </row>
    <row r="166" spans="1:28" ht="12.75" customHeight="1">
      <c r="A166" s="85">
        <v>45307</v>
      </c>
      <c r="B166" s="32" t="s">
        <v>982</v>
      </c>
      <c r="C166" s="31" t="s">
        <v>983</v>
      </c>
      <c r="D166" s="31" t="s">
        <v>1054</v>
      </c>
      <c r="E166" s="31" t="s">
        <v>573</v>
      </c>
      <c r="F166" s="86">
        <v>50000</v>
      </c>
      <c r="G166" s="32">
        <v>176.99</v>
      </c>
      <c r="H166" s="32" t="s">
        <v>860</v>
      </c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4"/>
      <c r="W166" s="74"/>
      <c r="X166" s="74"/>
      <c r="Y166" s="74"/>
      <c r="Z166" s="74"/>
      <c r="AA166" s="74"/>
      <c r="AB166" s="74"/>
    </row>
    <row r="167" spans="1:28" ht="12.75" customHeight="1">
      <c r="A167" s="85">
        <v>45307</v>
      </c>
      <c r="B167" s="32" t="s">
        <v>982</v>
      </c>
      <c r="C167" s="31" t="s">
        <v>983</v>
      </c>
      <c r="D167" s="31" t="s">
        <v>878</v>
      </c>
      <c r="E167" s="31" t="s">
        <v>573</v>
      </c>
      <c r="F167" s="86">
        <v>2283332</v>
      </c>
      <c r="G167" s="32">
        <v>180.62</v>
      </c>
      <c r="H167" s="32" t="s">
        <v>860</v>
      </c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4"/>
      <c r="W167" s="74"/>
      <c r="X167" s="74"/>
      <c r="Y167" s="74"/>
      <c r="Z167" s="74"/>
      <c r="AA167" s="74"/>
      <c r="AB167" s="74"/>
    </row>
    <row r="168" spans="1:28" ht="12.75" customHeight="1">
      <c r="A168" s="85">
        <v>45307</v>
      </c>
      <c r="B168" s="32" t="s">
        <v>1209</v>
      </c>
      <c r="C168" s="31" t="s">
        <v>1210</v>
      </c>
      <c r="D168" s="31" t="s">
        <v>1211</v>
      </c>
      <c r="E168" s="31" t="s">
        <v>573</v>
      </c>
      <c r="F168" s="86">
        <v>102731</v>
      </c>
      <c r="G168" s="32">
        <v>144.51</v>
      </c>
      <c r="H168" s="32" t="s">
        <v>860</v>
      </c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  <c r="U168" s="74"/>
      <c r="V168" s="74"/>
      <c r="W168" s="74"/>
      <c r="X168" s="74"/>
      <c r="Y168" s="74"/>
      <c r="Z168" s="74"/>
      <c r="AA168" s="74"/>
      <c r="AB168" s="74"/>
    </row>
    <row r="169" spans="1:28" ht="12.75" customHeight="1">
      <c r="A169" s="85">
        <v>45307</v>
      </c>
      <c r="B169" s="32" t="s">
        <v>1212</v>
      </c>
      <c r="C169" s="31" t="s">
        <v>1213</v>
      </c>
      <c r="D169" s="31" t="s">
        <v>1214</v>
      </c>
      <c r="E169" s="31" t="s">
        <v>573</v>
      </c>
      <c r="F169" s="86">
        <v>44171</v>
      </c>
      <c r="G169" s="32">
        <v>190.5</v>
      </c>
      <c r="H169" s="32" t="s">
        <v>860</v>
      </c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4"/>
      <c r="Z169" s="74"/>
      <c r="AA169" s="74"/>
      <c r="AB169" s="74"/>
    </row>
    <row r="170" spans="1:28" ht="12.75" customHeight="1">
      <c r="A170" s="85">
        <v>45307</v>
      </c>
      <c r="B170" s="32" t="s">
        <v>1212</v>
      </c>
      <c r="C170" s="31" t="s">
        <v>1213</v>
      </c>
      <c r="D170" s="31" t="s">
        <v>1215</v>
      </c>
      <c r="E170" s="31" t="s">
        <v>573</v>
      </c>
      <c r="F170" s="86">
        <v>80000</v>
      </c>
      <c r="G170" s="32">
        <v>198.79</v>
      </c>
      <c r="H170" s="32" t="s">
        <v>860</v>
      </c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  <c r="U170" s="74"/>
      <c r="V170" s="74"/>
      <c r="W170" s="74"/>
      <c r="X170" s="74"/>
      <c r="Y170" s="74"/>
      <c r="Z170" s="74"/>
      <c r="AA170" s="74"/>
      <c r="AB170" s="74"/>
    </row>
    <row r="171" spans="1:28" ht="12.75" customHeight="1">
      <c r="A171" s="85">
        <v>45307</v>
      </c>
      <c r="B171" s="32" t="s">
        <v>1212</v>
      </c>
      <c r="C171" s="31" t="s">
        <v>1213</v>
      </c>
      <c r="D171" s="31" t="s">
        <v>1216</v>
      </c>
      <c r="E171" s="31" t="s">
        <v>573</v>
      </c>
      <c r="F171" s="86">
        <v>100000</v>
      </c>
      <c r="G171" s="32">
        <v>198</v>
      </c>
      <c r="H171" s="32" t="s">
        <v>860</v>
      </c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  <c r="U171" s="74"/>
      <c r="V171" s="74"/>
      <c r="W171" s="74"/>
      <c r="X171" s="74"/>
      <c r="Y171" s="74"/>
      <c r="Z171" s="74"/>
      <c r="AA171" s="74"/>
      <c r="AB171" s="74"/>
    </row>
    <row r="172" spans="1:28" ht="12.75" customHeight="1">
      <c r="A172" s="85">
        <v>45307</v>
      </c>
      <c r="B172" s="32" t="s">
        <v>1217</v>
      </c>
      <c r="C172" s="31" t="s">
        <v>1218</v>
      </c>
      <c r="D172" s="31" t="s">
        <v>1165</v>
      </c>
      <c r="E172" s="31" t="s">
        <v>573</v>
      </c>
      <c r="F172" s="86">
        <v>237572</v>
      </c>
      <c r="G172" s="32">
        <v>182.45</v>
      </c>
      <c r="H172" s="32" t="s">
        <v>860</v>
      </c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  <c r="Z172" s="74"/>
      <c r="AA172" s="74"/>
      <c r="AB172" s="74"/>
    </row>
    <row r="173" spans="1:28" ht="12.75" customHeight="1">
      <c r="A173" s="85">
        <v>45307</v>
      </c>
      <c r="B173" s="32" t="s">
        <v>1058</v>
      </c>
      <c r="C173" s="31" t="s">
        <v>1059</v>
      </c>
      <c r="D173" s="31" t="s">
        <v>1060</v>
      </c>
      <c r="E173" s="31" t="s">
        <v>573</v>
      </c>
      <c r="F173" s="86">
        <v>9063553</v>
      </c>
      <c r="G173" s="32">
        <v>4.12</v>
      </c>
      <c r="H173" s="32" t="s">
        <v>860</v>
      </c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  <c r="U173" s="74"/>
      <c r="V173" s="74"/>
      <c r="W173" s="74"/>
      <c r="X173" s="74"/>
      <c r="Y173" s="74"/>
      <c r="Z173" s="74"/>
      <c r="AA173" s="74"/>
      <c r="AB173" s="74"/>
    </row>
    <row r="174" spans="1:28" ht="12.75" customHeight="1">
      <c r="A174" s="85">
        <v>45307</v>
      </c>
      <c r="B174" s="32" t="s">
        <v>1219</v>
      </c>
      <c r="C174" s="31" t="s">
        <v>1220</v>
      </c>
      <c r="D174" s="31" t="s">
        <v>957</v>
      </c>
      <c r="E174" s="31" t="s">
        <v>573</v>
      </c>
      <c r="F174" s="86">
        <v>1490000</v>
      </c>
      <c r="G174" s="32">
        <v>1.65</v>
      </c>
      <c r="H174" s="32" t="s">
        <v>860</v>
      </c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  <c r="U174" s="74"/>
      <c r="V174" s="74"/>
      <c r="W174" s="74"/>
      <c r="X174" s="74"/>
      <c r="Y174" s="74"/>
      <c r="Z174" s="74"/>
      <c r="AA174" s="74"/>
      <c r="AB174" s="74"/>
    </row>
    <row r="175" spans="1:28" ht="12.75" customHeight="1">
      <c r="A175" s="85">
        <v>45307</v>
      </c>
      <c r="B175" s="32" t="s">
        <v>737</v>
      </c>
      <c r="C175" s="31" t="s">
        <v>1221</v>
      </c>
      <c r="D175" s="31" t="s">
        <v>878</v>
      </c>
      <c r="E175" s="31" t="s">
        <v>573</v>
      </c>
      <c r="F175" s="86">
        <v>3504099</v>
      </c>
      <c r="G175" s="32">
        <v>16.25</v>
      </c>
      <c r="H175" s="32" t="s">
        <v>860</v>
      </c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  <c r="U175" s="74"/>
      <c r="V175" s="74"/>
      <c r="W175" s="74"/>
      <c r="X175" s="74"/>
      <c r="Y175" s="74"/>
      <c r="Z175" s="74"/>
      <c r="AA175" s="74"/>
      <c r="AB175" s="74"/>
    </row>
    <row r="176" spans="1:28" ht="12.75" customHeight="1">
      <c r="A176" s="85">
        <v>45307</v>
      </c>
      <c r="B176" s="32" t="s">
        <v>1222</v>
      </c>
      <c r="C176" s="31" t="s">
        <v>1223</v>
      </c>
      <c r="D176" s="31" t="s">
        <v>1224</v>
      </c>
      <c r="E176" s="31" t="s">
        <v>574</v>
      </c>
      <c r="F176" s="86">
        <v>240000</v>
      </c>
      <c r="G176" s="32">
        <v>303.01</v>
      </c>
      <c r="H176" s="32" t="s">
        <v>860</v>
      </c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  <c r="U176" s="74"/>
      <c r="V176" s="74"/>
      <c r="W176" s="74"/>
      <c r="X176" s="74"/>
      <c r="Y176" s="74"/>
      <c r="Z176" s="74"/>
      <c r="AA176" s="74"/>
      <c r="AB176" s="74"/>
    </row>
    <row r="177" spans="1:28" ht="12.75" customHeight="1">
      <c r="A177" s="85">
        <v>45307</v>
      </c>
      <c r="B177" s="32" t="s">
        <v>1151</v>
      </c>
      <c r="C177" s="31" t="s">
        <v>1152</v>
      </c>
      <c r="D177" s="31" t="s">
        <v>575</v>
      </c>
      <c r="E177" s="31" t="s">
        <v>574</v>
      </c>
      <c r="F177" s="86">
        <v>523106</v>
      </c>
      <c r="G177" s="32">
        <v>101.97</v>
      </c>
      <c r="H177" s="32" t="s">
        <v>860</v>
      </c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/>
      <c r="Z177" s="74"/>
      <c r="AA177" s="74"/>
      <c r="AB177" s="74"/>
    </row>
    <row r="178" spans="1:28" ht="12.75" customHeight="1">
      <c r="A178" s="85">
        <v>45307</v>
      </c>
      <c r="B178" s="32" t="s">
        <v>1153</v>
      </c>
      <c r="C178" s="31" t="s">
        <v>1154</v>
      </c>
      <c r="D178" s="31" t="s">
        <v>1057</v>
      </c>
      <c r="E178" s="31" t="s">
        <v>574</v>
      </c>
      <c r="F178" s="86">
        <v>855960</v>
      </c>
      <c r="G178" s="32">
        <v>8.7899999999999991</v>
      </c>
      <c r="H178" s="32" t="s">
        <v>860</v>
      </c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  <c r="U178" s="74"/>
      <c r="V178" s="74"/>
      <c r="W178" s="74"/>
      <c r="X178" s="74"/>
      <c r="Y178" s="74"/>
      <c r="Z178" s="74"/>
      <c r="AA178" s="74"/>
      <c r="AB178" s="74"/>
    </row>
    <row r="179" spans="1:28" ht="12.75" customHeight="1">
      <c r="A179" s="85">
        <v>45307</v>
      </c>
      <c r="B179" s="32" t="s">
        <v>1225</v>
      </c>
      <c r="C179" s="31" t="s">
        <v>1226</v>
      </c>
      <c r="D179" s="31" t="s">
        <v>1227</v>
      </c>
      <c r="E179" s="31" t="s">
        <v>574</v>
      </c>
      <c r="F179" s="86">
        <v>525957</v>
      </c>
      <c r="G179" s="32">
        <v>22.42</v>
      </c>
      <c r="H179" s="32" t="s">
        <v>860</v>
      </c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74"/>
      <c r="U179" s="74"/>
      <c r="V179" s="74"/>
      <c r="W179" s="74"/>
      <c r="X179" s="74"/>
      <c r="Y179" s="74"/>
      <c r="Z179" s="74"/>
      <c r="AA179" s="74"/>
      <c r="AB179" s="74"/>
    </row>
    <row r="180" spans="1:28" ht="12.75" customHeight="1">
      <c r="A180" s="85">
        <v>45307</v>
      </c>
      <c r="B180" s="32" t="s">
        <v>1225</v>
      </c>
      <c r="C180" s="31" t="s">
        <v>1226</v>
      </c>
      <c r="D180" s="31" t="s">
        <v>1228</v>
      </c>
      <c r="E180" s="31" t="s">
        <v>574</v>
      </c>
      <c r="F180" s="86">
        <v>900887</v>
      </c>
      <c r="G180" s="32">
        <v>23.61</v>
      </c>
      <c r="H180" s="32" t="s">
        <v>860</v>
      </c>
      <c r="I180" s="74"/>
      <c r="J180" s="74"/>
      <c r="K180" s="74"/>
      <c r="L180" s="74"/>
      <c r="M180" s="74"/>
      <c r="N180" s="74"/>
      <c r="O180" s="74"/>
      <c r="P180" s="74"/>
      <c r="Q180" s="74"/>
      <c r="R180" s="74"/>
      <c r="S180" s="74"/>
      <c r="T180" s="74"/>
      <c r="U180" s="74"/>
      <c r="V180" s="74"/>
      <c r="W180" s="74"/>
      <c r="X180" s="74"/>
      <c r="Y180" s="74"/>
      <c r="Z180" s="74"/>
      <c r="AA180" s="74"/>
      <c r="AB180" s="74"/>
    </row>
    <row r="181" spans="1:28" ht="12.75" customHeight="1">
      <c r="A181" s="85">
        <v>45307</v>
      </c>
      <c r="B181" s="32" t="s">
        <v>1155</v>
      </c>
      <c r="C181" s="31" t="s">
        <v>1156</v>
      </c>
      <c r="D181" s="31" t="s">
        <v>575</v>
      </c>
      <c r="E181" s="31" t="s">
        <v>574</v>
      </c>
      <c r="F181" s="86">
        <v>496519</v>
      </c>
      <c r="G181" s="32">
        <v>267.77</v>
      </c>
      <c r="H181" s="32" t="s">
        <v>860</v>
      </c>
      <c r="I181" s="74"/>
      <c r="J181" s="74"/>
      <c r="K181" s="74"/>
      <c r="L181" s="74"/>
      <c r="M181" s="74"/>
      <c r="N181" s="74"/>
      <c r="O181" s="74"/>
      <c r="P181" s="74"/>
      <c r="Q181" s="74"/>
      <c r="R181" s="74"/>
      <c r="S181" s="74"/>
      <c r="T181" s="74"/>
      <c r="U181" s="74"/>
      <c r="V181" s="74"/>
      <c r="W181" s="74"/>
      <c r="X181" s="74"/>
      <c r="Y181" s="74"/>
      <c r="Z181" s="74"/>
      <c r="AA181" s="74"/>
      <c r="AB181" s="74"/>
    </row>
    <row r="182" spans="1:28" ht="12.75" customHeight="1">
      <c r="A182" s="85">
        <v>45307</v>
      </c>
      <c r="B182" s="32" t="s">
        <v>1155</v>
      </c>
      <c r="C182" s="31" t="s">
        <v>1156</v>
      </c>
      <c r="D182" s="31" t="s">
        <v>1157</v>
      </c>
      <c r="E182" s="31" t="s">
        <v>574</v>
      </c>
      <c r="F182" s="86">
        <v>641925</v>
      </c>
      <c r="G182" s="32">
        <v>267.52</v>
      </c>
      <c r="H182" s="32" t="s">
        <v>860</v>
      </c>
      <c r="I182" s="74"/>
      <c r="J182" s="74"/>
      <c r="K182" s="74"/>
      <c r="L182" s="74"/>
      <c r="M182" s="74"/>
      <c r="N182" s="74"/>
      <c r="O182" s="74"/>
      <c r="P182" s="74"/>
      <c r="Q182" s="74"/>
      <c r="R182" s="74"/>
      <c r="S182" s="74"/>
      <c r="T182" s="74"/>
      <c r="U182" s="74"/>
      <c r="V182" s="74"/>
      <c r="W182" s="74"/>
      <c r="X182" s="74"/>
      <c r="Y182" s="74"/>
      <c r="Z182" s="74"/>
      <c r="AA182" s="74"/>
      <c r="AB182" s="74"/>
    </row>
    <row r="183" spans="1:28" ht="12.75" customHeight="1">
      <c r="A183" s="85">
        <v>45307</v>
      </c>
      <c r="B183" s="32" t="s">
        <v>999</v>
      </c>
      <c r="C183" s="31" t="s">
        <v>1000</v>
      </c>
      <c r="D183" s="31" t="s">
        <v>878</v>
      </c>
      <c r="E183" s="31" t="s">
        <v>574</v>
      </c>
      <c r="F183" s="86">
        <v>1126618</v>
      </c>
      <c r="G183" s="32">
        <v>63.98</v>
      </c>
      <c r="H183" s="32" t="s">
        <v>860</v>
      </c>
      <c r="I183" s="74"/>
      <c r="J183" s="74"/>
      <c r="K183" s="74"/>
      <c r="L183" s="74"/>
      <c r="M183" s="74"/>
      <c r="N183" s="74"/>
      <c r="O183" s="74"/>
      <c r="P183" s="74"/>
      <c r="Q183" s="74"/>
      <c r="R183" s="74"/>
      <c r="S183" s="74"/>
      <c r="T183" s="74"/>
      <c r="U183" s="74"/>
      <c r="V183" s="74"/>
      <c r="W183" s="74"/>
      <c r="X183" s="74"/>
      <c r="Y183" s="74"/>
      <c r="Z183" s="74"/>
      <c r="AA183" s="74"/>
      <c r="AB183" s="74"/>
    </row>
    <row r="184" spans="1:28" ht="12.75" customHeight="1">
      <c r="A184" s="85">
        <v>45307</v>
      </c>
      <c r="B184" s="32" t="s">
        <v>1229</v>
      </c>
      <c r="C184" s="31" t="s">
        <v>1230</v>
      </c>
      <c r="D184" s="31" t="s">
        <v>1231</v>
      </c>
      <c r="E184" s="31" t="s">
        <v>574</v>
      </c>
      <c r="F184" s="86">
        <v>2143904</v>
      </c>
      <c r="G184" s="32">
        <v>233.65</v>
      </c>
      <c r="H184" s="32" t="s">
        <v>860</v>
      </c>
      <c r="I184" s="74"/>
      <c r="J184" s="74"/>
      <c r="K184" s="74"/>
      <c r="L184" s="74"/>
      <c r="M184" s="74"/>
      <c r="N184" s="74"/>
      <c r="O184" s="74"/>
      <c r="P184" s="74"/>
      <c r="Q184" s="74"/>
      <c r="R184" s="74"/>
      <c r="S184" s="74"/>
      <c r="T184" s="74"/>
      <c r="U184" s="74"/>
      <c r="V184" s="74"/>
      <c r="W184" s="74"/>
      <c r="X184" s="74"/>
      <c r="Y184" s="74"/>
      <c r="Z184" s="74"/>
      <c r="AA184" s="74"/>
      <c r="AB184" s="74"/>
    </row>
    <row r="185" spans="1:28" ht="12.75" customHeight="1">
      <c r="A185" s="85">
        <v>45307</v>
      </c>
      <c r="B185" s="32" t="s">
        <v>1001</v>
      </c>
      <c r="C185" s="31" t="s">
        <v>1002</v>
      </c>
      <c r="D185" s="31" t="s">
        <v>878</v>
      </c>
      <c r="E185" s="31" t="s">
        <v>574</v>
      </c>
      <c r="F185" s="86">
        <v>2071651</v>
      </c>
      <c r="G185" s="32">
        <v>41.77</v>
      </c>
      <c r="H185" s="32" t="s">
        <v>860</v>
      </c>
      <c r="I185" s="74"/>
      <c r="J185" s="74"/>
      <c r="K185" s="74"/>
      <c r="L185" s="74"/>
      <c r="M185" s="74"/>
      <c r="N185" s="74"/>
      <c r="O185" s="74"/>
      <c r="P185" s="74"/>
      <c r="Q185" s="74"/>
      <c r="R185" s="74"/>
      <c r="S185" s="74"/>
      <c r="T185" s="74"/>
      <c r="U185" s="74"/>
      <c r="V185" s="74"/>
      <c r="W185" s="74"/>
      <c r="X185" s="74"/>
      <c r="Y185" s="74"/>
      <c r="Z185" s="74"/>
      <c r="AA185" s="74"/>
      <c r="AB185" s="74"/>
    </row>
    <row r="186" spans="1:28" ht="12.75" customHeight="1">
      <c r="A186" s="85">
        <v>45307</v>
      </c>
      <c r="B186" s="32" t="s">
        <v>1158</v>
      </c>
      <c r="C186" s="31" t="s">
        <v>1159</v>
      </c>
      <c r="D186" s="31" t="s">
        <v>875</v>
      </c>
      <c r="E186" s="31" t="s">
        <v>574</v>
      </c>
      <c r="F186" s="86">
        <v>2826899</v>
      </c>
      <c r="G186" s="32">
        <v>9.3800000000000008</v>
      </c>
      <c r="H186" s="32" t="s">
        <v>860</v>
      </c>
      <c r="I186" s="74"/>
      <c r="J186" s="74"/>
      <c r="K186" s="74"/>
      <c r="L186" s="74"/>
      <c r="M186" s="74"/>
      <c r="N186" s="74"/>
      <c r="O186" s="74"/>
      <c r="P186" s="74"/>
      <c r="Q186" s="74"/>
      <c r="R186" s="74"/>
      <c r="S186" s="74"/>
      <c r="T186" s="74"/>
      <c r="U186" s="74"/>
      <c r="V186" s="74"/>
      <c r="W186" s="74"/>
      <c r="X186" s="74"/>
      <c r="Y186" s="74"/>
      <c r="Z186" s="74"/>
      <c r="AA186" s="74"/>
      <c r="AB186" s="74"/>
    </row>
    <row r="187" spans="1:28" ht="12.75" customHeight="1">
      <c r="A187" s="85">
        <v>45307</v>
      </c>
      <c r="B187" s="32" t="s">
        <v>1032</v>
      </c>
      <c r="C187" s="31" t="s">
        <v>1033</v>
      </c>
      <c r="D187" s="31" t="s">
        <v>878</v>
      </c>
      <c r="E187" s="31" t="s">
        <v>574</v>
      </c>
      <c r="F187" s="86">
        <v>170757</v>
      </c>
      <c r="G187" s="32">
        <v>811.05</v>
      </c>
      <c r="H187" s="32" t="s">
        <v>860</v>
      </c>
      <c r="I187" s="74"/>
      <c r="J187" s="74"/>
      <c r="K187" s="74"/>
      <c r="L187" s="74"/>
      <c r="M187" s="74"/>
      <c r="N187" s="74"/>
      <c r="O187" s="74"/>
      <c r="P187" s="74"/>
      <c r="Q187" s="74"/>
      <c r="R187" s="74"/>
      <c r="S187" s="74"/>
      <c r="T187" s="74"/>
      <c r="U187" s="74"/>
      <c r="V187" s="74"/>
      <c r="W187" s="74"/>
      <c r="X187" s="74"/>
      <c r="Y187" s="74"/>
      <c r="Z187" s="74"/>
      <c r="AA187" s="74"/>
      <c r="AB187" s="74"/>
    </row>
    <row r="188" spans="1:28" ht="12.75" customHeight="1">
      <c r="A188" s="85">
        <v>45307</v>
      </c>
      <c r="B188" s="32" t="s">
        <v>1032</v>
      </c>
      <c r="C188" s="31" t="s">
        <v>1033</v>
      </c>
      <c r="D188" s="31" t="s">
        <v>998</v>
      </c>
      <c r="E188" s="31" t="s">
        <v>574</v>
      </c>
      <c r="F188" s="86">
        <v>128942</v>
      </c>
      <c r="G188" s="32">
        <v>816.88</v>
      </c>
      <c r="H188" s="32" t="s">
        <v>860</v>
      </c>
      <c r="I188" s="74"/>
      <c r="J188" s="74"/>
      <c r="K188" s="74"/>
      <c r="L188" s="74"/>
      <c r="M188" s="74"/>
      <c r="N188" s="74"/>
      <c r="O188" s="74"/>
      <c r="P188" s="74"/>
      <c r="Q188" s="74"/>
      <c r="R188" s="74"/>
      <c r="S188" s="74"/>
      <c r="T188" s="74"/>
      <c r="U188" s="74"/>
      <c r="V188" s="74"/>
      <c r="W188" s="74"/>
      <c r="X188" s="74"/>
      <c r="Y188" s="74"/>
      <c r="Z188" s="74"/>
      <c r="AA188" s="74"/>
      <c r="AB188" s="74"/>
    </row>
    <row r="189" spans="1:28" ht="12.75" customHeight="1">
      <c r="A189" s="85">
        <v>45307</v>
      </c>
      <c r="B189" s="32" t="s">
        <v>1032</v>
      </c>
      <c r="C189" s="31" t="s">
        <v>1033</v>
      </c>
      <c r="D189" s="31" t="s">
        <v>575</v>
      </c>
      <c r="E189" s="31" t="s">
        <v>574</v>
      </c>
      <c r="F189" s="86">
        <v>639573</v>
      </c>
      <c r="G189" s="32">
        <v>812.62</v>
      </c>
      <c r="H189" s="32" t="s">
        <v>860</v>
      </c>
      <c r="I189" s="74"/>
      <c r="J189" s="74"/>
      <c r="K189" s="74"/>
      <c r="L189" s="74"/>
      <c r="M189" s="74"/>
      <c r="N189" s="74"/>
      <c r="O189" s="74"/>
      <c r="P189" s="74"/>
      <c r="Q189" s="74"/>
      <c r="R189" s="74"/>
      <c r="S189" s="74"/>
      <c r="T189" s="74"/>
      <c r="U189" s="74"/>
      <c r="V189" s="74"/>
      <c r="W189" s="74"/>
      <c r="X189" s="74"/>
      <c r="Y189" s="74"/>
      <c r="Z189" s="74"/>
      <c r="AA189" s="74"/>
      <c r="AB189" s="74"/>
    </row>
    <row r="190" spans="1:28" ht="12.75" customHeight="1">
      <c r="A190" s="85">
        <v>45307</v>
      </c>
      <c r="B190" s="32" t="s">
        <v>1160</v>
      </c>
      <c r="C190" s="31" t="s">
        <v>1161</v>
      </c>
      <c r="D190" s="31" t="s">
        <v>575</v>
      </c>
      <c r="E190" s="31" t="s">
        <v>574</v>
      </c>
      <c r="F190" s="86">
        <v>740198</v>
      </c>
      <c r="G190" s="32">
        <v>141.96</v>
      </c>
      <c r="H190" s="32" t="s">
        <v>860</v>
      </c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  <c r="U190" s="74"/>
      <c r="V190" s="74"/>
      <c r="W190" s="74"/>
      <c r="X190" s="74"/>
      <c r="Y190" s="74"/>
      <c r="Z190" s="74"/>
      <c r="AA190" s="74"/>
      <c r="AB190" s="74"/>
    </row>
    <row r="191" spans="1:28" ht="12.75" customHeight="1">
      <c r="A191" s="85">
        <v>45307</v>
      </c>
      <c r="B191" s="32" t="s">
        <v>1093</v>
      </c>
      <c r="C191" s="31" t="s">
        <v>1162</v>
      </c>
      <c r="D191" s="31" t="s">
        <v>875</v>
      </c>
      <c r="E191" s="31" t="s">
        <v>574</v>
      </c>
      <c r="F191" s="86">
        <v>5400002</v>
      </c>
      <c r="G191" s="32">
        <v>7.34</v>
      </c>
      <c r="H191" s="32" t="s">
        <v>860</v>
      </c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4"/>
      <c r="Z191" s="74"/>
      <c r="AA191" s="74"/>
      <c r="AB191" s="74"/>
    </row>
    <row r="192" spans="1:28" ht="12.75" customHeight="1">
      <c r="A192" s="85">
        <v>45307</v>
      </c>
      <c r="B192" s="32" t="s">
        <v>1003</v>
      </c>
      <c r="C192" s="31" t="s">
        <v>1004</v>
      </c>
      <c r="D192" s="31" t="s">
        <v>909</v>
      </c>
      <c r="E192" s="31" t="s">
        <v>574</v>
      </c>
      <c r="F192" s="86">
        <v>8574832</v>
      </c>
      <c r="G192" s="32">
        <v>5.23</v>
      </c>
      <c r="H192" s="32" t="s">
        <v>860</v>
      </c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  <c r="U192" s="74"/>
      <c r="V192" s="74"/>
      <c r="W192" s="74"/>
      <c r="X192" s="74"/>
      <c r="Y192" s="74"/>
      <c r="Z192" s="74"/>
      <c r="AA192" s="74"/>
      <c r="AB192" s="74"/>
    </row>
    <row r="193" spans="1:28" ht="12.75" customHeight="1">
      <c r="A193" s="85">
        <v>45307</v>
      </c>
      <c r="B193" s="32" t="s">
        <v>1003</v>
      </c>
      <c r="C193" s="31" t="s">
        <v>1004</v>
      </c>
      <c r="D193" s="31" t="s">
        <v>1025</v>
      </c>
      <c r="E193" s="31" t="s">
        <v>574</v>
      </c>
      <c r="F193" s="86">
        <v>13385461</v>
      </c>
      <c r="G193" s="32">
        <v>5.16</v>
      </c>
      <c r="H193" s="32" t="s">
        <v>860</v>
      </c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  <c r="U193" s="74"/>
      <c r="V193" s="74"/>
      <c r="W193" s="74"/>
      <c r="X193" s="74"/>
      <c r="Y193" s="74"/>
      <c r="Z193" s="74"/>
      <c r="AA193" s="74"/>
      <c r="AB193" s="74"/>
    </row>
    <row r="194" spans="1:28" ht="12.75" customHeight="1">
      <c r="A194" s="85">
        <v>45307</v>
      </c>
      <c r="B194" s="32" t="s">
        <v>1232</v>
      </c>
      <c r="C194" s="31" t="s">
        <v>1233</v>
      </c>
      <c r="D194" s="31" t="s">
        <v>1234</v>
      </c>
      <c r="E194" s="31" t="s">
        <v>574</v>
      </c>
      <c r="F194" s="86">
        <v>201000</v>
      </c>
      <c r="G194" s="32">
        <v>51</v>
      </c>
      <c r="H194" s="32" t="s">
        <v>860</v>
      </c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  <c r="U194" s="74"/>
      <c r="V194" s="74"/>
      <c r="W194" s="74"/>
      <c r="X194" s="74"/>
      <c r="Y194" s="74"/>
      <c r="Z194" s="74"/>
      <c r="AA194" s="74"/>
      <c r="AB194" s="74"/>
    </row>
    <row r="195" spans="1:28" ht="12.75" customHeight="1">
      <c r="A195" s="85">
        <v>45307</v>
      </c>
      <c r="B195" s="32" t="s">
        <v>1232</v>
      </c>
      <c r="C195" s="31" t="s">
        <v>1233</v>
      </c>
      <c r="D195" s="31" t="s">
        <v>1235</v>
      </c>
      <c r="E195" s="31" t="s">
        <v>574</v>
      </c>
      <c r="F195" s="86">
        <v>192000</v>
      </c>
      <c r="G195" s="32">
        <v>51.6</v>
      </c>
      <c r="H195" s="32" t="s">
        <v>860</v>
      </c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  <c r="U195" s="74"/>
      <c r="V195" s="74"/>
      <c r="W195" s="74"/>
      <c r="X195" s="74"/>
      <c r="Y195" s="74"/>
      <c r="Z195" s="74"/>
      <c r="AA195" s="74"/>
      <c r="AB195" s="74"/>
    </row>
    <row r="196" spans="1:28" ht="12.75" customHeight="1">
      <c r="A196" s="85">
        <v>45307</v>
      </c>
      <c r="B196" s="32" t="s">
        <v>1236</v>
      </c>
      <c r="C196" s="31" t="s">
        <v>1237</v>
      </c>
      <c r="D196" s="31" t="s">
        <v>1238</v>
      </c>
      <c r="E196" s="31" t="s">
        <v>574</v>
      </c>
      <c r="F196" s="86">
        <v>102000</v>
      </c>
      <c r="G196" s="32">
        <v>213.2</v>
      </c>
      <c r="H196" s="32" t="s">
        <v>860</v>
      </c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  <c r="U196" s="74"/>
      <c r="V196" s="74"/>
      <c r="W196" s="74"/>
      <c r="X196" s="74"/>
      <c r="Y196" s="74"/>
      <c r="Z196" s="74"/>
      <c r="AA196" s="74"/>
      <c r="AB196" s="74"/>
    </row>
    <row r="197" spans="1:28" ht="12.75" customHeight="1">
      <c r="A197" s="85">
        <v>45307</v>
      </c>
      <c r="B197" s="32" t="s">
        <v>1163</v>
      </c>
      <c r="C197" s="31" t="s">
        <v>1164</v>
      </c>
      <c r="D197" s="31" t="s">
        <v>1239</v>
      </c>
      <c r="E197" s="31" t="s">
        <v>574</v>
      </c>
      <c r="F197" s="86">
        <v>225000</v>
      </c>
      <c r="G197" s="32">
        <v>248.35</v>
      </c>
      <c r="H197" s="32" t="s">
        <v>860</v>
      </c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  <c r="U197" s="74"/>
      <c r="V197" s="74"/>
      <c r="W197" s="74"/>
      <c r="X197" s="74"/>
      <c r="Y197" s="74"/>
      <c r="Z197" s="74"/>
      <c r="AA197" s="74"/>
      <c r="AB197" s="74"/>
    </row>
    <row r="198" spans="1:28" ht="12.75" customHeight="1">
      <c r="A198" s="85">
        <v>45307</v>
      </c>
      <c r="B198" s="32" t="s">
        <v>1163</v>
      </c>
      <c r="C198" s="31" t="s">
        <v>1164</v>
      </c>
      <c r="D198" s="31" t="s">
        <v>1166</v>
      </c>
      <c r="E198" s="31" t="s">
        <v>574</v>
      </c>
      <c r="F198" s="86">
        <v>112140</v>
      </c>
      <c r="G198" s="32">
        <v>259.18</v>
      </c>
      <c r="H198" s="32" t="s">
        <v>860</v>
      </c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  <c r="U198" s="74"/>
      <c r="V198" s="74"/>
      <c r="W198" s="74"/>
      <c r="X198" s="74"/>
      <c r="Y198" s="74"/>
      <c r="Z198" s="74"/>
      <c r="AA198" s="74"/>
      <c r="AB198" s="74"/>
    </row>
    <row r="199" spans="1:28" ht="12.75" customHeight="1">
      <c r="A199" s="85">
        <v>45307</v>
      </c>
      <c r="B199" s="32" t="s">
        <v>1163</v>
      </c>
      <c r="C199" s="31" t="s">
        <v>1164</v>
      </c>
      <c r="D199" s="31" t="s">
        <v>575</v>
      </c>
      <c r="E199" s="31" t="s">
        <v>574</v>
      </c>
      <c r="F199" s="86">
        <v>823505</v>
      </c>
      <c r="G199" s="32">
        <v>258.87</v>
      </c>
      <c r="H199" s="32" t="s">
        <v>860</v>
      </c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  <c r="U199" s="74"/>
      <c r="V199" s="74"/>
      <c r="W199" s="74"/>
      <c r="X199" s="74"/>
      <c r="Y199" s="74"/>
      <c r="Z199" s="74"/>
      <c r="AA199" s="74"/>
      <c r="AB199" s="74"/>
    </row>
    <row r="200" spans="1:28" ht="12.75" customHeight="1">
      <c r="A200" s="85">
        <v>45307</v>
      </c>
      <c r="B200" s="32" t="s">
        <v>1163</v>
      </c>
      <c r="C200" s="31" t="s">
        <v>1164</v>
      </c>
      <c r="D200" s="31" t="s">
        <v>998</v>
      </c>
      <c r="E200" s="31" t="s">
        <v>574</v>
      </c>
      <c r="F200" s="86">
        <v>223209</v>
      </c>
      <c r="G200" s="32">
        <v>260.70999999999998</v>
      </c>
      <c r="H200" s="32" t="s">
        <v>860</v>
      </c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  <c r="Z200" s="74"/>
      <c r="AA200" s="74"/>
      <c r="AB200" s="74"/>
    </row>
    <row r="201" spans="1:28" ht="12.75" customHeight="1">
      <c r="A201" s="85">
        <v>45307</v>
      </c>
      <c r="B201" s="32" t="s">
        <v>1163</v>
      </c>
      <c r="C201" s="31" t="s">
        <v>1164</v>
      </c>
      <c r="D201" s="31" t="s">
        <v>1165</v>
      </c>
      <c r="E201" s="31" t="s">
        <v>574</v>
      </c>
      <c r="F201" s="86">
        <v>258970</v>
      </c>
      <c r="G201" s="32">
        <v>248.81</v>
      </c>
      <c r="H201" s="32" t="s">
        <v>860</v>
      </c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</row>
    <row r="202" spans="1:28" ht="12.75" customHeight="1">
      <c r="A202" s="85">
        <v>45307</v>
      </c>
      <c r="B202" s="32" t="s">
        <v>1163</v>
      </c>
      <c r="C202" s="31" t="s">
        <v>1164</v>
      </c>
      <c r="D202" s="31" t="s">
        <v>902</v>
      </c>
      <c r="E202" s="31" t="s">
        <v>574</v>
      </c>
      <c r="F202" s="86">
        <v>499794</v>
      </c>
      <c r="G202" s="32">
        <v>248.04</v>
      </c>
      <c r="H202" s="32" t="s">
        <v>860</v>
      </c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  <c r="U202" s="74"/>
      <c r="V202" s="74"/>
      <c r="W202" s="74"/>
      <c r="X202" s="74"/>
      <c r="Y202" s="74"/>
      <c r="Z202" s="74"/>
      <c r="AA202" s="74"/>
      <c r="AB202" s="74"/>
    </row>
    <row r="203" spans="1:28" ht="12.75" customHeight="1">
      <c r="A203" s="85">
        <v>45307</v>
      </c>
      <c r="B203" s="32" t="s">
        <v>1163</v>
      </c>
      <c r="C203" s="31" t="s">
        <v>1164</v>
      </c>
      <c r="D203" s="31" t="s">
        <v>1037</v>
      </c>
      <c r="E203" s="31" t="s">
        <v>574</v>
      </c>
      <c r="F203" s="86">
        <v>748158</v>
      </c>
      <c r="G203" s="32">
        <v>251.33</v>
      </c>
      <c r="H203" s="32" t="s">
        <v>860</v>
      </c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  <c r="U203" s="74"/>
      <c r="V203" s="74"/>
      <c r="W203" s="74"/>
      <c r="X203" s="74"/>
      <c r="Y203" s="74"/>
      <c r="Z203" s="74"/>
      <c r="AA203" s="74"/>
      <c r="AB203" s="74"/>
    </row>
    <row r="204" spans="1:28" ht="12.75" customHeight="1">
      <c r="A204" s="85">
        <v>45307</v>
      </c>
      <c r="B204" s="32" t="s">
        <v>1163</v>
      </c>
      <c r="C204" s="31" t="s">
        <v>1164</v>
      </c>
      <c r="D204" s="31" t="s">
        <v>878</v>
      </c>
      <c r="E204" s="31" t="s">
        <v>574</v>
      </c>
      <c r="F204" s="86">
        <v>245303</v>
      </c>
      <c r="G204" s="32">
        <v>258.27</v>
      </c>
      <c r="H204" s="32" t="s">
        <v>860</v>
      </c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  <c r="U204" s="74"/>
      <c r="V204" s="74"/>
      <c r="W204" s="74"/>
      <c r="X204" s="74"/>
      <c r="Y204" s="74"/>
      <c r="Z204" s="74"/>
      <c r="AA204" s="74"/>
      <c r="AB204" s="74"/>
    </row>
    <row r="205" spans="1:28" ht="12.75" customHeight="1">
      <c r="A205" s="85">
        <v>45307</v>
      </c>
      <c r="B205" s="32" t="s">
        <v>995</v>
      </c>
      <c r="C205" s="31" t="s">
        <v>1005</v>
      </c>
      <c r="D205" s="31" t="s">
        <v>899</v>
      </c>
      <c r="E205" s="31" t="s">
        <v>574</v>
      </c>
      <c r="F205" s="86">
        <v>367305</v>
      </c>
      <c r="G205" s="32">
        <v>14.72</v>
      </c>
      <c r="H205" s="32" t="s">
        <v>860</v>
      </c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  <c r="U205" s="74"/>
      <c r="V205" s="74"/>
      <c r="W205" s="74"/>
      <c r="X205" s="74"/>
      <c r="Y205" s="74"/>
      <c r="Z205" s="74"/>
      <c r="AA205" s="74"/>
      <c r="AB205" s="74"/>
    </row>
    <row r="206" spans="1:28" ht="12.75" customHeight="1">
      <c r="A206" s="85">
        <v>45307</v>
      </c>
      <c r="B206" s="32" t="s">
        <v>1034</v>
      </c>
      <c r="C206" s="31" t="s">
        <v>1035</v>
      </c>
      <c r="D206" s="31" t="s">
        <v>878</v>
      </c>
      <c r="E206" s="31" t="s">
        <v>574</v>
      </c>
      <c r="F206" s="86">
        <v>8362691</v>
      </c>
      <c r="G206" s="32">
        <v>33.159999999999997</v>
      </c>
      <c r="H206" s="32" t="s">
        <v>860</v>
      </c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  <c r="U206" s="74"/>
      <c r="V206" s="74"/>
      <c r="W206" s="74"/>
      <c r="X206" s="74"/>
      <c r="Y206" s="74"/>
      <c r="Z206" s="74"/>
      <c r="AA206" s="74"/>
      <c r="AB206" s="74"/>
    </row>
    <row r="207" spans="1:28" ht="12.75" customHeight="1">
      <c r="A207" s="85">
        <v>45307</v>
      </c>
      <c r="B207" s="32" t="s">
        <v>422</v>
      </c>
      <c r="C207" s="31" t="s">
        <v>1169</v>
      </c>
      <c r="D207" s="31" t="s">
        <v>1240</v>
      </c>
      <c r="E207" s="31" t="s">
        <v>574</v>
      </c>
      <c r="F207" s="86">
        <v>705389</v>
      </c>
      <c r="G207" s="32">
        <v>1475.32</v>
      </c>
      <c r="H207" s="32" t="s">
        <v>860</v>
      </c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  <c r="U207" s="74"/>
      <c r="V207" s="74"/>
      <c r="W207" s="74"/>
      <c r="X207" s="74"/>
      <c r="Y207" s="74"/>
      <c r="Z207" s="74"/>
      <c r="AA207" s="74"/>
      <c r="AB207" s="74"/>
    </row>
    <row r="208" spans="1:28" ht="12.75" customHeight="1">
      <c r="A208" s="85">
        <v>45307</v>
      </c>
      <c r="B208" s="32" t="s">
        <v>423</v>
      </c>
      <c r="C208" s="31" t="s">
        <v>1007</v>
      </c>
      <c r="D208" s="31" t="s">
        <v>878</v>
      </c>
      <c r="E208" s="31" t="s">
        <v>574</v>
      </c>
      <c r="F208" s="86">
        <v>13955582</v>
      </c>
      <c r="G208" s="32">
        <v>26.08</v>
      </c>
      <c r="H208" s="32" t="s">
        <v>860</v>
      </c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  <c r="U208" s="74"/>
      <c r="V208" s="74"/>
      <c r="W208" s="74"/>
      <c r="X208" s="74"/>
      <c r="Y208" s="74"/>
      <c r="Z208" s="74"/>
      <c r="AA208" s="74"/>
      <c r="AB208" s="74"/>
    </row>
    <row r="209" spans="1:28" ht="12.75" customHeight="1">
      <c r="A209" s="85">
        <v>45307</v>
      </c>
      <c r="B209" s="32" t="s">
        <v>1171</v>
      </c>
      <c r="C209" s="31" t="s">
        <v>1172</v>
      </c>
      <c r="D209" s="31" t="s">
        <v>909</v>
      </c>
      <c r="E209" s="31" t="s">
        <v>574</v>
      </c>
      <c r="F209" s="86">
        <v>122351</v>
      </c>
      <c r="G209" s="32">
        <v>124.09</v>
      </c>
      <c r="H209" s="32" t="s">
        <v>860</v>
      </c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  <c r="U209" s="74"/>
      <c r="V209" s="74"/>
      <c r="W209" s="74"/>
      <c r="X209" s="74"/>
      <c r="Y209" s="74"/>
      <c r="Z209" s="74"/>
      <c r="AA209" s="74"/>
      <c r="AB209" s="74"/>
    </row>
    <row r="210" spans="1:28" ht="12.75" customHeight="1">
      <c r="A210" s="85">
        <v>45307</v>
      </c>
      <c r="B210" s="32" t="s">
        <v>1171</v>
      </c>
      <c r="C210" s="31" t="s">
        <v>1172</v>
      </c>
      <c r="D210" s="31" t="s">
        <v>575</v>
      </c>
      <c r="E210" s="31" t="s">
        <v>574</v>
      </c>
      <c r="F210" s="86">
        <v>135858</v>
      </c>
      <c r="G210" s="32">
        <v>125.44</v>
      </c>
      <c r="H210" s="32" t="s">
        <v>860</v>
      </c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/>
      <c r="W210" s="74"/>
      <c r="X210" s="74"/>
      <c r="Y210" s="74"/>
      <c r="Z210" s="74"/>
      <c r="AA210" s="74"/>
      <c r="AB210" s="74"/>
    </row>
    <row r="211" spans="1:28" ht="12.75" customHeight="1">
      <c r="A211" s="85">
        <v>45307</v>
      </c>
      <c r="B211" s="32" t="s">
        <v>1171</v>
      </c>
      <c r="C211" s="31" t="s">
        <v>1172</v>
      </c>
      <c r="D211" s="31" t="s">
        <v>878</v>
      </c>
      <c r="E211" s="31" t="s">
        <v>574</v>
      </c>
      <c r="F211" s="86">
        <v>142556</v>
      </c>
      <c r="G211" s="32">
        <v>124.9</v>
      </c>
      <c r="H211" s="32" t="s">
        <v>860</v>
      </c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  <c r="U211" s="74"/>
      <c r="V211" s="74"/>
      <c r="W211" s="74"/>
      <c r="X211" s="74"/>
      <c r="Y211" s="74"/>
      <c r="Z211" s="74"/>
      <c r="AA211" s="74"/>
      <c r="AB211" s="74"/>
    </row>
    <row r="212" spans="1:28" ht="12.75" customHeight="1">
      <c r="A212" s="85">
        <v>45307</v>
      </c>
      <c r="B212" s="32" t="s">
        <v>828</v>
      </c>
      <c r="C212" s="31" t="s">
        <v>1036</v>
      </c>
      <c r="D212" s="31" t="s">
        <v>878</v>
      </c>
      <c r="E212" s="31" t="s">
        <v>574</v>
      </c>
      <c r="F212" s="86">
        <v>5437008</v>
      </c>
      <c r="G212" s="32">
        <v>206.87</v>
      </c>
      <c r="H212" s="32" t="s">
        <v>860</v>
      </c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  <c r="U212" s="74"/>
      <c r="V212" s="74"/>
      <c r="W212" s="74"/>
      <c r="X212" s="74"/>
      <c r="Y212" s="74"/>
      <c r="Z212" s="74"/>
      <c r="AA212" s="74"/>
      <c r="AB212" s="74"/>
    </row>
    <row r="213" spans="1:28" ht="12.75" customHeight="1">
      <c r="A213" s="85">
        <v>45307</v>
      </c>
      <c r="B213" s="32" t="s">
        <v>428</v>
      </c>
      <c r="C213" s="31" t="s">
        <v>1173</v>
      </c>
      <c r="D213" s="31" t="s">
        <v>575</v>
      </c>
      <c r="E213" s="31" t="s">
        <v>574</v>
      </c>
      <c r="F213" s="86">
        <v>8260349</v>
      </c>
      <c r="G213" s="32">
        <v>107.28</v>
      </c>
      <c r="H213" s="32" t="s">
        <v>860</v>
      </c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4"/>
      <c r="Z213" s="74"/>
      <c r="AA213" s="74"/>
      <c r="AB213" s="74"/>
    </row>
    <row r="214" spans="1:28" ht="12.75" customHeight="1">
      <c r="A214" s="85">
        <v>45307</v>
      </c>
      <c r="B214" s="32" t="s">
        <v>1008</v>
      </c>
      <c r="C214" s="31" t="s">
        <v>1009</v>
      </c>
      <c r="D214" s="31" t="s">
        <v>1241</v>
      </c>
      <c r="E214" s="31" t="s">
        <v>574</v>
      </c>
      <c r="F214" s="86">
        <v>32000</v>
      </c>
      <c r="G214" s="32">
        <v>34.200000000000003</v>
      </c>
      <c r="H214" s="32" t="s">
        <v>860</v>
      </c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/>
      <c r="Z214" s="74"/>
      <c r="AA214" s="74"/>
      <c r="AB214" s="74"/>
    </row>
    <row r="215" spans="1:28" ht="12.75" customHeight="1">
      <c r="A215" s="85">
        <v>45307</v>
      </c>
      <c r="B215" s="32" t="s">
        <v>1038</v>
      </c>
      <c r="C215" s="31" t="s">
        <v>1039</v>
      </c>
      <c r="D215" s="31" t="s">
        <v>1176</v>
      </c>
      <c r="E215" s="31" t="s">
        <v>574</v>
      </c>
      <c r="F215" s="86">
        <v>508136</v>
      </c>
      <c r="G215" s="32">
        <v>35.57</v>
      </c>
      <c r="H215" s="32" t="s">
        <v>860</v>
      </c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  <c r="U215" s="74"/>
      <c r="V215" s="74"/>
      <c r="W215" s="74"/>
      <c r="X215" s="74"/>
      <c r="Y215" s="74"/>
      <c r="Z215" s="74"/>
      <c r="AA215" s="74"/>
      <c r="AB215" s="74"/>
    </row>
    <row r="216" spans="1:28" ht="12.75" customHeight="1">
      <c r="A216" s="85">
        <v>45307</v>
      </c>
      <c r="B216" s="32" t="s">
        <v>1038</v>
      </c>
      <c r="C216" s="31" t="s">
        <v>1039</v>
      </c>
      <c r="D216" s="31" t="s">
        <v>958</v>
      </c>
      <c r="E216" s="31" t="s">
        <v>574</v>
      </c>
      <c r="F216" s="86">
        <v>150659</v>
      </c>
      <c r="G216" s="32">
        <v>35.4</v>
      </c>
      <c r="H216" s="32" t="s">
        <v>860</v>
      </c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  <c r="U216" s="74"/>
      <c r="V216" s="74"/>
      <c r="W216" s="74"/>
      <c r="X216" s="74"/>
      <c r="Y216" s="74"/>
      <c r="Z216" s="74"/>
      <c r="AA216" s="74"/>
      <c r="AB216" s="74"/>
    </row>
    <row r="217" spans="1:28" ht="12.75" customHeight="1">
      <c r="A217" s="85">
        <v>45307</v>
      </c>
      <c r="B217" s="32" t="s">
        <v>1038</v>
      </c>
      <c r="C217" s="31" t="s">
        <v>1039</v>
      </c>
      <c r="D217" s="31" t="s">
        <v>1177</v>
      </c>
      <c r="E217" s="31" t="s">
        <v>574</v>
      </c>
      <c r="F217" s="86">
        <v>101300</v>
      </c>
      <c r="G217" s="32">
        <v>34.46</v>
      </c>
      <c r="H217" s="32" t="s">
        <v>860</v>
      </c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  <c r="U217" s="74"/>
      <c r="V217" s="74"/>
      <c r="W217" s="74"/>
      <c r="X217" s="74"/>
      <c r="Y217" s="74"/>
      <c r="Z217" s="74"/>
      <c r="AA217" s="74"/>
      <c r="AB217" s="74"/>
    </row>
    <row r="218" spans="1:28" ht="12.75" customHeight="1">
      <c r="A218" s="85">
        <v>45307</v>
      </c>
      <c r="B218" s="32" t="s">
        <v>1038</v>
      </c>
      <c r="C218" s="31" t="s">
        <v>1039</v>
      </c>
      <c r="D218" s="31" t="s">
        <v>1040</v>
      </c>
      <c r="E218" s="31" t="s">
        <v>574</v>
      </c>
      <c r="F218" s="86">
        <v>129913</v>
      </c>
      <c r="G218" s="32">
        <v>33.19</v>
      </c>
      <c r="H218" s="32" t="s">
        <v>860</v>
      </c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  <c r="U218" s="74"/>
      <c r="V218" s="74"/>
      <c r="W218" s="74"/>
      <c r="X218" s="74"/>
      <c r="Y218" s="74"/>
      <c r="Z218" s="74"/>
      <c r="AA218" s="74"/>
      <c r="AB218" s="74"/>
    </row>
    <row r="219" spans="1:28" ht="12.75" customHeight="1">
      <c r="A219" s="85">
        <v>45307</v>
      </c>
      <c r="B219" s="32" t="s">
        <v>1178</v>
      </c>
      <c r="C219" s="31" t="s">
        <v>1179</v>
      </c>
      <c r="D219" s="31" t="s">
        <v>878</v>
      </c>
      <c r="E219" s="31" t="s">
        <v>574</v>
      </c>
      <c r="F219" s="86">
        <v>808584</v>
      </c>
      <c r="G219" s="32">
        <v>60.23</v>
      </c>
      <c r="H219" s="32" t="s">
        <v>860</v>
      </c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  <c r="U219" s="74"/>
      <c r="V219" s="74"/>
      <c r="W219" s="74"/>
      <c r="X219" s="74"/>
      <c r="Y219" s="74"/>
      <c r="Z219" s="74"/>
      <c r="AA219" s="74"/>
      <c r="AB219" s="74"/>
    </row>
    <row r="220" spans="1:28" ht="12.75" customHeight="1">
      <c r="A220" s="85">
        <v>45307</v>
      </c>
      <c r="B220" s="32" t="s">
        <v>1178</v>
      </c>
      <c r="C220" s="31" t="s">
        <v>1179</v>
      </c>
      <c r="D220" s="31" t="s">
        <v>575</v>
      </c>
      <c r="E220" s="31" t="s">
        <v>574</v>
      </c>
      <c r="F220" s="86">
        <v>2173430</v>
      </c>
      <c r="G220" s="32">
        <v>60.45</v>
      </c>
      <c r="H220" s="32" t="s">
        <v>860</v>
      </c>
      <c r="I220" s="74"/>
      <c r="J220" s="74"/>
      <c r="K220" s="74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  <c r="Z220" s="74"/>
      <c r="AA220" s="74"/>
      <c r="AB220" s="74"/>
    </row>
    <row r="221" spans="1:28" ht="12.75" customHeight="1">
      <c r="A221" s="85">
        <v>45307</v>
      </c>
      <c r="B221" s="32" t="s">
        <v>1242</v>
      </c>
      <c r="C221" s="31" t="s">
        <v>1243</v>
      </c>
      <c r="D221" s="31" t="s">
        <v>909</v>
      </c>
      <c r="E221" s="31" t="s">
        <v>574</v>
      </c>
      <c r="F221" s="86">
        <v>1820282</v>
      </c>
      <c r="G221" s="32">
        <v>2.31</v>
      </c>
      <c r="H221" s="32" t="s">
        <v>860</v>
      </c>
      <c r="I221" s="74"/>
      <c r="J221" s="74"/>
      <c r="K221" s="74"/>
      <c r="L221" s="74"/>
      <c r="M221" s="74"/>
      <c r="N221" s="74"/>
      <c r="O221" s="74"/>
      <c r="P221" s="74"/>
      <c r="Q221" s="74"/>
      <c r="R221" s="74"/>
      <c r="S221" s="74"/>
      <c r="T221" s="74"/>
      <c r="U221" s="74"/>
      <c r="V221" s="74"/>
      <c r="W221" s="74"/>
      <c r="X221" s="74"/>
      <c r="Y221" s="74"/>
      <c r="Z221" s="74"/>
      <c r="AA221" s="74"/>
      <c r="AB221" s="74"/>
    </row>
    <row r="222" spans="1:28" ht="12.75" customHeight="1">
      <c r="A222" s="85">
        <v>45307</v>
      </c>
      <c r="B222" s="32" t="s">
        <v>980</v>
      </c>
      <c r="C222" s="31" t="s">
        <v>981</v>
      </c>
      <c r="D222" s="31" t="s">
        <v>875</v>
      </c>
      <c r="E222" s="31" t="s">
        <v>574</v>
      </c>
      <c r="F222" s="86">
        <v>2300007</v>
      </c>
      <c r="G222" s="32">
        <v>39.04</v>
      </c>
      <c r="H222" s="32" t="s">
        <v>860</v>
      </c>
      <c r="I222" s="74"/>
      <c r="J222" s="74"/>
      <c r="K222" s="74"/>
      <c r="L222" s="74"/>
      <c r="M222" s="74"/>
      <c r="N222" s="74"/>
      <c r="O222" s="74"/>
      <c r="P222" s="74"/>
      <c r="Q222" s="74"/>
      <c r="R222" s="74"/>
      <c r="S222" s="74"/>
      <c r="T222" s="74"/>
      <c r="U222" s="74"/>
      <c r="V222" s="74"/>
      <c r="W222" s="74"/>
      <c r="X222" s="74"/>
      <c r="Y222" s="74"/>
      <c r="Z222" s="74"/>
      <c r="AA222" s="74"/>
      <c r="AB222" s="74"/>
    </row>
    <row r="223" spans="1:28" ht="12.75" customHeight="1">
      <c r="A223" s="85">
        <v>45307</v>
      </c>
      <c r="B223" s="32" t="s">
        <v>980</v>
      </c>
      <c r="C223" s="31" t="s">
        <v>981</v>
      </c>
      <c r="D223" s="31" t="s">
        <v>957</v>
      </c>
      <c r="E223" s="31" t="s">
        <v>574</v>
      </c>
      <c r="F223" s="86">
        <v>1189294</v>
      </c>
      <c r="G223" s="32">
        <v>39.32</v>
      </c>
      <c r="H223" s="32" t="s">
        <v>860</v>
      </c>
      <c r="I223" s="74"/>
      <c r="J223" s="74"/>
      <c r="K223" s="74"/>
      <c r="L223" s="74"/>
      <c r="M223" s="74"/>
      <c r="N223" s="74"/>
      <c r="O223" s="74"/>
      <c r="P223" s="74"/>
      <c r="Q223" s="74"/>
      <c r="R223" s="74"/>
      <c r="S223" s="74"/>
      <c r="T223" s="74"/>
      <c r="U223" s="74"/>
      <c r="V223" s="74"/>
      <c r="W223" s="74"/>
      <c r="X223" s="74"/>
      <c r="Y223" s="74"/>
      <c r="Z223" s="74"/>
      <c r="AA223" s="74"/>
      <c r="AB223" s="74"/>
    </row>
    <row r="224" spans="1:28" ht="12.75" customHeight="1">
      <c r="A224" s="85">
        <v>45307</v>
      </c>
      <c r="B224" s="32" t="s">
        <v>980</v>
      </c>
      <c r="C224" s="31" t="s">
        <v>981</v>
      </c>
      <c r="D224" s="31" t="s">
        <v>899</v>
      </c>
      <c r="E224" s="31" t="s">
        <v>574</v>
      </c>
      <c r="F224" s="86">
        <v>916365</v>
      </c>
      <c r="G224" s="32">
        <v>39.700000000000003</v>
      </c>
      <c r="H224" s="32" t="s">
        <v>860</v>
      </c>
      <c r="I224" s="74"/>
      <c r="J224" s="74"/>
      <c r="K224" s="74"/>
      <c r="L224" s="74"/>
      <c r="M224" s="74"/>
      <c r="N224" s="74"/>
      <c r="O224" s="74"/>
      <c r="P224" s="74"/>
      <c r="Q224" s="74"/>
      <c r="R224" s="74"/>
      <c r="S224" s="74"/>
      <c r="T224" s="74"/>
      <c r="U224" s="74"/>
      <c r="V224" s="74"/>
      <c r="W224" s="74"/>
      <c r="X224" s="74"/>
      <c r="Y224" s="74"/>
      <c r="Z224" s="74"/>
      <c r="AA224" s="74"/>
      <c r="AB224" s="74"/>
    </row>
    <row r="225" spans="1:28" ht="12.75" customHeight="1">
      <c r="A225" s="85">
        <v>45307</v>
      </c>
      <c r="B225" s="32" t="s">
        <v>980</v>
      </c>
      <c r="C225" s="31" t="s">
        <v>981</v>
      </c>
      <c r="D225" s="31" t="s">
        <v>1180</v>
      </c>
      <c r="E225" s="31" t="s">
        <v>574</v>
      </c>
      <c r="F225" s="86">
        <v>631410</v>
      </c>
      <c r="G225" s="32">
        <v>40.36</v>
      </c>
      <c r="H225" s="32" t="s">
        <v>860</v>
      </c>
      <c r="I225" s="74"/>
      <c r="J225" s="74"/>
      <c r="K225" s="74"/>
      <c r="L225" s="74"/>
      <c r="M225" s="74"/>
      <c r="N225" s="74"/>
      <c r="O225" s="74"/>
      <c r="P225" s="74"/>
      <c r="Q225" s="74"/>
      <c r="R225" s="74"/>
      <c r="S225" s="74"/>
      <c r="T225" s="74"/>
      <c r="U225" s="74"/>
      <c r="V225" s="74"/>
      <c r="W225" s="74"/>
      <c r="X225" s="74"/>
      <c r="Y225" s="74"/>
      <c r="Z225" s="74"/>
      <c r="AA225" s="74"/>
      <c r="AB225" s="74"/>
    </row>
    <row r="226" spans="1:28" ht="12.75" customHeight="1">
      <c r="A226" s="85">
        <v>45307</v>
      </c>
      <c r="B226" s="32" t="s">
        <v>1181</v>
      </c>
      <c r="C226" s="31" t="s">
        <v>1182</v>
      </c>
      <c r="D226" s="31" t="s">
        <v>575</v>
      </c>
      <c r="E226" s="31" t="s">
        <v>574</v>
      </c>
      <c r="F226" s="86">
        <v>1770226</v>
      </c>
      <c r="G226" s="32">
        <v>327.44</v>
      </c>
      <c r="H226" s="32" t="s">
        <v>860</v>
      </c>
      <c r="I226" s="74"/>
      <c r="J226" s="74"/>
      <c r="K226" s="74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  <c r="Z226" s="74"/>
      <c r="AA226" s="74"/>
      <c r="AB226" s="74"/>
    </row>
    <row r="227" spans="1:28" ht="12.75" customHeight="1">
      <c r="A227" s="85">
        <v>45307</v>
      </c>
      <c r="B227" s="32" t="s">
        <v>973</v>
      </c>
      <c r="C227" s="31" t="s">
        <v>974</v>
      </c>
      <c r="D227" s="31" t="s">
        <v>958</v>
      </c>
      <c r="E227" s="31" t="s">
        <v>574</v>
      </c>
      <c r="F227" s="86">
        <v>657654</v>
      </c>
      <c r="G227" s="32">
        <v>214.51</v>
      </c>
      <c r="H227" s="32" t="s">
        <v>860</v>
      </c>
      <c r="I227" s="74"/>
      <c r="J227" s="74"/>
      <c r="K227" s="74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  <c r="Z227" s="74"/>
      <c r="AA227" s="74"/>
      <c r="AB227" s="74"/>
    </row>
    <row r="228" spans="1:28" ht="12.75" customHeight="1">
      <c r="A228" s="85">
        <v>45307</v>
      </c>
      <c r="B228" s="32" t="s">
        <v>973</v>
      </c>
      <c r="C228" s="31" t="s">
        <v>974</v>
      </c>
      <c r="D228" s="31" t="s">
        <v>909</v>
      </c>
      <c r="E228" s="31" t="s">
        <v>574</v>
      </c>
      <c r="F228" s="86">
        <v>520023</v>
      </c>
      <c r="G228" s="32">
        <v>209.66</v>
      </c>
      <c r="H228" s="32" t="s">
        <v>860</v>
      </c>
      <c r="I228" s="74"/>
      <c r="J228" s="74"/>
      <c r="K228" s="74"/>
      <c r="L228" s="74"/>
      <c r="M228" s="74"/>
      <c r="N228" s="74"/>
      <c r="O228" s="74"/>
      <c r="P228" s="74"/>
      <c r="Q228" s="74"/>
      <c r="R228" s="74"/>
      <c r="S228" s="74"/>
      <c r="T228" s="74"/>
      <c r="U228" s="74"/>
      <c r="V228" s="74"/>
      <c r="W228" s="74"/>
      <c r="X228" s="74"/>
      <c r="Y228" s="74"/>
      <c r="Z228" s="74"/>
      <c r="AA228" s="74"/>
      <c r="AB228" s="74"/>
    </row>
    <row r="229" spans="1:28" ht="12.75" customHeight="1">
      <c r="A229" s="85">
        <v>45307</v>
      </c>
      <c r="B229" s="32" t="s">
        <v>973</v>
      </c>
      <c r="C229" s="31" t="s">
        <v>974</v>
      </c>
      <c r="D229" s="31" t="s">
        <v>998</v>
      </c>
      <c r="E229" s="31" t="s">
        <v>574</v>
      </c>
      <c r="F229" s="86">
        <v>690351</v>
      </c>
      <c r="G229" s="32">
        <v>211.42</v>
      </c>
      <c r="H229" s="32" t="s">
        <v>860</v>
      </c>
      <c r="I229" s="74"/>
      <c r="J229" s="74"/>
      <c r="K229" s="74"/>
      <c r="L229" s="74"/>
      <c r="M229" s="74"/>
      <c r="N229" s="74"/>
      <c r="O229" s="74"/>
      <c r="P229" s="74"/>
      <c r="Q229" s="74"/>
      <c r="R229" s="74"/>
      <c r="S229" s="74"/>
      <c r="T229" s="74"/>
      <c r="U229" s="74"/>
      <c r="V229" s="74"/>
      <c r="W229" s="74"/>
      <c r="X229" s="74"/>
      <c r="Y229" s="74"/>
      <c r="Z229" s="74"/>
      <c r="AA229" s="74"/>
      <c r="AB229" s="74"/>
    </row>
    <row r="230" spans="1:28" ht="12.75" customHeight="1">
      <c r="A230" s="85">
        <v>45307</v>
      </c>
      <c r="B230" s="32" t="s">
        <v>1064</v>
      </c>
      <c r="C230" s="31" t="s">
        <v>1065</v>
      </c>
      <c r="D230" s="31" t="s">
        <v>1066</v>
      </c>
      <c r="E230" s="31" t="s">
        <v>574</v>
      </c>
      <c r="F230" s="86">
        <v>26000</v>
      </c>
      <c r="G230" s="32">
        <v>35.93</v>
      </c>
      <c r="H230" s="32" t="s">
        <v>860</v>
      </c>
      <c r="I230" s="74"/>
      <c r="J230" s="74"/>
      <c r="K230" s="74"/>
      <c r="L230" s="74"/>
      <c r="M230" s="74"/>
      <c r="N230" s="74"/>
      <c r="O230" s="74"/>
      <c r="P230" s="74"/>
      <c r="Q230" s="74"/>
      <c r="R230" s="74"/>
      <c r="S230" s="74"/>
      <c r="T230" s="74"/>
      <c r="U230" s="74"/>
      <c r="V230" s="74"/>
      <c r="W230" s="74"/>
      <c r="X230" s="74"/>
      <c r="Y230" s="74"/>
      <c r="Z230" s="74"/>
      <c r="AA230" s="74"/>
      <c r="AB230" s="74"/>
    </row>
    <row r="231" spans="1:28" ht="12.75" customHeight="1">
      <c r="A231" s="85">
        <v>45307</v>
      </c>
      <c r="B231" s="32" t="s">
        <v>1041</v>
      </c>
      <c r="C231" s="31" t="s">
        <v>1042</v>
      </c>
      <c r="D231" s="31" t="s">
        <v>575</v>
      </c>
      <c r="E231" s="31" t="s">
        <v>574</v>
      </c>
      <c r="F231" s="86">
        <v>663788</v>
      </c>
      <c r="G231" s="32">
        <v>896.59</v>
      </c>
      <c r="H231" s="32" t="s">
        <v>860</v>
      </c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  <c r="U231" s="74"/>
      <c r="V231" s="74"/>
      <c r="W231" s="74"/>
      <c r="X231" s="74"/>
      <c r="Y231" s="74"/>
      <c r="Z231" s="74"/>
      <c r="AA231" s="74"/>
      <c r="AB231" s="74"/>
    </row>
    <row r="232" spans="1:28" ht="12.75" customHeight="1">
      <c r="A232" s="85">
        <v>45307</v>
      </c>
      <c r="B232" s="32" t="s">
        <v>1183</v>
      </c>
      <c r="C232" s="31" t="s">
        <v>1184</v>
      </c>
      <c r="D232" s="31" t="s">
        <v>878</v>
      </c>
      <c r="E232" s="31" t="s">
        <v>574</v>
      </c>
      <c r="F232" s="86">
        <v>2896336</v>
      </c>
      <c r="G232" s="32">
        <v>35.76</v>
      </c>
      <c r="H232" s="32" t="s">
        <v>860</v>
      </c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  <c r="U232" s="74"/>
      <c r="V232" s="74"/>
      <c r="W232" s="74"/>
      <c r="X232" s="74"/>
      <c r="Y232" s="74"/>
      <c r="Z232" s="74"/>
      <c r="AA232" s="74"/>
      <c r="AB232" s="74"/>
    </row>
    <row r="233" spans="1:28" ht="12.75" customHeight="1">
      <c r="A233" s="85">
        <v>45307</v>
      </c>
      <c r="B233" s="32" t="s">
        <v>1183</v>
      </c>
      <c r="C233" s="31" t="s">
        <v>1184</v>
      </c>
      <c r="D233" s="31" t="s">
        <v>575</v>
      </c>
      <c r="E233" s="31" t="s">
        <v>574</v>
      </c>
      <c r="F233" s="86">
        <v>1789631</v>
      </c>
      <c r="G233" s="32">
        <v>35.93</v>
      </c>
      <c r="H233" s="32" t="s">
        <v>860</v>
      </c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  <c r="Z233" s="74"/>
      <c r="AA233" s="74"/>
      <c r="AB233" s="74"/>
    </row>
    <row r="234" spans="1:28" ht="12.75" customHeight="1">
      <c r="A234" s="85">
        <v>45307</v>
      </c>
      <c r="B234" s="32" t="s">
        <v>1244</v>
      </c>
      <c r="C234" s="31" t="s">
        <v>1245</v>
      </c>
      <c r="D234" s="31" t="s">
        <v>1246</v>
      </c>
      <c r="E234" s="31" t="s">
        <v>574</v>
      </c>
      <c r="F234" s="86">
        <v>168000</v>
      </c>
      <c r="G234" s="32">
        <v>113.57</v>
      </c>
      <c r="H234" s="32" t="s">
        <v>860</v>
      </c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  <c r="Z234" s="74"/>
      <c r="AA234" s="74"/>
      <c r="AB234" s="74"/>
    </row>
    <row r="235" spans="1:28" ht="12.75" customHeight="1">
      <c r="A235" s="85">
        <v>45307</v>
      </c>
      <c r="B235" s="32" t="s">
        <v>1244</v>
      </c>
      <c r="C235" s="31" t="s">
        <v>1245</v>
      </c>
      <c r="D235" s="31" t="s">
        <v>1247</v>
      </c>
      <c r="E235" s="31" t="s">
        <v>574</v>
      </c>
      <c r="F235" s="86">
        <v>166800</v>
      </c>
      <c r="G235" s="32">
        <v>112.55</v>
      </c>
      <c r="H235" s="32" t="s">
        <v>860</v>
      </c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  <c r="Z235" s="74"/>
      <c r="AA235" s="74"/>
      <c r="AB235" s="74"/>
    </row>
    <row r="236" spans="1:28" ht="12.75" customHeight="1">
      <c r="A236" s="85">
        <v>45307</v>
      </c>
      <c r="B236" s="32" t="s">
        <v>1185</v>
      </c>
      <c r="C236" s="31" t="s">
        <v>1186</v>
      </c>
      <c r="D236" s="31" t="s">
        <v>575</v>
      </c>
      <c r="E236" s="31" t="s">
        <v>574</v>
      </c>
      <c r="F236" s="86">
        <v>5287240</v>
      </c>
      <c r="G236" s="32">
        <v>106.28</v>
      </c>
      <c r="H236" s="32" t="s">
        <v>860</v>
      </c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  <c r="Z236" s="74"/>
      <c r="AA236" s="74"/>
      <c r="AB236" s="74"/>
    </row>
    <row r="237" spans="1:28" ht="12.75" customHeight="1">
      <c r="A237" s="85">
        <v>45307</v>
      </c>
      <c r="B237" s="32" t="s">
        <v>1185</v>
      </c>
      <c r="C237" s="31" t="s">
        <v>1186</v>
      </c>
      <c r="D237" s="31" t="s">
        <v>878</v>
      </c>
      <c r="E237" s="31" t="s">
        <v>574</v>
      </c>
      <c r="F237" s="86">
        <v>3829970</v>
      </c>
      <c r="G237" s="32">
        <v>106</v>
      </c>
      <c r="H237" s="32" t="s">
        <v>860</v>
      </c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</row>
    <row r="238" spans="1:28" ht="12.75" customHeight="1">
      <c r="A238" s="85">
        <v>45307</v>
      </c>
      <c r="B238" s="32" t="s">
        <v>1187</v>
      </c>
      <c r="C238" s="31" t="s">
        <v>1188</v>
      </c>
      <c r="D238" s="31" t="s">
        <v>575</v>
      </c>
      <c r="E238" s="31" t="s">
        <v>574</v>
      </c>
      <c r="F238" s="86">
        <v>571655</v>
      </c>
      <c r="G238" s="32">
        <v>120.3</v>
      </c>
      <c r="H238" s="32" t="s">
        <v>860</v>
      </c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  <c r="Z238" s="74"/>
      <c r="AA238" s="74"/>
      <c r="AB238" s="74"/>
    </row>
    <row r="239" spans="1:28" ht="12.75" customHeight="1">
      <c r="A239" s="85">
        <v>45307</v>
      </c>
      <c r="B239" s="32" t="s">
        <v>1043</v>
      </c>
      <c r="C239" s="31" t="s">
        <v>1044</v>
      </c>
      <c r="D239" s="31" t="s">
        <v>575</v>
      </c>
      <c r="E239" s="31" t="s">
        <v>574</v>
      </c>
      <c r="F239" s="86">
        <v>1136231</v>
      </c>
      <c r="G239" s="32">
        <v>48.48</v>
      </c>
      <c r="H239" s="32" t="s">
        <v>860</v>
      </c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  <c r="Z239" s="74"/>
      <c r="AA239" s="74"/>
      <c r="AB239" s="74"/>
    </row>
    <row r="240" spans="1:28" ht="12.75" customHeight="1">
      <c r="A240" s="85">
        <v>45307</v>
      </c>
      <c r="B240" s="32" t="s">
        <v>943</v>
      </c>
      <c r="C240" s="31" t="s">
        <v>944</v>
      </c>
      <c r="D240" s="31" t="s">
        <v>878</v>
      </c>
      <c r="E240" s="31" t="s">
        <v>574</v>
      </c>
      <c r="F240" s="86">
        <v>1440227</v>
      </c>
      <c r="G240" s="32">
        <v>59.78</v>
      </c>
      <c r="H240" s="32" t="s">
        <v>860</v>
      </c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  <c r="U240" s="74"/>
      <c r="V240" s="74"/>
      <c r="W240" s="74"/>
      <c r="X240" s="74"/>
      <c r="Y240" s="74"/>
      <c r="Z240" s="74"/>
      <c r="AA240" s="74"/>
      <c r="AB240" s="74"/>
    </row>
    <row r="241" spans="1:28" ht="12.75" customHeight="1">
      <c r="A241" s="85">
        <v>45307</v>
      </c>
      <c r="B241" s="32" t="s">
        <v>943</v>
      </c>
      <c r="C241" s="31" t="s">
        <v>944</v>
      </c>
      <c r="D241" s="31" t="s">
        <v>1037</v>
      </c>
      <c r="E241" s="31" t="s">
        <v>574</v>
      </c>
      <c r="F241" s="86">
        <v>611321</v>
      </c>
      <c r="G241" s="32">
        <v>59.56</v>
      </c>
      <c r="H241" s="32" t="s">
        <v>860</v>
      </c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  <c r="U241" s="74"/>
      <c r="V241" s="74"/>
      <c r="W241" s="74"/>
      <c r="X241" s="74"/>
      <c r="Y241" s="74"/>
      <c r="Z241" s="74"/>
      <c r="AA241" s="74"/>
      <c r="AB241" s="74"/>
    </row>
    <row r="242" spans="1:28" ht="12.75" customHeight="1">
      <c r="A242" s="85">
        <v>45307</v>
      </c>
      <c r="B242" s="32" t="s">
        <v>943</v>
      </c>
      <c r="C242" s="31" t="s">
        <v>944</v>
      </c>
      <c r="D242" s="31" t="s">
        <v>1189</v>
      </c>
      <c r="E242" s="31" t="s">
        <v>574</v>
      </c>
      <c r="F242" s="86">
        <v>680892</v>
      </c>
      <c r="G242" s="32">
        <v>59.49</v>
      </c>
      <c r="H242" s="32" t="s">
        <v>860</v>
      </c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</row>
    <row r="243" spans="1:28" ht="12.75" customHeight="1">
      <c r="A243" s="85">
        <v>45307</v>
      </c>
      <c r="B243" s="32" t="s">
        <v>941</v>
      </c>
      <c r="C243" s="31" t="s">
        <v>942</v>
      </c>
      <c r="D243" s="31" t="s">
        <v>1010</v>
      </c>
      <c r="E243" s="31" t="s">
        <v>574</v>
      </c>
      <c r="F243" s="86">
        <v>108000</v>
      </c>
      <c r="G243" s="32">
        <v>40.29</v>
      </c>
      <c r="H243" s="32" t="s">
        <v>860</v>
      </c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  <c r="U243" s="74"/>
      <c r="V243" s="74"/>
      <c r="W243" s="74"/>
      <c r="X243" s="74"/>
      <c r="Y243" s="74"/>
      <c r="Z243" s="74"/>
      <c r="AA243" s="74"/>
      <c r="AB243" s="74"/>
    </row>
    <row r="244" spans="1:28" ht="12.75" customHeight="1">
      <c r="A244" s="85">
        <v>45307</v>
      </c>
      <c r="B244" s="32" t="s">
        <v>1011</v>
      </c>
      <c r="C244" s="31" t="s">
        <v>1012</v>
      </c>
      <c r="D244" s="31" t="s">
        <v>998</v>
      </c>
      <c r="E244" s="31" t="s">
        <v>574</v>
      </c>
      <c r="F244" s="86">
        <v>251631</v>
      </c>
      <c r="G244" s="32">
        <v>230.55</v>
      </c>
      <c r="H244" s="32" t="s">
        <v>860</v>
      </c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  <c r="U244" s="74"/>
      <c r="V244" s="74"/>
      <c r="W244" s="74"/>
      <c r="X244" s="74"/>
      <c r="Y244" s="74"/>
      <c r="Z244" s="74"/>
      <c r="AA244" s="74"/>
      <c r="AB244" s="74"/>
    </row>
    <row r="245" spans="1:28" ht="12.75" customHeight="1">
      <c r="A245" s="85">
        <v>45307</v>
      </c>
      <c r="B245" s="32" t="s">
        <v>1011</v>
      </c>
      <c r="C245" s="31" t="s">
        <v>1012</v>
      </c>
      <c r="D245" s="31" t="s">
        <v>958</v>
      </c>
      <c r="E245" s="31" t="s">
        <v>574</v>
      </c>
      <c r="F245" s="86">
        <v>229955</v>
      </c>
      <c r="G245" s="32">
        <v>231.71</v>
      </c>
      <c r="H245" s="32" t="s">
        <v>860</v>
      </c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  <c r="U245" s="74"/>
      <c r="V245" s="74"/>
      <c r="W245" s="74"/>
      <c r="X245" s="74"/>
      <c r="Y245" s="74"/>
      <c r="Z245" s="74"/>
      <c r="AA245" s="74"/>
      <c r="AB245" s="74"/>
    </row>
    <row r="246" spans="1:28" ht="12.75" customHeight="1">
      <c r="A246" s="85">
        <v>45307</v>
      </c>
      <c r="B246" s="32" t="s">
        <v>1190</v>
      </c>
      <c r="C246" s="31" t="s">
        <v>1191</v>
      </c>
      <c r="D246" s="31" t="s">
        <v>878</v>
      </c>
      <c r="E246" s="31" t="s">
        <v>574</v>
      </c>
      <c r="F246" s="86">
        <v>22801510</v>
      </c>
      <c r="G246" s="32">
        <v>30.22</v>
      </c>
      <c r="H246" s="32" t="s">
        <v>860</v>
      </c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  <c r="U246" s="74"/>
      <c r="V246" s="74"/>
      <c r="W246" s="74"/>
      <c r="X246" s="74"/>
      <c r="Y246" s="74"/>
      <c r="Z246" s="74"/>
      <c r="AA246" s="74"/>
      <c r="AB246" s="74"/>
    </row>
    <row r="247" spans="1:28" ht="12.75" customHeight="1">
      <c r="A247" s="85">
        <v>45307</v>
      </c>
      <c r="B247" s="32" t="s">
        <v>1045</v>
      </c>
      <c r="C247" s="31" t="s">
        <v>1046</v>
      </c>
      <c r="D247" s="31" t="s">
        <v>575</v>
      </c>
      <c r="E247" s="31" t="s">
        <v>574</v>
      </c>
      <c r="F247" s="86">
        <v>1758217</v>
      </c>
      <c r="G247" s="32">
        <v>37.08</v>
      </c>
      <c r="H247" s="32" t="s">
        <v>860</v>
      </c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  <c r="U247" s="74"/>
      <c r="V247" s="74"/>
      <c r="W247" s="74"/>
      <c r="X247" s="74"/>
      <c r="Y247" s="74"/>
      <c r="Z247" s="74"/>
      <c r="AA247" s="74"/>
      <c r="AB247" s="74"/>
    </row>
    <row r="248" spans="1:28" ht="12.75" customHeight="1">
      <c r="A248" s="85">
        <v>45307</v>
      </c>
      <c r="B248" s="32" t="s">
        <v>1045</v>
      </c>
      <c r="C248" s="31" t="s">
        <v>1046</v>
      </c>
      <c r="D248" s="31" t="s">
        <v>878</v>
      </c>
      <c r="E248" s="31" t="s">
        <v>574</v>
      </c>
      <c r="F248" s="86">
        <v>1559642</v>
      </c>
      <c r="G248" s="32">
        <v>37.020000000000003</v>
      </c>
      <c r="H248" s="32" t="s">
        <v>860</v>
      </c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  <c r="Z248" s="74"/>
      <c r="AA248" s="74"/>
      <c r="AB248" s="74"/>
    </row>
    <row r="249" spans="1:28" ht="12.75" customHeight="1">
      <c r="A249" s="85">
        <v>45307</v>
      </c>
      <c r="B249" s="32" t="s">
        <v>1045</v>
      </c>
      <c r="C249" s="31" t="s">
        <v>1046</v>
      </c>
      <c r="D249" s="31" t="s">
        <v>909</v>
      </c>
      <c r="E249" s="31" t="s">
        <v>574</v>
      </c>
      <c r="F249" s="86">
        <v>1085824</v>
      </c>
      <c r="G249" s="32">
        <v>36.950000000000003</v>
      </c>
      <c r="H249" s="32" t="s">
        <v>860</v>
      </c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  <c r="Z249" s="74"/>
      <c r="AA249" s="74"/>
      <c r="AB249" s="74"/>
    </row>
    <row r="250" spans="1:28" ht="12.75" customHeight="1">
      <c r="A250" s="85">
        <v>45307</v>
      </c>
      <c r="B250" s="32" t="s">
        <v>1192</v>
      </c>
      <c r="C250" s="31" t="s">
        <v>1193</v>
      </c>
      <c r="D250" s="31" t="s">
        <v>1194</v>
      </c>
      <c r="E250" s="31" t="s">
        <v>574</v>
      </c>
      <c r="F250" s="86">
        <v>93297</v>
      </c>
      <c r="G250" s="32">
        <v>687.09</v>
      </c>
      <c r="H250" s="32" t="s">
        <v>860</v>
      </c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  <c r="Z250" s="74"/>
      <c r="AA250" s="74"/>
      <c r="AB250" s="74"/>
    </row>
    <row r="251" spans="1:28" ht="12.75" customHeight="1">
      <c r="A251" s="85">
        <v>45307</v>
      </c>
      <c r="B251" s="32" t="s">
        <v>1047</v>
      </c>
      <c r="C251" s="31" t="s">
        <v>1048</v>
      </c>
      <c r="D251" s="31" t="s">
        <v>575</v>
      </c>
      <c r="E251" s="31" t="s">
        <v>574</v>
      </c>
      <c r="F251" s="86">
        <v>599545</v>
      </c>
      <c r="G251" s="32">
        <v>213.25</v>
      </c>
      <c r="H251" s="32" t="s">
        <v>860</v>
      </c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  <c r="Z251" s="74"/>
      <c r="AA251" s="74"/>
      <c r="AB251" s="74"/>
    </row>
    <row r="252" spans="1:28" ht="12.75" customHeight="1">
      <c r="A252" s="85">
        <v>45307</v>
      </c>
      <c r="B252" s="32" t="s">
        <v>1195</v>
      </c>
      <c r="C252" s="31" t="s">
        <v>1196</v>
      </c>
      <c r="D252" s="31" t="s">
        <v>909</v>
      </c>
      <c r="E252" s="31" t="s">
        <v>574</v>
      </c>
      <c r="F252" s="86">
        <v>2442375</v>
      </c>
      <c r="G252" s="32">
        <v>29.01</v>
      </c>
      <c r="H252" s="32" t="s">
        <v>860</v>
      </c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4"/>
      <c r="W252" s="74"/>
      <c r="X252" s="74"/>
      <c r="Y252" s="74"/>
      <c r="Z252" s="74"/>
      <c r="AA252" s="74"/>
      <c r="AB252" s="74"/>
    </row>
    <row r="253" spans="1:28" ht="12.75" customHeight="1">
      <c r="A253" s="85">
        <v>45307</v>
      </c>
      <c r="B253" s="32" t="s">
        <v>1195</v>
      </c>
      <c r="C253" s="31" t="s">
        <v>1196</v>
      </c>
      <c r="D253" s="31" t="s">
        <v>878</v>
      </c>
      <c r="E253" s="31" t="s">
        <v>574</v>
      </c>
      <c r="F253" s="86">
        <v>16348232</v>
      </c>
      <c r="G253" s="32">
        <v>29</v>
      </c>
      <c r="H253" s="32" t="s">
        <v>860</v>
      </c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  <c r="Z253" s="74"/>
      <c r="AA253" s="74"/>
      <c r="AB253" s="74"/>
    </row>
    <row r="254" spans="1:28" ht="12.75" customHeight="1">
      <c r="A254" s="85">
        <v>45307</v>
      </c>
      <c r="B254" s="32" t="s">
        <v>1197</v>
      </c>
      <c r="C254" s="31" t="s">
        <v>1198</v>
      </c>
      <c r="D254" s="31" t="s">
        <v>1248</v>
      </c>
      <c r="E254" s="31" t="s">
        <v>574</v>
      </c>
      <c r="F254" s="86">
        <v>650000</v>
      </c>
      <c r="G254" s="32">
        <v>168</v>
      </c>
      <c r="H254" s="32" t="s">
        <v>860</v>
      </c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  <c r="Z254" s="74"/>
      <c r="AA254" s="74"/>
      <c r="AB254" s="74"/>
    </row>
    <row r="255" spans="1:28" ht="12.75" customHeight="1">
      <c r="A255" s="85">
        <v>45307</v>
      </c>
      <c r="B255" s="32" t="s">
        <v>1200</v>
      </c>
      <c r="C255" s="31" t="s">
        <v>1201</v>
      </c>
      <c r="D255" s="31" t="s">
        <v>899</v>
      </c>
      <c r="E255" s="31" t="s">
        <v>574</v>
      </c>
      <c r="F255" s="86">
        <v>76000</v>
      </c>
      <c r="G255" s="32">
        <v>189.44</v>
      </c>
      <c r="H255" s="32" t="s">
        <v>860</v>
      </c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  <c r="Z255" s="74"/>
      <c r="AA255" s="74"/>
      <c r="AB255" s="74"/>
    </row>
    <row r="256" spans="1:28" ht="12.75" customHeight="1">
      <c r="A256" s="85">
        <v>45307</v>
      </c>
      <c r="B256" s="32" t="s">
        <v>1013</v>
      </c>
      <c r="C256" s="31" t="s">
        <v>1014</v>
      </c>
      <c r="D256" s="31" t="s">
        <v>1202</v>
      </c>
      <c r="E256" s="31" t="s">
        <v>574</v>
      </c>
      <c r="F256" s="86">
        <v>92000</v>
      </c>
      <c r="G256" s="32">
        <v>174.3</v>
      </c>
      <c r="H256" s="32" t="s">
        <v>860</v>
      </c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  <c r="Z256" s="74"/>
      <c r="AA256" s="74"/>
      <c r="AB256" s="74"/>
    </row>
    <row r="257" spans="1:28" ht="12.75" customHeight="1">
      <c r="A257" s="85">
        <v>45307</v>
      </c>
      <c r="B257" s="32" t="s">
        <v>1049</v>
      </c>
      <c r="C257" s="31" t="s">
        <v>1050</v>
      </c>
      <c r="D257" s="31" t="s">
        <v>958</v>
      </c>
      <c r="E257" s="31" t="s">
        <v>574</v>
      </c>
      <c r="F257" s="86">
        <v>75455</v>
      </c>
      <c r="G257" s="32">
        <v>78.86</v>
      </c>
      <c r="H257" s="32" t="s">
        <v>860</v>
      </c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  <c r="Z257" s="74"/>
      <c r="AA257" s="74"/>
      <c r="AB257" s="74"/>
    </row>
    <row r="258" spans="1:28" ht="12.75" customHeight="1">
      <c r="A258" s="85">
        <v>45307</v>
      </c>
      <c r="B258" s="32" t="s">
        <v>982</v>
      </c>
      <c r="C258" s="31" t="s">
        <v>983</v>
      </c>
      <c r="D258" s="31" t="s">
        <v>1165</v>
      </c>
      <c r="E258" s="31" t="s">
        <v>574</v>
      </c>
      <c r="F258" s="86">
        <v>452228</v>
      </c>
      <c r="G258" s="32">
        <v>182.1</v>
      </c>
      <c r="H258" s="32" t="s">
        <v>860</v>
      </c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  <c r="Z258" s="74"/>
      <c r="AA258" s="74"/>
      <c r="AB258" s="74"/>
    </row>
    <row r="259" spans="1:28" ht="12.75" customHeight="1">
      <c r="A259" s="85">
        <v>45307</v>
      </c>
      <c r="B259" s="32" t="s">
        <v>982</v>
      </c>
      <c r="C259" s="31" t="s">
        <v>983</v>
      </c>
      <c r="D259" s="31" t="s">
        <v>1204</v>
      </c>
      <c r="E259" s="31" t="s">
        <v>574</v>
      </c>
      <c r="F259" s="86">
        <v>1408663</v>
      </c>
      <c r="G259" s="32">
        <v>181.47</v>
      </c>
      <c r="H259" s="32" t="s">
        <v>860</v>
      </c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  <c r="Z259" s="74"/>
      <c r="AA259" s="74"/>
      <c r="AB259" s="74"/>
    </row>
    <row r="260" spans="1:28" ht="12.75" customHeight="1">
      <c r="A260" s="85">
        <v>45307</v>
      </c>
      <c r="B260" s="32" t="s">
        <v>982</v>
      </c>
      <c r="C260" s="31" t="s">
        <v>983</v>
      </c>
      <c r="D260" s="31" t="s">
        <v>1055</v>
      </c>
      <c r="E260" s="31" t="s">
        <v>574</v>
      </c>
      <c r="F260" s="86">
        <v>1960000</v>
      </c>
      <c r="G260" s="32">
        <v>183.59</v>
      </c>
      <c r="H260" s="32" t="s">
        <v>860</v>
      </c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  <c r="Z260" s="74"/>
      <c r="AA260" s="74"/>
      <c r="AB260" s="74"/>
    </row>
    <row r="261" spans="1:28" ht="12.75" customHeight="1">
      <c r="A261" s="85">
        <v>45307</v>
      </c>
      <c r="B261" s="32" t="s">
        <v>982</v>
      </c>
      <c r="C261" s="31" t="s">
        <v>983</v>
      </c>
      <c r="D261" s="31" t="s">
        <v>1053</v>
      </c>
      <c r="E261" s="31" t="s">
        <v>574</v>
      </c>
      <c r="F261" s="86">
        <v>474920</v>
      </c>
      <c r="G261" s="32">
        <v>179.08</v>
      </c>
      <c r="H261" s="32" t="s">
        <v>860</v>
      </c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</row>
    <row r="262" spans="1:28" ht="12.75" customHeight="1">
      <c r="A262" s="85">
        <v>45307</v>
      </c>
      <c r="B262" s="32" t="s">
        <v>982</v>
      </c>
      <c r="C262" s="31" t="s">
        <v>983</v>
      </c>
      <c r="D262" s="31" t="s">
        <v>1051</v>
      </c>
      <c r="E262" s="31" t="s">
        <v>574</v>
      </c>
      <c r="F262" s="86">
        <v>600000</v>
      </c>
      <c r="G262" s="32">
        <v>178.08</v>
      </c>
      <c r="H262" s="32" t="s">
        <v>860</v>
      </c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  <c r="Z262" s="74"/>
      <c r="AA262" s="74"/>
      <c r="AB262" s="74"/>
    </row>
    <row r="263" spans="1:28" ht="12.75" customHeight="1">
      <c r="A263" s="85">
        <v>45307</v>
      </c>
      <c r="B263" s="32" t="s">
        <v>982</v>
      </c>
      <c r="C263" s="31" t="s">
        <v>983</v>
      </c>
      <c r="D263" s="31" t="s">
        <v>1207</v>
      </c>
      <c r="E263" s="31" t="s">
        <v>574</v>
      </c>
      <c r="F263" s="86">
        <v>459326</v>
      </c>
      <c r="G263" s="32">
        <v>179.93</v>
      </c>
      <c r="H263" s="32" t="s">
        <v>860</v>
      </c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  <c r="Z263" s="74"/>
      <c r="AA263" s="74"/>
      <c r="AB263" s="74"/>
    </row>
    <row r="264" spans="1:28" ht="12.75" customHeight="1">
      <c r="A264" s="85">
        <v>45307</v>
      </c>
      <c r="B264" s="32" t="s">
        <v>982</v>
      </c>
      <c r="C264" s="31" t="s">
        <v>983</v>
      </c>
      <c r="D264" s="31" t="s">
        <v>998</v>
      </c>
      <c r="E264" s="31" t="s">
        <v>574</v>
      </c>
      <c r="F264" s="86">
        <v>475279</v>
      </c>
      <c r="G264" s="32">
        <v>180.38</v>
      </c>
      <c r="H264" s="32" t="s">
        <v>860</v>
      </c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  <c r="Z264" s="74"/>
      <c r="AA264" s="74"/>
      <c r="AB264" s="74"/>
    </row>
    <row r="265" spans="1:28" ht="12.75" customHeight="1">
      <c r="A265" s="85">
        <v>45307</v>
      </c>
      <c r="B265" s="32" t="s">
        <v>982</v>
      </c>
      <c r="C265" s="31" t="s">
        <v>983</v>
      </c>
      <c r="D265" s="31" t="s">
        <v>1208</v>
      </c>
      <c r="E265" s="31" t="s">
        <v>574</v>
      </c>
      <c r="F265" s="86">
        <v>501623</v>
      </c>
      <c r="G265" s="32">
        <v>180.54</v>
      </c>
      <c r="H265" s="32" t="s">
        <v>860</v>
      </c>
      <c r="I265" s="74"/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  <c r="Z265" s="74"/>
      <c r="AA265" s="74"/>
      <c r="AB265" s="74"/>
    </row>
    <row r="266" spans="1:28" ht="12.75" customHeight="1">
      <c r="A266" s="85">
        <v>45307</v>
      </c>
      <c r="B266" s="32" t="s">
        <v>982</v>
      </c>
      <c r="C266" s="31" t="s">
        <v>983</v>
      </c>
      <c r="D266" s="31" t="s">
        <v>1054</v>
      </c>
      <c r="E266" s="31" t="s">
        <v>574</v>
      </c>
      <c r="F266" s="86">
        <v>1076218</v>
      </c>
      <c r="G266" s="32">
        <v>181.27</v>
      </c>
      <c r="H266" s="32" t="s">
        <v>860</v>
      </c>
      <c r="I266" s="74"/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  <c r="Z266" s="74"/>
      <c r="AA266" s="74"/>
      <c r="AB266" s="74"/>
    </row>
    <row r="267" spans="1:28" ht="12.75" customHeight="1">
      <c r="A267" s="85">
        <v>45307</v>
      </c>
      <c r="B267" s="32" t="s">
        <v>982</v>
      </c>
      <c r="C267" s="31" t="s">
        <v>983</v>
      </c>
      <c r="D267" s="31" t="s">
        <v>1037</v>
      </c>
      <c r="E267" s="31" t="s">
        <v>574</v>
      </c>
      <c r="F267" s="86">
        <v>971229</v>
      </c>
      <c r="G267" s="32">
        <v>186.85</v>
      </c>
      <c r="H267" s="32" t="s">
        <v>860</v>
      </c>
      <c r="I267" s="74"/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  <c r="Z267" s="74"/>
      <c r="AA267" s="74"/>
      <c r="AB267" s="74"/>
    </row>
    <row r="268" spans="1:28" ht="12.75" customHeight="1">
      <c r="A268" s="85">
        <v>45307</v>
      </c>
      <c r="B268" s="32" t="s">
        <v>982</v>
      </c>
      <c r="C268" s="31" t="s">
        <v>983</v>
      </c>
      <c r="D268" s="31" t="s">
        <v>1056</v>
      </c>
      <c r="E268" s="31" t="s">
        <v>574</v>
      </c>
      <c r="F268" s="86">
        <v>500000</v>
      </c>
      <c r="G268" s="32">
        <v>182.56</v>
      </c>
      <c r="H268" s="32" t="s">
        <v>860</v>
      </c>
      <c r="I268" s="74"/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  <c r="Z268" s="74"/>
      <c r="AA268" s="74"/>
      <c r="AB268" s="74"/>
    </row>
    <row r="269" spans="1:28" ht="12.75" customHeight="1">
      <c r="A269" s="85">
        <v>45307</v>
      </c>
      <c r="B269" s="32" t="s">
        <v>982</v>
      </c>
      <c r="C269" s="31" t="s">
        <v>983</v>
      </c>
      <c r="D269" s="31" t="s">
        <v>909</v>
      </c>
      <c r="E269" s="31" t="s">
        <v>574</v>
      </c>
      <c r="F269" s="86">
        <v>994217</v>
      </c>
      <c r="G269" s="32">
        <v>180.24</v>
      </c>
      <c r="H269" s="32" t="s">
        <v>860</v>
      </c>
      <c r="I269" s="74"/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  <c r="Z269" s="74"/>
      <c r="AA269" s="74"/>
      <c r="AB269" s="74"/>
    </row>
    <row r="270" spans="1:28" ht="12.75" customHeight="1">
      <c r="A270" s="85">
        <v>45307</v>
      </c>
      <c r="B270" s="32" t="s">
        <v>982</v>
      </c>
      <c r="C270" s="31" t="s">
        <v>983</v>
      </c>
      <c r="D270" s="31" t="s">
        <v>1052</v>
      </c>
      <c r="E270" s="31" t="s">
        <v>574</v>
      </c>
      <c r="F270" s="86">
        <v>827421</v>
      </c>
      <c r="G270" s="32">
        <v>174.12</v>
      </c>
      <c r="H270" s="32" t="s">
        <v>860</v>
      </c>
      <c r="I270" s="74"/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  <c r="Z270" s="74"/>
      <c r="AA270" s="74"/>
      <c r="AB270" s="74"/>
    </row>
    <row r="271" spans="1:28" ht="12.75" customHeight="1">
      <c r="A271" s="85">
        <v>45307</v>
      </c>
      <c r="B271" s="32" t="s">
        <v>982</v>
      </c>
      <c r="C271" s="31" t="s">
        <v>983</v>
      </c>
      <c r="D271" s="31" t="s">
        <v>878</v>
      </c>
      <c r="E271" s="31" t="s">
        <v>574</v>
      </c>
      <c r="F271" s="86">
        <v>2187398</v>
      </c>
      <c r="G271" s="32">
        <v>180.27</v>
      </c>
      <c r="H271" s="32" t="s">
        <v>860</v>
      </c>
      <c r="I271" s="74"/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  <c r="Z271" s="74"/>
      <c r="AA271" s="74"/>
      <c r="AB271" s="74"/>
    </row>
    <row r="272" spans="1:28" ht="12.75" customHeight="1">
      <c r="A272" s="85">
        <v>45307</v>
      </c>
      <c r="B272" s="32" t="s">
        <v>982</v>
      </c>
      <c r="C272" s="31" t="s">
        <v>983</v>
      </c>
      <c r="D272" s="31" t="s">
        <v>899</v>
      </c>
      <c r="E272" s="31" t="s">
        <v>574</v>
      </c>
      <c r="F272" s="86">
        <v>595060</v>
      </c>
      <c r="G272" s="32">
        <v>183.88</v>
      </c>
      <c r="H272" s="32" t="s">
        <v>860</v>
      </c>
      <c r="I272" s="74"/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  <c r="Z272" s="74"/>
      <c r="AA272" s="74"/>
      <c r="AB272" s="74"/>
    </row>
    <row r="273" spans="1:28" ht="12.75" customHeight="1">
      <c r="A273" s="85">
        <v>45307</v>
      </c>
      <c r="B273" s="32" t="s">
        <v>982</v>
      </c>
      <c r="C273" s="31" t="s">
        <v>983</v>
      </c>
      <c r="D273" s="31" t="s">
        <v>575</v>
      </c>
      <c r="E273" s="31" t="s">
        <v>574</v>
      </c>
      <c r="F273" s="86">
        <v>4132106</v>
      </c>
      <c r="G273" s="32">
        <v>181.71</v>
      </c>
      <c r="H273" s="32" t="s">
        <v>860</v>
      </c>
      <c r="I273" s="74"/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74"/>
    </row>
    <row r="274" spans="1:28" ht="12.75" customHeight="1">
      <c r="A274" s="85">
        <v>45307</v>
      </c>
      <c r="B274" s="32" t="s">
        <v>1209</v>
      </c>
      <c r="C274" s="31" t="s">
        <v>1210</v>
      </c>
      <c r="D274" s="31" t="s">
        <v>1211</v>
      </c>
      <c r="E274" s="31" t="s">
        <v>574</v>
      </c>
      <c r="F274" s="86">
        <v>12218</v>
      </c>
      <c r="G274" s="32">
        <v>146.84</v>
      </c>
      <c r="H274" s="32" t="s">
        <v>860</v>
      </c>
      <c r="I274" s="74"/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  <c r="Z274" s="74"/>
      <c r="AA274" s="74"/>
      <c r="AB274" s="74"/>
    </row>
    <row r="275" spans="1:28" ht="12.75" customHeight="1">
      <c r="A275" s="85">
        <v>45307</v>
      </c>
      <c r="B275" s="32" t="s">
        <v>1212</v>
      </c>
      <c r="C275" s="31" t="s">
        <v>1213</v>
      </c>
      <c r="D275" s="31" t="s">
        <v>1215</v>
      </c>
      <c r="E275" s="31" t="s">
        <v>574</v>
      </c>
      <c r="F275" s="86">
        <v>5000</v>
      </c>
      <c r="G275" s="32">
        <v>199.21</v>
      </c>
      <c r="H275" s="32" t="s">
        <v>860</v>
      </c>
      <c r="I275" s="74"/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74"/>
      <c r="Z275" s="74"/>
      <c r="AA275" s="74"/>
      <c r="AB275" s="74"/>
    </row>
    <row r="276" spans="1:28" ht="12.75" customHeight="1">
      <c r="A276" s="85">
        <v>45307</v>
      </c>
      <c r="B276" s="32" t="s">
        <v>1212</v>
      </c>
      <c r="C276" s="31" t="s">
        <v>1213</v>
      </c>
      <c r="D276" s="31" t="s">
        <v>1214</v>
      </c>
      <c r="E276" s="31" t="s">
        <v>574</v>
      </c>
      <c r="F276" s="86">
        <v>72636</v>
      </c>
      <c r="G276" s="32">
        <v>194.17</v>
      </c>
      <c r="H276" s="32" t="s">
        <v>860</v>
      </c>
      <c r="I276" s="74"/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74"/>
      <c r="Z276" s="74"/>
      <c r="AA276" s="74"/>
      <c r="AB276" s="74"/>
    </row>
    <row r="277" spans="1:28" ht="12.75" customHeight="1">
      <c r="A277" s="85">
        <v>45307</v>
      </c>
      <c r="B277" s="32" t="s">
        <v>1217</v>
      </c>
      <c r="C277" s="31" t="s">
        <v>1218</v>
      </c>
      <c r="D277" s="31" t="s">
        <v>1165</v>
      </c>
      <c r="E277" s="31" t="s">
        <v>574</v>
      </c>
      <c r="F277" s="86">
        <v>165635</v>
      </c>
      <c r="G277" s="32">
        <v>184.09</v>
      </c>
      <c r="H277" s="32" t="s">
        <v>860</v>
      </c>
      <c r="I277" s="74"/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74"/>
      <c r="Z277" s="74"/>
      <c r="AA277" s="74"/>
      <c r="AB277" s="74"/>
    </row>
    <row r="278" spans="1:28" ht="12.75" customHeight="1">
      <c r="A278" s="85">
        <v>45307</v>
      </c>
      <c r="B278" s="32" t="s">
        <v>1249</v>
      </c>
      <c r="C278" s="31" t="s">
        <v>1250</v>
      </c>
      <c r="D278" s="31" t="s">
        <v>1251</v>
      </c>
      <c r="E278" s="31" t="s">
        <v>574</v>
      </c>
      <c r="F278" s="86">
        <v>180923</v>
      </c>
      <c r="G278" s="32">
        <v>58.1</v>
      </c>
      <c r="H278" s="32" t="s">
        <v>860</v>
      </c>
      <c r="I278" s="74"/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74"/>
      <c r="Z278" s="74"/>
      <c r="AA278" s="74"/>
      <c r="AB278" s="74"/>
    </row>
    <row r="279" spans="1:28" ht="12.75" customHeight="1">
      <c r="A279" s="85">
        <v>45307</v>
      </c>
      <c r="B279" s="32" t="s">
        <v>1058</v>
      </c>
      <c r="C279" s="31" t="s">
        <v>1059</v>
      </c>
      <c r="D279" s="31" t="s">
        <v>1060</v>
      </c>
      <c r="E279" s="31" t="s">
        <v>574</v>
      </c>
      <c r="F279" s="86">
        <v>9063553</v>
      </c>
      <c r="G279" s="32">
        <v>4.1399999999999997</v>
      </c>
      <c r="H279" s="32" t="s">
        <v>860</v>
      </c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4"/>
      <c r="Z279" s="74"/>
      <c r="AA279" s="74"/>
      <c r="AB279" s="74"/>
    </row>
    <row r="280" spans="1:28" ht="12.75" customHeight="1">
      <c r="A280" s="85">
        <v>45307</v>
      </c>
      <c r="B280" s="32" t="s">
        <v>1061</v>
      </c>
      <c r="C280" s="31" t="s">
        <v>1062</v>
      </c>
      <c r="D280" s="31" t="s">
        <v>1067</v>
      </c>
      <c r="E280" s="31" t="s">
        <v>574</v>
      </c>
      <c r="F280" s="86">
        <v>7786410</v>
      </c>
      <c r="G280" s="32">
        <v>6.75</v>
      </c>
      <c r="H280" s="32" t="s">
        <v>860</v>
      </c>
      <c r="I280" s="74"/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  <c r="Z280" s="74"/>
      <c r="AA280" s="74"/>
      <c r="AB280" s="74"/>
    </row>
    <row r="281" spans="1:28" ht="12.75" customHeight="1">
      <c r="A281" s="85">
        <v>45307</v>
      </c>
      <c r="B281" s="32" t="s">
        <v>737</v>
      </c>
      <c r="C281" s="31" t="s">
        <v>1221</v>
      </c>
      <c r="D281" s="31" t="s">
        <v>878</v>
      </c>
      <c r="E281" s="31" t="s">
        <v>574</v>
      </c>
      <c r="F281" s="86">
        <v>3431508</v>
      </c>
      <c r="G281" s="32">
        <v>16.329999999999998</v>
      </c>
      <c r="H281" s="32" t="s">
        <v>860</v>
      </c>
      <c r="I281" s="74"/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  <c r="Z281" s="74"/>
      <c r="AA281" s="74"/>
      <c r="AB281" s="74"/>
    </row>
    <row r="282" spans="1:28" ht="12.75" customHeight="1">
      <c r="A282" s="85">
        <v>45307</v>
      </c>
      <c r="B282" s="32" t="s">
        <v>737</v>
      </c>
      <c r="C282" s="31" t="s">
        <v>1221</v>
      </c>
      <c r="D282" s="31" t="s">
        <v>1063</v>
      </c>
      <c r="E282" s="31" t="s">
        <v>574</v>
      </c>
      <c r="F282" s="86">
        <v>3300000</v>
      </c>
      <c r="G282" s="32">
        <v>15.86</v>
      </c>
      <c r="H282" s="32" t="s">
        <v>860</v>
      </c>
      <c r="I282" s="74"/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  <c r="Z282" s="74"/>
      <c r="AA282" s="74"/>
      <c r="AB282" s="74"/>
    </row>
    <row r="283" spans="1:2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2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28" ht="15" customHeight="1">
      <c r="A285" s="85"/>
      <c r="B285" s="32"/>
      <c r="C285" s="31"/>
      <c r="D285" s="31"/>
      <c r="E285" s="31"/>
      <c r="F285" s="86"/>
      <c r="G285" s="32"/>
      <c r="H285" s="32"/>
    </row>
    <row r="286" spans="1:28" ht="15" customHeight="1">
      <c r="A286" s="85"/>
      <c r="B286" s="32"/>
      <c r="C286" s="31"/>
      <c r="D286" s="31"/>
      <c r="E286" s="31"/>
      <c r="F286" s="86"/>
      <c r="G286" s="32"/>
      <c r="H286" s="32"/>
    </row>
    <row r="287" spans="1:28" ht="15" customHeight="1">
      <c r="A287" s="85"/>
      <c r="B287" s="32"/>
      <c r="C287" s="31"/>
      <c r="D287" s="31"/>
      <c r="E287" s="31"/>
      <c r="F287" s="86"/>
      <c r="G287" s="32"/>
      <c r="H287" s="32"/>
    </row>
    <row r="288" spans="1:28" ht="15" customHeight="1">
      <c r="A288" s="85"/>
      <c r="B288" s="32"/>
      <c r="C288" s="31"/>
      <c r="D288" s="31"/>
      <c r="E288" s="31"/>
      <c r="F288" s="86"/>
      <c r="G288" s="32"/>
      <c r="H288" s="32"/>
    </row>
    <row r="289" spans="1:8" ht="15" customHeight="1">
      <c r="A289" s="85"/>
      <c r="B289" s="32"/>
      <c r="C289" s="31"/>
      <c r="D289" s="31"/>
      <c r="E289" s="31"/>
      <c r="F289" s="86"/>
      <c r="G289" s="32"/>
      <c r="H289" s="32"/>
    </row>
    <row r="290" spans="1:8" ht="15" customHeight="1">
      <c r="A290" s="85"/>
      <c r="B290" s="32"/>
      <c r="C290" s="31"/>
      <c r="D290" s="31"/>
      <c r="E290" s="31"/>
      <c r="F290" s="86"/>
      <c r="G290" s="32"/>
      <c r="H290" s="32"/>
    </row>
    <row r="291" spans="1:8" ht="15" customHeight="1">
      <c r="A291" s="85"/>
      <c r="B291" s="32"/>
      <c r="C291" s="31"/>
      <c r="D291" s="31"/>
      <c r="E291" s="31"/>
      <c r="F291" s="86"/>
      <c r="G291" s="32"/>
      <c r="H291" s="32"/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  <row r="310" spans="1:8" ht="15" customHeight="1">
      <c r="A310" s="85"/>
      <c r="B310" s="32"/>
      <c r="C310" s="31"/>
      <c r="D310" s="31"/>
      <c r="E310" s="31"/>
      <c r="F310" s="86"/>
      <c r="G310" s="32"/>
      <c r="H310" s="32"/>
    </row>
    <row r="311" spans="1:8" ht="15" customHeight="1">
      <c r="A311" s="85"/>
      <c r="B311" s="32"/>
      <c r="C311" s="31"/>
      <c r="D311" s="31"/>
      <c r="E311" s="31"/>
      <c r="F311" s="86"/>
      <c r="G311" s="32"/>
      <c r="H311" s="32"/>
    </row>
    <row r="312" spans="1:8" ht="15" customHeight="1">
      <c r="A312" s="85"/>
      <c r="B312" s="32"/>
      <c r="C312" s="31"/>
      <c r="D312" s="31"/>
      <c r="E312" s="31"/>
      <c r="F312" s="86"/>
      <c r="G312" s="32"/>
      <c r="H312" s="32"/>
    </row>
    <row r="313" spans="1:8" ht="15" customHeight="1">
      <c r="A313" s="85"/>
      <c r="B313" s="32"/>
      <c r="C313" s="31"/>
      <c r="D313" s="31"/>
      <c r="E313" s="31"/>
      <c r="F313" s="86"/>
      <c r="G313" s="32"/>
      <c r="H313" s="32"/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77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920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45308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576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565</v>
      </c>
      <c r="C9" s="95"/>
      <c r="D9" s="96" t="s">
        <v>577</v>
      </c>
      <c r="E9" s="95" t="s">
        <v>578</v>
      </c>
      <c r="F9" s="95" t="s">
        <v>579</v>
      </c>
      <c r="G9" s="95" t="s">
        <v>580</v>
      </c>
      <c r="H9" s="95" t="s">
        <v>581</v>
      </c>
      <c r="I9" s="95" t="s">
        <v>582</v>
      </c>
      <c r="J9" s="94" t="s">
        <v>583</v>
      </c>
      <c r="K9" s="95" t="s">
        <v>584</v>
      </c>
      <c r="L9" s="97" t="s">
        <v>585</v>
      </c>
      <c r="M9" s="97" t="s">
        <v>586</v>
      </c>
      <c r="N9" s="95" t="s">
        <v>587</v>
      </c>
      <c r="O9" s="296" t="s">
        <v>588</v>
      </c>
      <c r="P9" s="230" t="s">
        <v>589</v>
      </c>
      <c r="Q9" s="230" t="s">
        <v>872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316">
        <v>1</v>
      </c>
      <c r="B10" s="317">
        <v>45238</v>
      </c>
      <c r="C10" s="318"/>
      <c r="D10" s="319" t="s">
        <v>429</v>
      </c>
      <c r="E10" s="320" t="s">
        <v>885</v>
      </c>
      <c r="F10" s="220">
        <v>108.9</v>
      </c>
      <c r="G10" s="215">
        <v>102.9</v>
      </c>
      <c r="H10" s="220">
        <v>115.25</v>
      </c>
      <c r="I10" s="220" t="s">
        <v>877</v>
      </c>
      <c r="J10" s="321" t="s">
        <v>984</v>
      </c>
      <c r="K10" s="321">
        <f>H10-F10</f>
        <v>6.3499999999999943</v>
      </c>
      <c r="L10" s="322">
        <f>(F10*-0.3)/100</f>
        <v>-0.32669999999999999</v>
      </c>
      <c r="M10" s="323">
        <f t="shared" ref="M10" si="0">(K10+L10)/F10</f>
        <v>5.531037649219462E-2</v>
      </c>
      <c r="N10" s="321" t="s">
        <v>593</v>
      </c>
      <c r="O10" s="324">
        <v>45303</v>
      </c>
      <c r="P10" s="325"/>
      <c r="Q10" s="272">
        <v>45280</v>
      </c>
      <c r="S10" s="37" t="s">
        <v>592</v>
      </c>
    </row>
    <row r="11" spans="1:27" ht="15" customHeight="1">
      <c r="A11" s="316">
        <v>2</v>
      </c>
      <c r="B11" s="317">
        <v>45250</v>
      </c>
      <c r="C11" s="318"/>
      <c r="D11" s="319" t="s">
        <v>300</v>
      </c>
      <c r="E11" s="320" t="s">
        <v>590</v>
      </c>
      <c r="F11" s="220">
        <v>36.450000000000003</v>
      </c>
      <c r="G11" s="215">
        <v>34.35</v>
      </c>
      <c r="H11" s="220">
        <v>38.6</v>
      </c>
      <c r="I11" s="220" t="s">
        <v>879</v>
      </c>
      <c r="J11" s="321" t="s">
        <v>932</v>
      </c>
      <c r="K11" s="321">
        <f>H11-F11</f>
        <v>2.1499999999999986</v>
      </c>
      <c r="L11" s="322">
        <f>(F11*-0.3)/100</f>
        <v>-0.10935</v>
      </c>
      <c r="M11" s="323">
        <f t="shared" ref="M11" si="1">(K11+L11)/F11</f>
        <v>5.5984910836762644E-2</v>
      </c>
      <c r="N11" s="321" t="s">
        <v>593</v>
      </c>
      <c r="O11" s="324">
        <v>45294</v>
      </c>
      <c r="P11" s="325"/>
      <c r="Q11" s="272">
        <v>45280</v>
      </c>
      <c r="S11" s="37" t="s">
        <v>592</v>
      </c>
    </row>
    <row r="12" spans="1:27" ht="15" customHeight="1">
      <c r="A12" s="222">
        <v>3</v>
      </c>
      <c r="B12" s="218">
        <v>45265</v>
      </c>
      <c r="C12" s="223"/>
      <c r="D12" s="227" t="s">
        <v>437</v>
      </c>
      <c r="E12" s="224" t="s">
        <v>590</v>
      </c>
      <c r="F12" s="217" t="s">
        <v>890</v>
      </c>
      <c r="G12" s="219">
        <v>254</v>
      </c>
      <c r="H12" s="217"/>
      <c r="I12" s="217" t="s">
        <v>889</v>
      </c>
      <c r="J12" s="219" t="s">
        <v>591</v>
      </c>
      <c r="K12" s="219"/>
      <c r="L12" s="221"/>
      <c r="M12" s="225"/>
      <c r="N12" s="219"/>
      <c r="O12" s="226"/>
      <c r="P12" s="221">
        <f>VLOOKUP(D12,'MidCap Intra'!$B$11:$C$568,2,0)</f>
        <v>265.3</v>
      </c>
      <c r="Q12" s="272">
        <v>45280</v>
      </c>
      <c r="S12" s="37" t="s">
        <v>592</v>
      </c>
    </row>
    <row r="13" spans="1:27" ht="15" customHeight="1">
      <c r="A13" s="297">
        <v>4</v>
      </c>
      <c r="B13" s="298">
        <v>45268</v>
      </c>
      <c r="C13" s="299"/>
      <c r="D13" s="300" t="s">
        <v>846</v>
      </c>
      <c r="E13" s="301" t="s">
        <v>590</v>
      </c>
      <c r="F13" s="294">
        <v>1975</v>
      </c>
      <c r="G13" s="295">
        <v>1870</v>
      </c>
      <c r="H13" s="294">
        <v>1860</v>
      </c>
      <c r="I13" s="294" t="s">
        <v>892</v>
      </c>
      <c r="J13" s="302" t="s">
        <v>910</v>
      </c>
      <c r="K13" s="302">
        <f t="shared" ref="K13" si="2">H13-F13</f>
        <v>-115</v>
      </c>
      <c r="L13" s="303">
        <f>(F13*-0.3)/100</f>
        <v>-5.9249999999999998</v>
      </c>
      <c r="M13" s="304">
        <f t="shared" ref="M13" si="3">(K13+L13)/F13</f>
        <v>-6.1227848101265823E-2</v>
      </c>
      <c r="N13" s="302" t="s">
        <v>603</v>
      </c>
      <c r="O13" s="305">
        <v>45292</v>
      </c>
      <c r="P13" s="306"/>
      <c r="Q13" s="272">
        <v>45280</v>
      </c>
      <c r="S13" s="37" t="s">
        <v>592</v>
      </c>
    </row>
    <row r="14" spans="1:27" ht="15" customHeight="1">
      <c r="A14" s="222">
        <v>5</v>
      </c>
      <c r="B14" s="218">
        <v>45278</v>
      </c>
      <c r="C14" s="223"/>
      <c r="D14" s="227" t="s">
        <v>215</v>
      </c>
      <c r="E14" s="224" t="s">
        <v>590</v>
      </c>
      <c r="F14" s="217" t="s">
        <v>897</v>
      </c>
      <c r="G14" s="219">
        <v>593</v>
      </c>
      <c r="H14" s="217"/>
      <c r="I14" s="217" t="s">
        <v>898</v>
      </c>
      <c r="J14" s="219" t="s">
        <v>591</v>
      </c>
      <c r="K14" s="219"/>
      <c r="L14" s="221"/>
      <c r="M14" s="225"/>
      <c r="N14" s="219"/>
      <c r="O14" s="226"/>
      <c r="P14" s="221">
        <f>VLOOKUP(D14,'MidCap Intra'!$B$11:$C$568,2,0)</f>
        <v>641.95000000000005</v>
      </c>
      <c r="Q14" s="272"/>
      <c r="S14" s="37" t="s">
        <v>592</v>
      </c>
    </row>
    <row r="15" spans="1:27" ht="15" customHeight="1">
      <c r="A15" s="316">
        <v>6</v>
      </c>
      <c r="B15" s="317">
        <v>45280</v>
      </c>
      <c r="C15" s="318"/>
      <c r="D15" s="319" t="s">
        <v>353</v>
      </c>
      <c r="E15" s="320" t="s">
        <v>590</v>
      </c>
      <c r="F15" s="220">
        <v>1120</v>
      </c>
      <c r="G15" s="215">
        <v>1035</v>
      </c>
      <c r="H15" s="220">
        <v>1190</v>
      </c>
      <c r="I15" s="220" t="s">
        <v>900</v>
      </c>
      <c r="J15" s="321" t="s">
        <v>774</v>
      </c>
      <c r="K15" s="321">
        <f>H15-F15</f>
        <v>70</v>
      </c>
      <c r="L15" s="322">
        <f>(F15*-0.3)/100</f>
        <v>-3.36</v>
      </c>
      <c r="M15" s="323">
        <f t="shared" ref="M15" si="4">(K15+L15)/F15</f>
        <v>5.9499999999999997E-2</v>
      </c>
      <c r="N15" s="321" t="s">
        <v>593</v>
      </c>
      <c r="O15" s="324">
        <v>45306</v>
      </c>
      <c r="P15" s="325"/>
      <c r="Q15" s="272"/>
      <c r="S15" s="37" t="s">
        <v>592</v>
      </c>
    </row>
    <row r="16" spans="1:27" ht="15" customHeight="1">
      <c r="A16" s="222">
        <v>7</v>
      </c>
      <c r="B16" s="218">
        <v>45288</v>
      </c>
      <c r="C16" s="223"/>
      <c r="D16" s="227" t="s">
        <v>555</v>
      </c>
      <c r="E16" s="224" t="s">
        <v>590</v>
      </c>
      <c r="F16" s="217" t="s">
        <v>903</v>
      </c>
      <c r="G16" s="219">
        <v>1645</v>
      </c>
      <c r="H16" s="217"/>
      <c r="I16" s="217" t="s">
        <v>904</v>
      </c>
      <c r="J16" s="219" t="s">
        <v>591</v>
      </c>
      <c r="K16" s="219"/>
      <c r="L16" s="221"/>
      <c r="M16" s="225"/>
      <c r="N16" s="219"/>
      <c r="O16" s="226"/>
      <c r="P16" s="221">
        <f>VLOOKUP(D16,'MidCap Intra'!$B$11:$C$568,2,0)</f>
        <v>1740.75</v>
      </c>
      <c r="Q16" s="272"/>
      <c r="S16" s="37" t="s">
        <v>592</v>
      </c>
    </row>
    <row r="17" spans="1:39" ht="15" customHeight="1">
      <c r="A17" s="316">
        <v>8</v>
      </c>
      <c r="B17" s="317">
        <v>45289</v>
      </c>
      <c r="C17" s="318"/>
      <c r="D17" s="319" t="s">
        <v>907</v>
      </c>
      <c r="E17" s="320" t="s">
        <v>590</v>
      </c>
      <c r="F17" s="220">
        <v>251.5</v>
      </c>
      <c r="G17" s="215">
        <v>229</v>
      </c>
      <c r="H17" s="220">
        <v>279.5</v>
      </c>
      <c r="I17" s="220" t="s">
        <v>908</v>
      </c>
      <c r="J17" s="321" t="s">
        <v>934</v>
      </c>
      <c r="K17" s="321">
        <f>H17-F17</f>
        <v>28</v>
      </c>
      <c r="L17" s="322">
        <f>(F17*-0.3)/100</f>
        <v>-0.75450000000000006</v>
      </c>
      <c r="M17" s="323">
        <f t="shared" ref="M17" si="5">(K17+L17)/F17</f>
        <v>0.10833200795228629</v>
      </c>
      <c r="N17" s="321" t="s">
        <v>593</v>
      </c>
      <c r="O17" s="324">
        <v>45295</v>
      </c>
      <c r="P17" s="325"/>
      <c r="Q17" s="272"/>
      <c r="S17" s="37" t="s">
        <v>592</v>
      </c>
    </row>
    <row r="18" spans="1:39" ht="15" customHeight="1">
      <c r="A18" s="316">
        <v>9</v>
      </c>
      <c r="B18" s="317">
        <v>45292</v>
      </c>
      <c r="C18" s="318"/>
      <c r="D18" s="319" t="s">
        <v>194</v>
      </c>
      <c r="E18" s="320" t="s">
        <v>590</v>
      </c>
      <c r="F18" s="220">
        <v>206.5</v>
      </c>
      <c r="G18" s="215">
        <v>192</v>
      </c>
      <c r="H18" s="220">
        <v>219</v>
      </c>
      <c r="I18" s="220" t="s">
        <v>919</v>
      </c>
      <c r="J18" s="321" t="s">
        <v>950</v>
      </c>
      <c r="K18" s="321">
        <f>H18-F18</f>
        <v>12.5</v>
      </c>
      <c r="L18" s="322">
        <f>(F18*-0.3)/100</f>
        <v>-0.61949999999999994</v>
      </c>
      <c r="M18" s="323">
        <f t="shared" ref="M18" si="6">(K18+L18)/F18</f>
        <v>5.7532687651331717E-2</v>
      </c>
      <c r="N18" s="321" t="s">
        <v>593</v>
      </c>
      <c r="O18" s="324">
        <v>45299</v>
      </c>
      <c r="P18" s="325"/>
      <c r="Q18" s="272"/>
      <c r="S18" s="37" t="s">
        <v>784</v>
      </c>
    </row>
    <row r="19" spans="1:39" ht="15" customHeight="1">
      <c r="A19" s="222">
        <v>10</v>
      </c>
      <c r="B19" s="218">
        <v>45294</v>
      </c>
      <c r="C19" s="223"/>
      <c r="D19" s="227" t="s">
        <v>229</v>
      </c>
      <c r="E19" s="224" t="s">
        <v>590</v>
      </c>
      <c r="F19" s="217" t="s">
        <v>925</v>
      </c>
      <c r="G19" s="219">
        <v>3540</v>
      </c>
      <c r="H19" s="217"/>
      <c r="I19" s="217" t="s">
        <v>926</v>
      </c>
      <c r="J19" s="219" t="s">
        <v>591</v>
      </c>
      <c r="K19" s="219"/>
      <c r="L19" s="221"/>
      <c r="M19" s="225"/>
      <c r="N19" s="219"/>
      <c r="O19" s="226"/>
      <c r="P19" s="221">
        <f>VLOOKUP(D19,'MidCap Intra'!$B$11:$C$568,2,0)</f>
        <v>3737.9</v>
      </c>
      <c r="Q19" s="272"/>
      <c r="S19" s="37" t="s">
        <v>592</v>
      </c>
    </row>
    <row r="20" spans="1:39" ht="15" customHeight="1">
      <c r="A20" s="222">
        <v>11</v>
      </c>
      <c r="B20" s="218">
        <v>45294</v>
      </c>
      <c r="C20" s="223"/>
      <c r="D20" s="227" t="s">
        <v>175</v>
      </c>
      <c r="E20" s="224" t="s">
        <v>590</v>
      </c>
      <c r="F20" s="217" t="s">
        <v>927</v>
      </c>
      <c r="G20" s="219">
        <v>9340</v>
      </c>
      <c r="H20" s="217"/>
      <c r="I20" s="217" t="s">
        <v>928</v>
      </c>
      <c r="J20" s="219" t="s">
        <v>591</v>
      </c>
      <c r="K20" s="219"/>
      <c r="L20" s="221"/>
      <c r="M20" s="225"/>
      <c r="N20" s="219"/>
      <c r="O20" s="226"/>
      <c r="P20" s="221">
        <f>VLOOKUP(D20,'MidCap Intra'!$B$11:$C$568,2,0)</f>
        <v>10017</v>
      </c>
      <c r="Q20" s="272"/>
      <c r="S20" s="37" t="s">
        <v>592</v>
      </c>
    </row>
    <row r="21" spans="1:39" ht="15" customHeight="1">
      <c r="A21" s="222">
        <v>12</v>
      </c>
      <c r="B21" s="218">
        <v>45294</v>
      </c>
      <c r="C21" s="223"/>
      <c r="D21" s="227" t="s">
        <v>165</v>
      </c>
      <c r="E21" s="224" t="s">
        <v>590</v>
      </c>
      <c r="F21" s="217" t="s">
        <v>929</v>
      </c>
      <c r="G21" s="219">
        <v>397</v>
      </c>
      <c r="H21" s="217"/>
      <c r="I21" s="217" t="s">
        <v>930</v>
      </c>
      <c r="J21" s="219" t="s">
        <v>591</v>
      </c>
      <c r="K21" s="219"/>
      <c r="L21" s="221"/>
      <c r="M21" s="225"/>
      <c r="N21" s="219"/>
      <c r="O21" s="226"/>
      <c r="P21" s="221">
        <f>VLOOKUP(D21,'MidCap Intra'!$B$11:$C$568,2,0)</f>
        <v>427.3</v>
      </c>
      <c r="Q21" s="272"/>
      <c r="S21" s="37" t="s">
        <v>784</v>
      </c>
    </row>
    <row r="22" spans="1:39" ht="15" customHeight="1">
      <c r="A22" s="222">
        <v>13</v>
      </c>
      <c r="B22" s="218">
        <v>45296</v>
      </c>
      <c r="C22" s="223"/>
      <c r="D22" s="227" t="s">
        <v>106</v>
      </c>
      <c r="E22" s="224" t="s">
        <v>590</v>
      </c>
      <c r="F22" s="217" t="s">
        <v>947</v>
      </c>
      <c r="G22" s="219">
        <v>3590</v>
      </c>
      <c r="H22" s="217"/>
      <c r="I22" s="217" t="s">
        <v>948</v>
      </c>
      <c r="J22" s="219" t="s">
        <v>591</v>
      </c>
      <c r="K22" s="219"/>
      <c r="L22" s="221"/>
      <c r="M22" s="225"/>
      <c r="N22" s="219"/>
      <c r="O22" s="226"/>
      <c r="P22" s="221">
        <f>VLOOKUP(D22,'MidCap Intra'!$B$11:$C$568,2,0)</f>
        <v>3814.5</v>
      </c>
      <c r="Q22" s="272"/>
      <c r="S22" s="37" t="s">
        <v>592</v>
      </c>
    </row>
    <row r="23" spans="1:39" ht="15" customHeight="1">
      <c r="A23" s="222">
        <v>14</v>
      </c>
      <c r="B23" s="218">
        <v>45299</v>
      </c>
      <c r="C23" s="223"/>
      <c r="D23" s="227" t="s">
        <v>82</v>
      </c>
      <c r="E23" s="224" t="s">
        <v>590</v>
      </c>
      <c r="F23" s="217" t="s">
        <v>951</v>
      </c>
      <c r="G23" s="219">
        <v>258</v>
      </c>
      <c r="H23" s="217"/>
      <c r="I23" s="217" t="s">
        <v>952</v>
      </c>
      <c r="J23" s="219" t="s">
        <v>591</v>
      </c>
      <c r="K23" s="219"/>
      <c r="L23" s="221"/>
      <c r="M23" s="225"/>
      <c r="N23" s="219"/>
      <c r="O23" s="226"/>
      <c r="P23" s="221">
        <f>VLOOKUP(D23,'MidCap Intra'!$B$11:$C$568,2,0)</f>
        <v>287.60000000000002</v>
      </c>
      <c r="Q23" s="272"/>
      <c r="S23" s="37" t="s">
        <v>592</v>
      </c>
    </row>
    <row r="24" spans="1:39" ht="15" customHeight="1">
      <c r="A24" s="222">
        <v>15</v>
      </c>
      <c r="B24" s="218">
        <v>45301</v>
      </c>
      <c r="C24" s="223"/>
      <c r="D24" s="227" t="s">
        <v>401</v>
      </c>
      <c r="E24" s="224" t="s">
        <v>590</v>
      </c>
      <c r="F24" s="217" t="s">
        <v>968</v>
      </c>
      <c r="G24" s="219">
        <v>2990</v>
      </c>
      <c r="H24" s="217"/>
      <c r="I24" s="217" t="s">
        <v>969</v>
      </c>
      <c r="J24" s="219" t="s">
        <v>591</v>
      </c>
      <c r="K24" s="219"/>
      <c r="L24" s="221"/>
      <c r="M24" s="225"/>
      <c r="N24" s="219"/>
      <c r="O24" s="226"/>
      <c r="P24" s="221">
        <f>VLOOKUP(D24,'MidCap Intra'!$B$11:$C$568,2,0)</f>
        <v>3411.55</v>
      </c>
      <c r="Q24" s="272"/>
      <c r="S24" s="37" t="s">
        <v>592</v>
      </c>
    </row>
    <row r="25" spans="1:39" ht="15" customHeight="1">
      <c r="A25" s="222">
        <v>16</v>
      </c>
      <c r="B25" s="218">
        <v>45303</v>
      </c>
      <c r="C25" s="223"/>
      <c r="D25" s="227" t="s">
        <v>161</v>
      </c>
      <c r="E25" s="224" t="s">
        <v>590</v>
      </c>
      <c r="F25" s="217" t="s">
        <v>987</v>
      </c>
      <c r="G25" s="219">
        <v>490</v>
      </c>
      <c r="H25" s="217"/>
      <c r="I25" s="217" t="s">
        <v>988</v>
      </c>
      <c r="J25" s="219" t="s">
        <v>591</v>
      </c>
      <c r="K25" s="219"/>
      <c r="L25" s="221"/>
      <c r="M25" s="225"/>
      <c r="N25" s="219"/>
      <c r="O25" s="226"/>
      <c r="P25" s="221">
        <f>VLOOKUP(D25,'MidCap Intra'!$B$11:$C$568,2,0)</f>
        <v>555.54999999999995</v>
      </c>
      <c r="Q25" s="272"/>
      <c r="S25" s="37" t="s">
        <v>784</v>
      </c>
    </row>
    <row r="26" spans="1:39" ht="15" customHeight="1">
      <c r="A26" s="222">
        <v>17</v>
      </c>
      <c r="B26" s="218">
        <v>45307</v>
      </c>
      <c r="C26" s="223"/>
      <c r="D26" s="227" t="s">
        <v>907</v>
      </c>
      <c r="E26" s="224" t="s">
        <v>590</v>
      </c>
      <c r="F26" s="217" t="s">
        <v>1071</v>
      </c>
      <c r="G26" s="219">
        <v>237</v>
      </c>
      <c r="H26" s="217"/>
      <c r="I26" s="217" t="s">
        <v>1072</v>
      </c>
      <c r="J26" s="219" t="s">
        <v>591</v>
      </c>
      <c r="K26" s="219"/>
      <c r="L26" s="221"/>
      <c r="M26" s="225"/>
      <c r="N26" s="219"/>
      <c r="O26" s="226"/>
      <c r="P26" s="221"/>
      <c r="Q26" s="272"/>
      <c r="S26" s="37"/>
    </row>
    <row r="27" spans="1:39" ht="15" customHeight="1">
      <c r="A27" s="222"/>
      <c r="B27" s="218"/>
      <c r="C27" s="223"/>
      <c r="D27" s="227"/>
      <c r="E27" s="224"/>
      <c r="F27" s="217"/>
      <c r="G27" s="219"/>
      <c r="H27" s="217"/>
      <c r="I27" s="217"/>
      <c r="J27" s="219"/>
      <c r="K27" s="219"/>
      <c r="L27" s="221"/>
      <c r="M27" s="225"/>
      <c r="N27" s="219"/>
      <c r="O27" s="226"/>
      <c r="P27" s="221"/>
      <c r="Q27" s="272"/>
      <c r="S27" s="37"/>
    </row>
    <row r="28" spans="1:39" ht="15" customHeight="1">
      <c r="A28" s="222"/>
      <c r="B28" s="218"/>
      <c r="C28" s="223"/>
      <c r="D28" s="227"/>
      <c r="E28" s="224"/>
      <c r="F28" s="217"/>
      <c r="G28" s="219"/>
      <c r="H28" s="217"/>
      <c r="I28" s="217"/>
      <c r="J28" s="219"/>
      <c r="K28" s="219"/>
      <c r="L28" s="221"/>
      <c r="M28" s="225"/>
      <c r="N28" s="219"/>
      <c r="O28" s="226"/>
      <c r="P28" s="221"/>
      <c r="Q28" s="272"/>
      <c r="S28" s="37"/>
    </row>
    <row r="30" spans="1:39" ht="14.25" customHeight="1">
      <c r="A30" s="103"/>
      <c r="B30" s="104"/>
      <c r="C30" s="105"/>
      <c r="D30" s="106"/>
      <c r="E30" s="107"/>
      <c r="F30" s="107"/>
      <c r="G30" s="103"/>
      <c r="H30" s="107"/>
      <c r="I30" s="108"/>
      <c r="J30" s="109"/>
      <c r="K30" s="109"/>
      <c r="L30" s="110"/>
      <c r="M30" s="111"/>
      <c r="N30" s="112"/>
      <c r="O30" s="113"/>
      <c r="P30" s="114"/>
      <c r="Q30" s="114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5" t="s">
        <v>594</v>
      </c>
      <c r="B31" s="116"/>
      <c r="C31" s="117"/>
      <c r="E31" s="118"/>
      <c r="F31" s="118"/>
      <c r="G31" s="118"/>
      <c r="H31" s="118"/>
      <c r="I31" s="118"/>
      <c r="J31" s="119"/>
      <c r="K31" s="118"/>
      <c r="L31" s="120"/>
      <c r="M31" s="55"/>
      <c r="N31" s="119"/>
      <c r="O31" s="11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21" t="s">
        <v>595</v>
      </c>
      <c r="B32" s="115"/>
      <c r="C32" s="115"/>
      <c r="D32" s="115"/>
      <c r="E32" s="37"/>
      <c r="F32" s="122" t="s">
        <v>596</v>
      </c>
      <c r="G32" s="6"/>
      <c r="H32" s="6"/>
      <c r="I32" s="6"/>
      <c r="J32" s="123"/>
      <c r="K32" s="124"/>
      <c r="L32" s="124"/>
      <c r="M32" s="125"/>
      <c r="N32" s="1"/>
      <c r="O32" s="126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5" t="s">
        <v>597</v>
      </c>
      <c r="B33" s="115"/>
      <c r="C33" s="115"/>
      <c r="D33" s="115" t="s">
        <v>598</v>
      </c>
      <c r="E33" s="6"/>
      <c r="F33" s="122" t="s">
        <v>599</v>
      </c>
      <c r="G33" s="6"/>
      <c r="H33" s="6"/>
      <c r="I33" s="6"/>
      <c r="J33" s="123"/>
      <c r="K33" s="124"/>
      <c r="L33" s="124"/>
      <c r="M33" s="125"/>
      <c r="N33" s="1"/>
      <c r="O33" s="126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5"/>
      <c r="B34" s="115"/>
      <c r="C34" s="115"/>
      <c r="D34" s="115"/>
      <c r="E34" s="6"/>
      <c r="F34" s="6"/>
      <c r="G34" s="6"/>
      <c r="H34" s="6"/>
      <c r="I34" s="6"/>
      <c r="J34" s="127"/>
      <c r="K34" s="124"/>
      <c r="L34" s="124"/>
      <c r="M34" s="6"/>
      <c r="N34" s="128"/>
      <c r="O34" s="1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234"/>
      <c r="B35" s="234"/>
      <c r="C35" s="234"/>
      <c r="D35" s="234"/>
      <c r="E35" s="235"/>
      <c r="F35" s="235"/>
      <c r="G35" s="235"/>
      <c r="H35" s="235"/>
      <c r="I35" s="235"/>
      <c r="J35" s="236"/>
      <c r="K35" s="237"/>
      <c r="L35" s="237"/>
      <c r="M35" s="235"/>
      <c r="N35" s="238"/>
      <c r="O35" s="239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4.25" customHeight="1">
      <c r="A36" s="115"/>
      <c r="B36" s="115"/>
      <c r="C36" s="115"/>
      <c r="D36" s="115"/>
      <c r="E36" s="6"/>
      <c r="F36" s="6"/>
      <c r="G36" s="6"/>
      <c r="H36" s="6"/>
      <c r="I36" s="6"/>
      <c r="J36" s="127"/>
      <c r="K36" s="124"/>
      <c r="L36" s="125"/>
      <c r="M36" s="6"/>
      <c r="N36" s="128"/>
      <c r="O36" s="1"/>
      <c r="P36" s="37"/>
      <c r="Q36" s="37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138" t="s">
        <v>604</v>
      </c>
      <c r="B37" s="138"/>
      <c r="C37" s="138"/>
      <c r="D37" s="138"/>
      <c r="E37" s="6"/>
      <c r="F37" s="6"/>
      <c r="G37" s="6"/>
      <c r="H37" s="6"/>
      <c r="I37" s="6"/>
      <c r="J37" s="6"/>
      <c r="K37" s="6"/>
      <c r="L37" s="6"/>
      <c r="M37" s="6"/>
      <c r="N37" s="6"/>
      <c r="O37" s="24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38.25" customHeight="1">
      <c r="A38" s="95" t="s">
        <v>16</v>
      </c>
      <c r="B38" s="95" t="s">
        <v>565</v>
      </c>
      <c r="C38" s="95"/>
      <c r="D38" s="96" t="s">
        <v>577</v>
      </c>
      <c r="E38" s="95" t="s">
        <v>578</v>
      </c>
      <c r="F38" s="95" t="s">
        <v>579</v>
      </c>
      <c r="G38" s="95" t="s">
        <v>600</v>
      </c>
      <c r="H38" s="95" t="s">
        <v>581</v>
      </c>
      <c r="I38" s="228" t="s">
        <v>582</v>
      </c>
      <c r="J38" s="230" t="s">
        <v>583</v>
      </c>
      <c r="K38" s="229" t="s">
        <v>605</v>
      </c>
      <c r="L38" s="97" t="s">
        <v>585</v>
      </c>
      <c r="M38" s="139" t="s">
        <v>606</v>
      </c>
      <c r="N38" s="95" t="s">
        <v>607</v>
      </c>
      <c r="O38" s="94" t="s">
        <v>587</v>
      </c>
      <c r="P38" s="96" t="s">
        <v>588</v>
      </c>
      <c r="Q38" s="276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.75" customHeight="1">
      <c r="A39" s="220">
        <v>1</v>
      </c>
      <c r="B39" s="274">
        <v>45292</v>
      </c>
      <c r="C39" s="248"/>
      <c r="D39" s="248" t="s">
        <v>911</v>
      </c>
      <c r="E39" s="220" t="s">
        <v>602</v>
      </c>
      <c r="F39" s="220">
        <v>1463</v>
      </c>
      <c r="G39" s="220">
        <v>1448</v>
      </c>
      <c r="H39" s="220">
        <v>1479</v>
      </c>
      <c r="I39" s="215" t="s">
        <v>914</v>
      </c>
      <c r="J39" s="307" t="s">
        <v>915</v>
      </c>
      <c r="K39" s="231">
        <f t="shared" ref="K39:K40" si="7">H39-F39</f>
        <v>16</v>
      </c>
      <c r="L39" s="277">
        <f t="shared" ref="L39:L40" si="8">(H39*N39)*0.03%</f>
        <v>310.58999999999997</v>
      </c>
      <c r="M39" s="232">
        <f t="shared" ref="M39:M40" si="9">(K39*N39)-L39</f>
        <v>10889.41</v>
      </c>
      <c r="N39" s="231">
        <v>700</v>
      </c>
      <c r="O39" s="102" t="s">
        <v>593</v>
      </c>
      <c r="P39" s="233">
        <v>45292</v>
      </c>
      <c r="Q39" s="270"/>
      <c r="R39" s="140"/>
      <c r="S39" s="55" t="s">
        <v>1023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94">
        <v>2</v>
      </c>
      <c r="B40" s="308">
        <v>45292</v>
      </c>
      <c r="C40" s="309"/>
      <c r="D40" s="309" t="s">
        <v>912</v>
      </c>
      <c r="E40" s="294" t="s">
        <v>602</v>
      </c>
      <c r="F40" s="294">
        <v>2857</v>
      </c>
      <c r="G40" s="294">
        <v>2820</v>
      </c>
      <c r="H40" s="294">
        <v>2820</v>
      </c>
      <c r="I40" s="295" t="s">
        <v>916</v>
      </c>
      <c r="J40" s="310" t="s">
        <v>922</v>
      </c>
      <c r="K40" s="311">
        <f t="shared" si="7"/>
        <v>-37</v>
      </c>
      <c r="L40" s="312">
        <f t="shared" si="8"/>
        <v>253.79999999999998</v>
      </c>
      <c r="M40" s="313">
        <f t="shared" si="9"/>
        <v>-11353.8</v>
      </c>
      <c r="N40" s="311">
        <v>300</v>
      </c>
      <c r="O40" s="314" t="s">
        <v>603</v>
      </c>
      <c r="P40" s="315">
        <v>45293</v>
      </c>
      <c r="Q40" s="270"/>
      <c r="R40" s="140"/>
      <c r="S40" s="55" t="s">
        <v>1023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94">
        <v>3</v>
      </c>
      <c r="B41" s="308">
        <v>45292</v>
      </c>
      <c r="C41" s="309"/>
      <c r="D41" s="309" t="s">
        <v>913</v>
      </c>
      <c r="E41" s="294" t="s">
        <v>602</v>
      </c>
      <c r="F41" s="294">
        <v>870</v>
      </c>
      <c r="G41" s="294">
        <v>860</v>
      </c>
      <c r="H41" s="294">
        <v>860</v>
      </c>
      <c r="I41" s="295" t="s">
        <v>917</v>
      </c>
      <c r="J41" s="310" t="s">
        <v>921</v>
      </c>
      <c r="K41" s="311">
        <f t="shared" ref="K41" si="10">H41-F41</f>
        <v>-10</v>
      </c>
      <c r="L41" s="312">
        <f t="shared" ref="L41" si="11">(H41*N41)*0.03%</f>
        <v>258</v>
      </c>
      <c r="M41" s="313">
        <f t="shared" ref="M41" si="12">(K41*N41)-L41</f>
        <v>-10258</v>
      </c>
      <c r="N41" s="311">
        <v>1000</v>
      </c>
      <c r="O41" s="314" t="s">
        <v>603</v>
      </c>
      <c r="P41" s="315">
        <v>45293</v>
      </c>
      <c r="Q41" s="270"/>
      <c r="R41" s="140"/>
      <c r="S41" s="55" t="s">
        <v>1023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94">
        <v>4</v>
      </c>
      <c r="B42" s="308">
        <v>45293</v>
      </c>
      <c r="C42" s="309"/>
      <c r="D42" s="309" t="s">
        <v>911</v>
      </c>
      <c r="E42" s="294" t="s">
        <v>602</v>
      </c>
      <c r="F42" s="294">
        <v>1460</v>
      </c>
      <c r="G42" s="294">
        <v>1445</v>
      </c>
      <c r="H42" s="294">
        <v>1445</v>
      </c>
      <c r="I42" s="295" t="s">
        <v>923</v>
      </c>
      <c r="J42" s="310" t="s">
        <v>924</v>
      </c>
      <c r="K42" s="311">
        <f t="shared" ref="K42:K43" si="13">H42-F42</f>
        <v>-15</v>
      </c>
      <c r="L42" s="312">
        <f t="shared" ref="L42:L43" si="14">(H42*N42)*0.03%</f>
        <v>303.45</v>
      </c>
      <c r="M42" s="313">
        <f t="shared" ref="M42:M43" si="15">(K42*N42)-L42</f>
        <v>-10803.45</v>
      </c>
      <c r="N42" s="311">
        <v>700</v>
      </c>
      <c r="O42" s="314" t="s">
        <v>603</v>
      </c>
      <c r="P42" s="315">
        <v>45294</v>
      </c>
      <c r="Q42" s="270"/>
      <c r="R42" s="140"/>
      <c r="S42" s="55" t="s">
        <v>1023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333">
        <v>5</v>
      </c>
      <c r="B43" s="334">
        <v>45295</v>
      </c>
      <c r="C43" s="335"/>
      <c r="D43" s="335" t="s">
        <v>935</v>
      </c>
      <c r="E43" s="333" t="s">
        <v>602</v>
      </c>
      <c r="F43" s="333">
        <v>2626</v>
      </c>
      <c r="G43" s="333">
        <v>2592</v>
      </c>
      <c r="H43" s="333">
        <v>2627</v>
      </c>
      <c r="I43" s="336" t="s">
        <v>936</v>
      </c>
      <c r="J43" s="337" t="s">
        <v>806</v>
      </c>
      <c r="K43" s="338">
        <f t="shared" si="13"/>
        <v>1</v>
      </c>
      <c r="L43" s="339">
        <f t="shared" si="14"/>
        <v>236.42999999999998</v>
      </c>
      <c r="M43" s="340">
        <f t="shared" si="15"/>
        <v>63.570000000000022</v>
      </c>
      <c r="N43" s="338">
        <v>300</v>
      </c>
      <c r="O43" s="341" t="s">
        <v>610</v>
      </c>
      <c r="P43" s="342">
        <v>45296</v>
      </c>
      <c r="Q43" s="270"/>
      <c r="R43" s="140"/>
      <c r="S43" s="55" t="s">
        <v>1023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94">
        <v>6</v>
      </c>
      <c r="B44" s="308">
        <v>45295</v>
      </c>
      <c r="C44" s="309"/>
      <c r="D44" s="309" t="s">
        <v>940</v>
      </c>
      <c r="E44" s="294" t="s">
        <v>602</v>
      </c>
      <c r="F44" s="294">
        <v>2724</v>
      </c>
      <c r="G44" s="294">
        <v>2693</v>
      </c>
      <c r="H44" s="294">
        <v>2693</v>
      </c>
      <c r="I44" s="295" t="s">
        <v>945</v>
      </c>
      <c r="J44" s="310" t="s">
        <v>946</v>
      </c>
      <c r="K44" s="311">
        <f t="shared" ref="K44:K45" si="16">H44-F44</f>
        <v>-31</v>
      </c>
      <c r="L44" s="312">
        <f t="shared" ref="L44:L45" si="17">(H44*N44)*0.03%</f>
        <v>323.15999999999997</v>
      </c>
      <c r="M44" s="313">
        <f t="shared" ref="M44:M45" si="18">(K44*N44)-L44</f>
        <v>-12723.16</v>
      </c>
      <c r="N44" s="311">
        <v>400</v>
      </c>
      <c r="O44" s="314" t="s">
        <v>603</v>
      </c>
      <c r="P44" s="315">
        <v>45296</v>
      </c>
      <c r="Q44" s="270"/>
      <c r="R44" s="140"/>
      <c r="S44" s="55" t="s">
        <v>592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220">
        <v>7</v>
      </c>
      <c r="B45" s="274">
        <v>45299</v>
      </c>
      <c r="C45" s="248"/>
      <c r="D45" s="248" t="s">
        <v>953</v>
      </c>
      <c r="E45" s="220" t="s">
        <v>602</v>
      </c>
      <c r="F45" s="220">
        <v>10080</v>
      </c>
      <c r="G45" s="220">
        <v>9880</v>
      </c>
      <c r="H45" s="220">
        <v>10257.5</v>
      </c>
      <c r="I45" s="215" t="s">
        <v>954</v>
      </c>
      <c r="J45" s="307" t="s">
        <v>1073</v>
      </c>
      <c r="K45" s="231">
        <f t="shared" si="16"/>
        <v>177.5</v>
      </c>
      <c r="L45" s="277">
        <f t="shared" si="17"/>
        <v>153.86249999999998</v>
      </c>
      <c r="M45" s="232">
        <f t="shared" si="18"/>
        <v>8721.1375000000007</v>
      </c>
      <c r="N45" s="231">
        <v>50</v>
      </c>
      <c r="O45" s="102" t="s">
        <v>593</v>
      </c>
      <c r="P45" s="233">
        <v>45307</v>
      </c>
      <c r="Q45" s="270"/>
      <c r="R45" s="140"/>
      <c r="S45" s="55" t="s">
        <v>1023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94">
        <v>8</v>
      </c>
      <c r="B46" s="308">
        <v>45301</v>
      </c>
      <c r="C46" s="309"/>
      <c r="D46" s="309" t="s">
        <v>966</v>
      </c>
      <c r="E46" s="294" t="s">
        <v>602</v>
      </c>
      <c r="F46" s="294">
        <v>241</v>
      </c>
      <c r="G46" s="294">
        <v>238</v>
      </c>
      <c r="H46" s="294">
        <v>238</v>
      </c>
      <c r="I46" s="295" t="s">
        <v>967</v>
      </c>
      <c r="J46" s="310" t="s">
        <v>1017</v>
      </c>
      <c r="K46" s="311">
        <f t="shared" ref="K46" si="19">H46-F46</f>
        <v>-3</v>
      </c>
      <c r="L46" s="312">
        <f t="shared" ref="L46" si="20">(H46*N46)*0.03%</f>
        <v>257.03999999999996</v>
      </c>
      <c r="M46" s="313">
        <f t="shared" ref="M46" si="21">(K46*N46)-L46</f>
        <v>-11057.04</v>
      </c>
      <c r="N46" s="311">
        <v>3600</v>
      </c>
      <c r="O46" s="314" t="s">
        <v>603</v>
      </c>
      <c r="P46" s="315">
        <v>45306</v>
      </c>
      <c r="Q46" s="270"/>
      <c r="R46" s="140"/>
      <c r="S46" s="55" t="s">
        <v>1023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0">
        <v>9</v>
      </c>
      <c r="B47" s="274">
        <v>45301</v>
      </c>
      <c r="C47" s="248"/>
      <c r="D47" s="248" t="s">
        <v>970</v>
      </c>
      <c r="E47" s="220" t="s">
        <v>602</v>
      </c>
      <c r="F47" s="220">
        <v>2645</v>
      </c>
      <c r="G47" s="220">
        <v>2595</v>
      </c>
      <c r="H47" s="220">
        <v>2692.5</v>
      </c>
      <c r="I47" s="215" t="s">
        <v>971</v>
      </c>
      <c r="J47" s="307" t="s">
        <v>612</v>
      </c>
      <c r="K47" s="231">
        <f t="shared" ref="K47:K48" si="22">H47-F47</f>
        <v>47.5</v>
      </c>
      <c r="L47" s="277">
        <f t="shared" ref="L47:L48" si="23">(H47*N47)*0.03%</f>
        <v>201.93749999999997</v>
      </c>
      <c r="M47" s="232">
        <f t="shared" ref="M47:M48" si="24">(K47*N47)-L47</f>
        <v>11673.0625</v>
      </c>
      <c r="N47" s="231">
        <v>250</v>
      </c>
      <c r="O47" s="102" t="s">
        <v>593</v>
      </c>
      <c r="P47" s="233">
        <v>45302</v>
      </c>
      <c r="Q47" s="270"/>
      <c r="R47" s="140"/>
      <c r="S47" s="55" t="s">
        <v>592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94">
        <v>10</v>
      </c>
      <c r="B48" s="308">
        <v>45303</v>
      </c>
      <c r="C48" s="309"/>
      <c r="D48" s="309" t="s">
        <v>985</v>
      </c>
      <c r="E48" s="294" t="s">
        <v>602</v>
      </c>
      <c r="F48" s="294">
        <v>5365</v>
      </c>
      <c r="G48" s="294">
        <v>5298</v>
      </c>
      <c r="H48" s="294">
        <v>5325</v>
      </c>
      <c r="I48" s="295" t="s">
        <v>986</v>
      </c>
      <c r="J48" s="310" t="s">
        <v>1018</v>
      </c>
      <c r="K48" s="311">
        <f t="shared" si="22"/>
        <v>-40</v>
      </c>
      <c r="L48" s="312">
        <f t="shared" si="23"/>
        <v>239.62499999999997</v>
      </c>
      <c r="M48" s="313">
        <f t="shared" si="24"/>
        <v>-6239.625</v>
      </c>
      <c r="N48" s="311">
        <v>150</v>
      </c>
      <c r="O48" s="314" t="s">
        <v>603</v>
      </c>
      <c r="P48" s="315">
        <v>45306</v>
      </c>
      <c r="Q48" s="270"/>
      <c r="R48" s="140"/>
      <c r="S48" s="55" t="s">
        <v>1023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20">
        <v>11</v>
      </c>
      <c r="B49" s="274">
        <v>45303</v>
      </c>
      <c r="C49" s="248"/>
      <c r="D49" s="248" t="s">
        <v>992</v>
      </c>
      <c r="E49" s="220" t="s">
        <v>602</v>
      </c>
      <c r="F49" s="220">
        <v>21910</v>
      </c>
      <c r="G49" s="220">
        <v>21795</v>
      </c>
      <c r="H49" s="220">
        <v>22055</v>
      </c>
      <c r="I49" s="215" t="s">
        <v>993</v>
      </c>
      <c r="J49" s="307" t="s">
        <v>736</v>
      </c>
      <c r="K49" s="231">
        <f t="shared" ref="K49:K50" si="25">H49-F49</f>
        <v>145</v>
      </c>
      <c r="L49" s="277">
        <f t="shared" ref="L49:L50" si="26">(H49*N49)*0.03%</f>
        <v>330.82499999999999</v>
      </c>
      <c r="M49" s="232">
        <f t="shared" ref="M49:M50" si="27">(K49*N49)-L49</f>
        <v>6919.1750000000002</v>
      </c>
      <c r="N49" s="231">
        <v>50</v>
      </c>
      <c r="O49" s="102" t="s">
        <v>593</v>
      </c>
      <c r="P49" s="233">
        <v>45306</v>
      </c>
      <c r="Q49" s="270"/>
      <c r="R49" s="140"/>
      <c r="S49" s="55" t="s">
        <v>592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94">
        <v>12</v>
      </c>
      <c r="B50" s="308">
        <v>45307</v>
      </c>
      <c r="C50" s="309"/>
      <c r="D50" s="309" t="s">
        <v>1069</v>
      </c>
      <c r="E50" s="294" t="s">
        <v>602</v>
      </c>
      <c r="F50" s="294">
        <v>3887.5</v>
      </c>
      <c r="G50" s="294">
        <v>3838</v>
      </c>
      <c r="H50" s="294">
        <v>3838</v>
      </c>
      <c r="I50" s="295" t="s">
        <v>1070</v>
      </c>
      <c r="J50" s="310" t="s">
        <v>1074</v>
      </c>
      <c r="K50" s="311">
        <f t="shared" si="25"/>
        <v>-49.5</v>
      </c>
      <c r="L50" s="312">
        <f t="shared" si="26"/>
        <v>230.27999999999997</v>
      </c>
      <c r="M50" s="313">
        <f t="shared" si="27"/>
        <v>-10130.280000000001</v>
      </c>
      <c r="N50" s="311">
        <v>200</v>
      </c>
      <c r="O50" s="314" t="s">
        <v>603</v>
      </c>
      <c r="P50" s="315">
        <v>45307</v>
      </c>
      <c r="Q50" s="270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17"/>
      <c r="B51" s="278"/>
      <c r="C51" s="271"/>
      <c r="D51" s="271"/>
      <c r="E51" s="217"/>
      <c r="F51" s="217"/>
      <c r="G51" s="217"/>
      <c r="H51" s="217"/>
      <c r="I51" s="219"/>
      <c r="J51" s="216"/>
      <c r="K51" s="98"/>
      <c r="L51" s="101"/>
      <c r="M51" s="273"/>
      <c r="N51" s="98"/>
      <c r="O51" s="100"/>
      <c r="P51" s="280"/>
      <c r="Q51" s="270"/>
      <c r="R51" s="140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17"/>
      <c r="B52" s="278"/>
      <c r="C52" s="271"/>
      <c r="D52" s="271"/>
      <c r="E52" s="217"/>
      <c r="F52" s="217"/>
      <c r="G52" s="217"/>
      <c r="H52" s="217"/>
      <c r="I52" s="219"/>
      <c r="J52" s="216"/>
      <c r="K52" s="98"/>
      <c r="L52" s="101"/>
      <c r="M52" s="273"/>
      <c r="N52" s="98"/>
      <c r="O52" s="100"/>
      <c r="P52" s="280"/>
      <c r="Q52" s="270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17"/>
      <c r="B53" s="278"/>
      <c r="C53" s="271"/>
      <c r="D53" s="271"/>
      <c r="E53" s="217"/>
      <c r="F53" s="217"/>
      <c r="G53" s="217"/>
      <c r="H53" s="217"/>
      <c r="I53" s="219"/>
      <c r="J53" s="216"/>
      <c r="K53" s="98"/>
      <c r="L53" s="279"/>
      <c r="M53" s="273"/>
      <c r="N53" s="98"/>
      <c r="O53" s="100"/>
      <c r="P53" s="280"/>
      <c r="Q53" s="270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5" spans="1:39" ht="12.75" customHeight="1">
      <c r="A55" s="141"/>
      <c r="B55" s="144"/>
      <c r="C55" s="140"/>
      <c r="D55" s="140"/>
      <c r="E55" s="141"/>
      <c r="F55" s="141"/>
      <c r="G55" s="141"/>
      <c r="H55" s="145"/>
      <c r="I55" s="145"/>
      <c r="J55" s="145"/>
      <c r="K55" s="140"/>
      <c r="L55" s="141"/>
      <c r="M55" s="141"/>
      <c r="N55" s="141"/>
      <c r="O55" s="145"/>
      <c r="P55" s="145"/>
      <c r="Q55" s="145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>
      <c r="A56" s="146" t="s">
        <v>608</v>
      </c>
      <c r="B56" s="146"/>
      <c r="C56" s="146"/>
      <c r="D56" s="146"/>
      <c r="E56" s="147"/>
      <c r="F56" s="108"/>
      <c r="G56" s="108"/>
      <c r="H56" s="108"/>
      <c r="I56" s="108"/>
      <c r="J56" s="1"/>
      <c r="K56" s="6"/>
      <c r="L56" s="6"/>
      <c r="M56" s="6"/>
      <c r="N56" s="1"/>
      <c r="O56" s="1"/>
      <c r="P56" s="37"/>
      <c r="Q56" s="37"/>
      <c r="R56" s="37"/>
      <c r="S56" s="6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37"/>
      <c r="AH56" s="37"/>
      <c r="AI56" s="37"/>
      <c r="AJ56" s="37"/>
      <c r="AK56" s="37"/>
      <c r="AL56" s="37"/>
      <c r="AM56" s="37"/>
    </row>
    <row r="57" spans="1:39" ht="38.25">
      <c r="A57" s="95" t="s">
        <v>16</v>
      </c>
      <c r="B57" s="95" t="s">
        <v>565</v>
      </c>
      <c r="C57" s="95"/>
      <c r="D57" s="96" t="s">
        <v>577</v>
      </c>
      <c r="E57" s="95" t="s">
        <v>578</v>
      </c>
      <c r="F57" s="95" t="s">
        <v>579</v>
      </c>
      <c r="G57" s="95" t="s">
        <v>600</v>
      </c>
      <c r="H57" s="95" t="s">
        <v>581</v>
      </c>
      <c r="I57" s="95" t="s">
        <v>582</v>
      </c>
      <c r="J57" s="94" t="s">
        <v>583</v>
      </c>
      <c r="K57" s="94" t="s">
        <v>609</v>
      </c>
      <c r="L57" s="97" t="s">
        <v>585</v>
      </c>
      <c r="M57" s="139" t="s">
        <v>606</v>
      </c>
      <c r="N57" s="95" t="s">
        <v>607</v>
      </c>
      <c r="O57" s="95" t="s">
        <v>587</v>
      </c>
      <c r="P57" s="96" t="s">
        <v>588</v>
      </c>
      <c r="Q57" s="275"/>
      <c r="R57" s="37"/>
      <c r="S57" s="6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37"/>
      <c r="AH57" s="37"/>
      <c r="AI57" s="37"/>
      <c r="AJ57" s="37"/>
      <c r="AK57" s="37"/>
      <c r="AL57" s="37"/>
      <c r="AM57" s="37"/>
    </row>
    <row r="58" spans="1:39" ht="12.75" customHeight="1">
      <c r="A58" s="390">
        <v>1</v>
      </c>
      <c r="B58" s="392">
        <v>45289</v>
      </c>
      <c r="C58" s="309"/>
      <c r="D58" s="309" t="s">
        <v>905</v>
      </c>
      <c r="E58" s="294" t="s">
        <v>602</v>
      </c>
      <c r="F58" s="294">
        <v>300</v>
      </c>
      <c r="G58" s="294"/>
      <c r="H58" s="294"/>
      <c r="I58" s="295"/>
      <c r="J58" s="388" t="s">
        <v>933</v>
      </c>
      <c r="K58" s="326">
        <f>H58-F58</f>
        <v>-300</v>
      </c>
      <c r="L58" s="327">
        <v>25</v>
      </c>
      <c r="M58" s="382">
        <v>-2975</v>
      </c>
      <c r="N58" s="311">
        <v>15</v>
      </c>
      <c r="O58" s="384" t="s">
        <v>603</v>
      </c>
      <c r="P58" s="386">
        <v>45294</v>
      </c>
      <c r="Q58" s="270"/>
      <c r="R58" s="140"/>
      <c r="S58" s="55" t="s">
        <v>592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91"/>
      <c r="B59" s="393"/>
      <c r="C59" s="309"/>
      <c r="D59" s="309" t="s">
        <v>906</v>
      </c>
      <c r="E59" s="294" t="s">
        <v>888</v>
      </c>
      <c r="F59" s="294">
        <v>105</v>
      </c>
      <c r="G59" s="294"/>
      <c r="H59" s="294"/>
      <c r="I59" s="294"/>
      <c r="J59" s="389"/>
      <c r="K59" s="326">
        <f>F59-H59</f>
        <v>105</v>
      </c>
      <c r="L59" s="327">
        <v>25</v>
      </c>
      <c r="M59" s="383"/>
      <c r="N59" s="311">
        <v>15</v>
      </c>
      <c r="O59" s="385"/>
      <c r="P59" s="387"/>
      <c r="Q59" s="270"/>
      <c r="R59" s="140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31">
        <v>2</v>
      </c>
      <c r="B60" s="332">
        <v>45295</v>
      </c>
      <c r="C60" s="248"/>
      <c r="D60" s="248" t="s">
        <v>937</v>
      </c>
      <c r="E60" s="220" t="s">
        <v>602</v>
      </c>
      <c r="F60" s="220">
        <v>300</v>
      </c>
      <c r="G60" s="220">
        <v>240</v>
      </c>
      <c r="H60" s="215">
        <v>362.5</v>
      </c>
      <c r="I60" s="215" t="s">
        <v>938</v>
      </c>
      <c r="J60" s="328" t="s">
        <v>939</v>
      </c>
      <c r="K60" s="329">
        <f>H60-F60</f>
        <v>62.5</v>
      </c>
      <c r="L60" s="330">
        <v>50</v>
      </c>
      <c r="M60" s="232">
        <f t="shared" ref="M60" si="28">(K60*N60)-L60</f>
        <v>887.5</v>
      </c>
      <c r="N60" s="231">
        <v>15</v>
      </c>
      <c r="O60" s="102" t="s">
        <v>593</v>
      </c>
      <c r="P60" s="233">
        <v>45295</v>
      </c>
      <c r="Q60" s="270"/>
      <c r="R60" s="140"/>
      <c r="S60" s="55" t="s">
        <v>592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43">
        <v>3</v>
      </c>
      <c r="B61" s="344">
        <v>45299</v>
      </c>
      <c r="C61" s="309"/>
      <c r="D61" s="309" t="s">
        <v>955</v>
      </c>
      <c r="E61" s="294" t="s">
        <v>602</v>
      </c>
      <c r="F61" s="294">
        <v>91.5</v>
      </c>
      <c r="G61" s="294">
        <v>60</v>
      </c>
      <c r="H61" s="294">
        <v>37.5</v>
      </c>
      <c r="I61" s="295" t="s">
        <v>956</v>
      </c>
      <c r="J61" s="345" t="s">
        <v>959</v>
      </c>
      <c r="K61" s="326">
        <f>H61-F61</f>
        <v>-54</v>
      </c>
      <c r="L61" s="327">
        <v>50</v>
      </c>
      <c r="M61" s="313">
        <f t="shared" ref="M61" si="29">(K61*N61)-L61</f>
        <v>-2750</v>
      </c>
      <c r="N61" s="311">
        <v>50</v>
      </c>
      <c r="O61" s="314" t="s">
        <v>603</v>
      </c>
      <c r="P61" s="315">
        <v>45300</v>
      </c>
      <c r="Q61" s="270"/>
      <c r="R61" s="140"/>
      <c r="S61" s="55" t="s">
        <v>592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46">
        <v>4</v>
      </c>
      <c r="B62" s="347">
        <v>45300</v>
      </c>
      <c r="C62" s="335"/>
      <c r="D62" s="335" t="s">
        <v>960</v>
      </c>
      <c r="E62" s="333" t="s">
        <v>602</v>
      </c>
      <c r="F62" s="333">
        <v>280</v>
      </c>
      <c r="G62" s="333">
        <v>180</v>
      </c>
      <c r="H62" s="333">
        <v>280</v>
      </c>
      <c r="I62" s="336" t="s">
        <v>961</v>
      </c>
      <c r="J62" s="348" t="s">
        <v>962</v>
      </c>
      <c r="K62" s="349">
        <f>H62-F62</f>
        <v>0</v>
      </c>
      <c r="L62" s="350">
        <v>50</v>
      </c>
      <c r="M62" s="340">
        <f t="shared" ref="M62:M63" si="30">(K62*N62)-L62</f>
        <v>-50</v>
      </c>
      <c r="N62" s="338">
        <v>15</v>
      </c>
      <c r="O62" s="341" t="s">
        <v>610</v>
      </c>
      <c r="P62" s="342">
        <v>45300</v>
      </c>
      <c r="Q62" s="270"/>
      <c r="R62" s="140"/>
      <c r="S62" s="55" t="s">
        <v>1023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343">
        <v>5</v>
      </c>
      <c r="B63" s="344">
        <v>45300</v>
      </c>
      <c r="C63" s="309"/>
      <c r="D63" s="309" t="s">
        <v>963</v>
      </c>
      <c r="E63" s="294" t="s">
        <v>602</v>
      </c>
      <c r="F63" s="294">
        <v>16</v>
      </c>
      <c r="G63" s="294">
        <v>0</v>
      </c>
      <c r="H63" s="294">
        <v>0</v>
      </c>
      <c r="I63" s="295" t="s">
        <v>964</v>
      </c>
      <c r="J63" s="345" t="s">
        <v>965</v>
      </c>
      <c r="K63" s="326">
        <f>H63-F63</f>
        <v>-16</v>
      </c>
      <c r="L63" s="327">
        <v>25</v>
      </c>
      <c r="M63" s="313">
        <f t="shared" si="30"/>
        <v>-665</v>
      </c>
      <c r="N63" s="311">
        <v>40</v>
      </c>
      <c r="O63" s="314" t="s">
        <v>603</v>
      </c>
      <c r="P63" s="315">
        <v>45300</v>
      </c>
      <c r="Q63" s="270"/>
      <c r="R63" s="140"/>
      <c r="S63" s="55" t="s">
        <v>1023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94">
        <v>6</v>
      </c>
      <c r="B64" s="308">
        <v>45302</v>
      </c>
      <c r="C64" s="309"/>
      <c r="D64" s="309" t="s">
        <v>975</v>
      </c>
      <c r="E64" s="294" t="s">
        <v>602</v>
      </c>
      <c r="F64" s="294">
        <v>375</v>
      </c>
      <c r="G64" s="294">
        <v>280</v>
      </c>
      <c r="H64" s="294">
        <v>280</v>
      </c>
      <c r="I64" s="295" t="s">
        <v>976</v>
      </c>
      <c r="J64" s="345" t="s">
        <v>714</v>
      </c>
      <c r="K64" s="326">
        <f>H64-F64</f>
        <v>-95</v>
      </c>
      <c r="L64" s="327">
        <v>50</v>
      </c>
      <c r="M64" s="313">
        <f t="shared" ref="M64" si="31">(K64*N64)-L64</f>
        <v>-1475</v>
      </c>
      <c r="N64" s="311">
        <v>15</v>
      </c>
      <c r="O64" s="314" t="s">
        <v>603</v>
      </c>
      <c r="P64" s="315">
        <v>45302</v>
      </c>
      <c r="Q64" s="270"/>
      <c r="R64" s="140"/>
      <c r="S64" s="55" t="s">
        <v>1023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374">
        <v>7</v>
      </c>
      <c r="B65" s="376">
        <v>45303</v>
      </c>
      <c r="C65" s="248"/>
      <c r="D65" s="248" t="s">
        <v>989</v>
      </c>
      <c r="E65" s="220" t="s">
        <v>888</v>
      </c>
      <c r="F65" s="220">
        <v>46</v>
      </c>
      <c r="G65" s="220"/>
      <c r="H65" s="220">
        <v>40</v>
      </c>
      <c r="I65" s="215"/>
      <c r="J65" s="378" t="s">
        <v>1016</v>
      </c>
      <c r="K65" s="329">
        <f>F65-H65</f>
        <v>6</v>
      </c>
      <c r="L65" s="330">
        <v>50</v>
      </c>
      <c r="M65" s="365">
        <v>820</v>
      </c>
      <c r="N65" s="231">
        <v>40</v>
      </c>
      <c r="O65" s="363" t="s">
        <v>593</v>
      </c>
      <c r="P65" s="380">
        <v>45306</v>
      </c>
      <c r="Q65" s="270"/>
      <c r="R65" s="140"/>
      <c r="S65" s="55" t="s">
        <v>1023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375"/>
      <c r="B66" s="377"/>
      <c r="C66" s="248"/>
      <c r="D66" s="248" t="s">
        <v>990</v>
      </c>
      <c r="E66" s="220" t="s">
        <v>888</v>
      </c>
      <c r="F66" s="220">
        <v>44</v>
      </c>
      <c r="G66" s="220"/>
      <c r="H66" s="220">
        <v>27</v>
      </c>
      <c r="I66" s="215"/>
      <c r="J66" s="379"/>
      <c r="K66" s="329">
        <f>F66-H66</f>
        <v>17</v>
      </c>
      <c r="L66" s="330">
        <v>50</v>
      </c>
      <c r="M66" s="366"/>
      <c r="N66" s="231">
        <v>40</v>
      </c>
      <c r="O66" s="364"/>
      <c r="P66" s="381"/>
      <c r="Q66" s="270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20">
        <v>8</v>
      </c>
      <c r="B67" s="274">
        <v>45303</v>
      </c>
      <c r="C67" s="248"/>
      <c r="D67" s="248" t="s">
        <v>975</v>
      </c>
      <c r="E67" s="220" t="s">
        <v>602</v>
      </c>
      <c r="F67" s="220">
        <v>360</v>
      </c>
      <c r="G67" s="220">
        <v>255</v>
      </c>
      <c r="H67" s="220">
        <v>480</v>
      </c>
      <c r="I67" s="215" t="s">
        <v>991</v>
      </c>
      <c r="J67" s="328" t="s">
        <v>1015</v>
      </c>
      <c r="K67" s="329">
        <f>H67-F67</f>
        <v>120</v>
      </c>
      <c r="L67" s="330">
        <v>50</v>
      </c>
      <c r="M67" s="232">
        <f t="shared" ref="M67" si="32">(K67*N67)-L67</f>
        <v>1750</v>
      </c>
      <c r="N67" s="231">
        <v>15</v>
      </c>
      <c r="O67" s="102" t="s">
        <v>593</v>
      </c>
      <c r="P67" s="233">
        <v>45306</v>
      </c>
      <c r="Q67" s="270"/>
      <c r="R67" s="140"/>
      <c r="S67" s="55" t="s">
        <v>1023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374">
        <v>9</v>
      </c>
      <c r="B68" s="376">
        <v>45306</v>
      </c>
      <c r="C68" s="248"/>
      <c r="D68" s="248" t="s">
        <v>1019</v>
      </c>
      <c r="E68" s="220" t="s">
        <v>888</v>
      </c>
      <c r="F68" s="220">
        <v>28</v>
      </c>
      <c r="G68" s="220"/>
      <c r="H68" s="220">
        <v>10</v>
      </c>
      <c r="I68" s="215"/>
      <c r="J68" s="378" t="s">
        <v>1068</v>
      </c>
      <c r="K68" s="329">
        <f>F68-H68</f>
        <v>18</v>
      </c>
      <c r="L68" s="330">
        <v>50</v>
      </c>
      <c r="M68" s="365">
        <v>940</v>
      </c>
      <c r="N68" s="231">
        <v>40</v>
      </c>
      <c r="O68" s="363" t="s">
        <v>593</v>
      </c>
      <c r="P68" s="380">
        <v>45307</v>
      </c>
      <c r="Q68" s="270"/>
      <c r="R68" s="140"/>
      <c r="S68" s="55" t="s">
        <v>1023</v>
      </c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375"/>
      <c r="B69" s="377"/>
      <c r="C69" s="248"/>
      <c r="D69" s="248" t="s">
        <v>1020</v>
      </c>
      <c r="E69" s="220" t="s">
        <v>888</v>
      </c>
      <c r="F69" s="220">
        <v>28</v>
      </c>
      <c r="G69" s="220"/>
      <c r="H69" s="220">
        <v>20</v>
      </c>
      <c r="I69" s="215"/>
      <c r="J69" s="379"/>
      <c r="K69" s="329">
        <f>F69-H69</f>
        <v>8</v>
      </c>
      <c r="L69" s="330">
        <v>50</v>
      </c>
      <c r="M69" s="366"/>
      <c r="N69" s="231">
        <v>40</v>
      </c>
      <c r="O69" s="364"/>
      <c r="P69" s="381"/>
      <c r="Q69" s="270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220">
        <v>10</v>
      </c>
      <c r="B70" s="274">
        <v>45306</v>
      </c>
      <c r="C70" s="248"/>
      <c r="D70" s="248" t="s">
        <v>1021</v>
      </c>
      <c r="E70" s="220" t="s">
        <v>602</v>
      </c>
      <c r="F70" s="220">
        <v>255</v>
      </c>
      <c r="G70" s="220">
        <v>150</v>
      </c>
      <c r="H70" s="220">
        <v>325</v>
      </c>
      <c r="I70" s="215" t="s">
        <v>1022</v>
      </c>
      <c r="J70" s="328" t="s">
        <v>774</v>
      </c>
      <c r="K70" s="329">
        <f>H70-F70</f>
        <v>70</v>
      </c>
      <c r="L70" s="330">
        <v>50</v>
      </c>
      <c r="M70" s="232">
        <f t="shared" ref="M70" si="33">(K70*N70)-L70</f>
        <v>1000</v>
      </c>
      <c r="N70" s="231">
        <v>15</v>
      </c>
      <c r="O70" s="102" t="s">
        <v>593</v>
      </c>
      <c r="P70" s="233">
        <v>45306</v>
      </c>
      <c r="Q70" s="270"/>
      <c r="R70" s="140"/>
      <c r="S70" s="55" t="s">
        <v>1023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367">
        <v>11</v>
      </c>
      <c r="B71" s="369">
        <v>45307</v>
      </c>
      <c r="C71" s="271"/>
      <c r="D71" s="271" t="s">
        <v>1075</v>
      </c>
      <c r="E71" s="217" t="s">
        <v>602</v>
      </c>
      <c r="F71" s="217" t="s">
        <v>1077</v>
      </c>
      <c r="G71" s="217"/>
      <c r="H71" s="217"/>
      <c r="I71" s="219"/>
      <c r="J71" s="372" t="s">
        <v>591</v>
      </c>
      <c r="K71" s="217"/>
      <c r="L71" s="281"/>
      <c r="M71" s="283"/>
      <c r="N71" s="217"/>
      <c r="O71" s="219"/>
      <c r="P71" s="371"/>
      <c r="Q71" s="270"/>
      <c r="R71" s="140"/>
      <c r="S71" s="5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368"/>
      <c r="B72" s="370"/>
      <c r="C72" s="271"/>
      <c r="D72" s="271" t="s">
        <v>1076</v>
      </c>
      <c r="E72" s="217" t="s">
        <v>888</v>
      </c>
      <c r="F72" s="217" t="s">
        <v>1078</v>
      </c>
      <c r="G72" s="217"/>
      <c r="H72" s="217"/>
      <c r="I72" s="219"/>
      <c r="J72" s="373"/>
      <c r="K72" s="217"/>
      <c r="L72" s="281"/>
      <c r="M72" s="283"/>
      <c r="N72" s="217"/>
      <c r="O72" s="219"/>
      <c r="P72" s="370"/>
      <c r="Q72" s="270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294">
        <v>12</v>
      </c>
      <c r="B73" s="308">
        <v>45307</v>
      </c>
      <c r="C73" s="309"/>
      <c r="D73" s="309" t="s">
        <v>1079</v>
      </c>
      <c r="E73" s="294" t="s">
        <v>602</v>
      </c>
      <c r="F73" s="294">
        <v>15</v>
      </c>
      <c r="G73" s="294">
        <v>0</v>
      </c>
      <c r="H73" s="294">
        <v>0</v>
      </c>
      <c r="I73" s="295" t="s">
        <v>1080</v>
      </c>
      <c r="J73" s="345" t="s">
        <v>924</v>
      </c>
      <c r="K73" s="326">
        <f>H73-F73</f>
        <v>-15</v>
      </c>
      <c r="L73" s="327">
        <v>50</v>
      </c>
      <c r="M73" s="313">
        <f t="shared" ref="M73" si="34">(K73*N73)-L73</f>
        <v>-650</v>
      </c>
      <c r="N73" s="311">
        <v>40</v>
      </c>
      <c r="O73" s="314" t="s">
        <v>603</v>
      </c>
      <c r="P73" s="315">
        <v>45307</v>
      </c>
      <c r="Q73" s="270"/>
      <c r="R73" s="140"/>
      <c r="S73" s="5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217">
        <v>13</v>
      </c>
      <c r="B74" s="278">
        <v>45307</v>
      </c>
      <c r="C74" s="271"/>
      <c r="D74" s="271" t="s">
        <v>1021</v>
      </c>
      <c r="E74" s="217" t="s">
        <v>602</v>
      </c>
      <c r="F74" s="217" t="s">
        <v>1081</v>
      </c>
      <c r="G74" s="217">
        <v>99</v>
      </c>
      <c r="H74" s="217"/>
      <c r="I74" s="219" t="s">
        <v>1082</v>
      </c>
      <c r="J74" s="219" t="s">
        <v>591</v>
      </c>
      <c r="K74" s="217"/>
      <c r="L74" s="281"/>
      <c r="M74" s="283"/>
      <c r="N74" s="217"/>
      <c r="O74" s="219"/>
      <c r="P74" s="278"/>
      <c r="Q74" s="270"/>
      <c r="R74" s="140"/>
      <c r="S74" s="5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217"/>
      <c r="B75" s="278"/>
      <c r="C75" s="271"/>
      <c r="D75" s="271"/>
      <c r="E75" s="217"/>
      <c r="F75" s="217"/>
      <c r="G75" s="217"/>
      <c r="H75" s="217"/>
      <c r="I75" s="219"/>
      <c r="J75" s="219"/>
      <c r="K75" s="217"/>
      <c r="L75" s="281"/>
      <c r="M75" s="283"/>
      <c r="N75" s="217"/>
      <c r="O75" s="219"/>
      <c r="P75" s="278"/>
      <c r="Q75" s="270"/>
      <c r="R75" s="140"/>
      <c r="S75" s="5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217"/>
      <c r="B76" s="278"/>
      <c r="C76" s="271"/>
      <c r="D76" s="271"/>
      <c r="E76" s="217"/>
      <c r="F76" s="217"/>
      <c r="G76" s="217"/>
      <c r="H76" s="217"/>
      <c r="I76" s="219"/>
      <c r="J76" s="219"/>
      <c r="K76" s="217"/>
      <c r="L76" s="281"/>
      <c r="M76" s="283"/>
      <c r="N76" s="217"/>
      <c r="O76" s="219"/>
      <c r="P76" s="278"/>
      <c r="Q76" s="270"/>
      <c r="R76" s="140"/>
      <c r="S76" s="5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38.25" customHeight="1">
      <c r="A77" s="93" t="s">
        <v>614</v>
      </c>
      <c r="B77" s="148"/>
      <c r="C77" s="148"/>
      <c r="D77" s="149"/>
      <c r="E77" s="129"/>
      <c r="F77" s="6"/>
      <c r="G77" s="6"/>
      <c r="H77" s="130"/>
      <c r="I77" s="150"/>
      <c r="J77" s="1"/>
      <c r="K77" s="6"/>
      <c r="L77" s="6"/>
      <c r="M77" s="6"/>
      <c r="N77" s="1"/>
      <c r="O77" s="1"/>
      <c r="R77" s="1"/>
      <c r="S77" s="6"/>
      <c r="T77" s="1"/>
      <c r="U77" s="1"/>
      <c r="V77" s="1"/>
      <c r="W77" s="1"/>
      <c r="X77" s="1"/>
      <c r="Y77" s="6"/>
      <c r="Z77" s="1"/>
      <c r="AA77" s="1"/>
      <c r="AB77" s="1"/>
      <c r="AC77" s="1"/>
      <c r="AD77" s="1"/>
      <c r="AE77" s="6"/>
      <c r="AF77" s="1"/>
      <c r="AG77" s="1"/>
      <c r="AH77" s="1"/>
      <c r="AI77" s="1"/>
      <c r="AJ77" s="1"/>
      <c r="AK77" s="6"/>
      <c r="AL77" s="1"/>
    </row>
    <row r="78" spans="1:39" ht="38.25">
      <c r="A78" s="94" t="s">
        <v>16</v>
      </c>
      <c r="B78" s="95" t="s">
        <v>565</v>
      </c>
      <c r="C78" s="95"/>
      <c r="D78" s="96" t="s">
        <v>577</v>
      </c>
      <c r="E78" s="95" t="s">
        <v>578</v>
      </c>
      <c r="F78" s="95" t="s">
        <v>579</v>
      </c>
      <c r="G78" s="95" t="s">
        <v>580</v>
      </c>
      <c r="H78" s="95" t="s">
        <v>581</v>
      </c>
      <c r="I78" s="95" t="s">
        <v>582</v>
      </c>
      <c r="J78" s="94" t="s">
        <v>583</v>
      </c>
      <c r="K78" s="133" t="s">
        <v>601</v>
      </c>
      <c r="L78" s="134" t="s">
        <v>585</v>
      </c>
      <c r="M78" s="97" t="s">
        <v>586</v>
      </c>
      <c r="N78" s="95" t="s">
        <v>587</v>
      </c>
      <c r="O78" s="96" t="s">
        <v>588</v>
      </c>
      <c r="P78" s="228" t="s">
        <v>589</v>
      </c>
      <c r="Q78" s="230" t="s">
        <v>872</v>
      </c>
      <c r="R78" s="37"/>
      <c r="S78" s="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</row>
    <row r="79" spans="1:39" ht="14.25" customHeight="1">
      <c r="A79" s="98">
        <v>1</v>
      </c>
      <c r="B79" s="99">
        <v>45252</v>
      </c>
      <c r="C79" s="143"/>
      <c r="D79" s="143" t="s">
        <v>365</v>
      </c>
      <c r="E79" s="98" t="s">
        <v>590</v>
      </c>
      <c r="F79" s="98" t="s">
        <v>882</v>
      </c>
      <c r="G79" s="98">
        <v>2480</v>
      </c>
      <c r="H79" s="98"/>
      <c r="I79" s="98" t="s">
        <v>883</v>
      </c>
      <c r="J79" s="100" t="s">
        <v>591</v>
      </c>
      <c r="K79" s="100"/>
      <c r="L79" s="101"/>
      <c r="M79" s="285"/>
      <c r="N79" s="282"/>
      <c r="O79" s="286"/>
      <c r="P79" s="221">
        <f>VLOOKUP(D79,'MidCap Intra'!$B$11:$C$568,2,0)</f>
        <v>2847.7</v>
      </c>
      <c r="Q79" s="218"/>
      <c r="R79" s="37"/>
      <c r="S79" s="37" t="s">
        <v>592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</row>
    <row r="80" spans="1:39" ht="14.25" customHeight="1">
      <c r="A80" s="98">
        <v>2</v>
      </c>
      <c r="B80" s="99">
        <v>45261</v>
      </c>
      <c r="C80" s="143"/>
      <c r="D80" s="143" t="s">
        <v>406</v>
      </c>
      <c r="E80" s="98" t="s">
        <v>590</v>
      </c>
      <c r="F80" s="98" t="s">
        <v>886</v>
      </c>
      <c r="G80" s="98">
        <v>477</v>
      </c>
      <c r="H80" s="98"/>
      <c r="I80" s="98" t="s">
        <v>887</v>
      </c>
      <c r="J80" s="100" t="s">
        <v>591</v>
      </c>
      <c r="K80" s="100"/>
      <c r="L80" s="284"/>
      <c r="M80" s="225"/>
      <c r="N80" s="219"/>
      <c r="O80" s="226"/>
      <c r="P80" s="221">
        <f>VLOOKUP(D80,'MidCap Intra'!$B$11:$C$568,2,0)</f>
        <v>566.25</v>
      </c>
      <c r="Q80" s="218"/>
      <c r="R80" s="37"/>
      <c r="S80" s="37" t="s">
        <v>592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</row>
    <row r="81" spans="1:39" ht="14.25" customHeight="1">
      <c r="A81" s="98">
        <v>3</v>
      </c>
      <c r="B81" s="99">
        <v>45271</v>
      </c>
      <c r="C81" s="143"/>
      <c r="D81" s="143" t="s">
        <v>447</v>
      </c>
      <c r="E81" s="98" t="s">
        <v>590</v>
      </c>
      <c r="F81" s="98" t="s">
        <v>894</v>
      </c>
      <c r="G81" s="98">
        <v>390</v>
      </c>
      <c r="H81" s="98"/>
      <c r="I81" s="98" t="s">
        <v>893</v>
      </c>
      <c r="J81" s="100" t="s">
        <v>591</v>
      </c>
      <c r="K81" s="100"/>
      <c r="L81" s="284"/>
      <c r="M81" s="225"/>
      <c r="N81" s="219"/>
      <c r="O81" s="226"/>
      <c r="P81" s="221">
        <f>VLOOKUP(D81,'MidCap Intra'!$B$11:$C$568,2,0)</f>
        <v>450.5</v>
      </c>
      <c r="Q81" s="218"/>
      <c r="R81" s="37"/>
      <c r="S81" s="37" t="s">
        <v>592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</row>
    <row r="82" spans="1:39" ht="14.25" customHeight="1">
      <c r="A82" s="98"/>
      <c r="B82" s="99"/>
      <c r="C82" s="143"/>
      <c r="D82" s="143"/>
      <c r="E82" s="98"/>
      <c r="F82" s="98"/>
      <c r="G82" s="98"/>
      <c r="H82" s="98"/>
      <c r="I82" s="98"/>
      <c r="J82" s="100"/>
      <c r="K82" s="100"/>
      <c r="L82" s="284"/>
      <c r="M82" s="225"/>
      <c r="N82" s="219"/>
      <c r="O82" s="226"/>
      <c r="P82" s="218"/>
      <c r="Q82" s="218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</row>
    <row r="83" spans="1:39" ht="12.75" customHeight="1">
      <c r="A83" s="98"/>
      <c r="B83" s="99"/>
      <c r="C83" s="143"/>
      <c r="D83" s="143"/>
      <c r="E83" s="98"/>
      <c r="F83" s="98"/>
      <c r="G83" s="98"/>
      <c r="H83" s="98"/>
      <c r="I83" s="98"/>
      <c r="J83" s="100"/>
      <c r="K83" s="100"/>
      <c r="L83" s="284"/>
      <c r="M83" s="287"/>
      <c r="N83" s="219"/>
      <c r="O83" s="219"/>
      <c r="P83" s="218"/>
      <c r="Q83" s="218"/>
      <c r="S83" s="6"/>
      <c r="T83" s="1"/>
      <c r="U83" s="1"/>
      <c r="V83" s="1"/>
      <c r="W83" s="1"/>
      <c r="X83" s="1"/>
      <c r="Y83" s="1"/>
      <c r="Z83" s="1"/>
    </row>
    <row r="84" spans="1:39" ht="12.75" customHeight="1">
      <c r="A84" s="115" t="s">
        <v>594</v>
      </c>
      <c r="B84" s="115"/>
      <c r="C84" s="115"/>
      <c r="D84" s="115"/>
      <c r="E84" s="37"/>
      <c r="F84" s="122" t="s">
        <v>596</v>
      </c>
      <c r="G84" s="55"/>
      <c r="H84" s="55"/>
      <c r="I84" s="55"/>
      <c r="J84" s="6"/>
      <c r="K84" s="135"/>
      <c r="L84" s="136"/>
      <c r="M84" s="6"/>
      <c r="N84" s="105"/>
      <c r="O84" s="151"/>
      <c r="P84" s="1"/>
      <c r="Q84" s="239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39" ht="12.75" customHeight="1">
      <c r="A85" s="121" t="s">
        <v>595</v>
      </c>
      <c r="B85" s="115"/>
      <c r="C85" s="115"/>
      <c r="D85" s="115"/>
      <c r="E85" s="6"/>
      <c r="F85" s="122" t="s">
        <v>599</v>
      </c>
      <c r="G85" s="6"/>
      <c r="H85" s="6" t="s">
        <v>616</v>
      </c>
      <c r="I85" s="6"/>
      <c r="J85" s="1"/>
      <c r="K85" s="6"/>
      <c r="L85" s="6"/>
      <c r="M85" s="6"/>
      <c r="N85" s="1"/>
      <c r="O85" s="1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39" ht="12.75" customHeight="1">
      <c r="A86" s="121"/>
      <c r="B86" s="115"/>
      <c r="C86" s="115"/>
      <c r="D86" s="115"/>
      <c r="E86" s="6"/>
      <c r="F86" s="122"/>
      <c r="G86" s="6"/>
      <c r="H86" s="6"/>
      <c r="I86" s="6"/>
      <c r="J86" s="1"/>
      <c r="K86" s="6"/>
      <c r="L86" s="6"/>
      <c r="M86" s="6"/>
      <c r="N86" s="1"/>
      <c r="O86" s="1"/>
      <c r="R86" s="1"/>
      <c r="S86" s="55"/>
      <c r="T86" s="1"/>
      <c r="U86" s="1"/>
      <c r="V86" s="1"/>
      <c r="W86" s="1"/>
      <c r="X86" s="1"/>
      <c r="Y86" s="1"/>
      <c r="Z86" s="1"/>
      <c r="AA86" s="1"/>
    </row>
    <row r="87" spans="1:39" ht="12.75" customHeight="1">
      <c r="A87" s="121"/>
      <c r="B87" s="115"/>
      <c r="C87" s="115"/>
      <c r="D87" s="115"/>
      <c r="E87" s="6"/>
      <c r="F87" s="122"/>
      <c r="G87" s="55"/>
      <c r="H87" s="37"/>
      <c r="I87" s="55"/>
      <c r="J87" s="6"/>
      <c r="K87" s="135"/>
      <c r="L87" s="136"/>
      <c r="M87" s="6"/>
      <c r="N87" s="105"/>
      <c r="O87" s="137"/>
      <c r="P87" s="1"/>
      <c r="Q87" s="239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39" ht="12.75" customHeight="1">
      <c r="A88" s="121"/>
      <c r="B88" s="115"/>
      <c r="C88" s="115"/>
      <c r="D88" s="115"/>
      <c r="E88" s="6"/>
      <c r="F88" s="122"/>
      <c r="G88" s="55"/>
      <c r="H88" s="37"/>
      <c r="I88" s="55"/>
      <c r="J88" s="6"/>
      <c r="K88" s="135"/>
      <c r="L88" s="136"/>
      <c r="M88" s="6"/>
      <c r="N88" s="105"/>
      <c r="O88" s="137"/>
      <c r="P88" s="1"/>
      <c r="Q88" s="239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39" ht="12.75" customHeight="1">
      <c r="A89" s="121"/>
      <c r="B89" s="115"/>
      <c r="C89" s="115"/>
      <c r="D89" s="115"/>
      <c r="E89" s="6"/>
      <c r="F89" s="122"/>
      <c r="G89" s="55"/>
      <c r="H89" s="37"/>
      <c r="I89" s="55"/>
      <c r="J89" s="6"/>
      <c r="K89" s="135"/>
      <c r="L89" s="136"/>
      <c r="M89" s="6"/>
      <c r="N89" s="105"/>
      <c r="O89" s="137"/>
      <c r="P89" s="1"/>
      <c r="Q89" s="239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39" ht="12.75" customHeight="1">
      <c r="A90" s="121"/>
      <c r="B90" s="115"/>
      <c r="C90" s="115"/>
      <c r="D90" s="115"/>
      <c r="E90" s="6"/>
      <c r="F90" s="122"/>
      <c r="G90" s="55"/>
      <c r="H90" s="37"/>
      <c r="I90" s="55"/>
      <c r="J90" s="6"/>
      <c r="K90" s="135"/>
      <c r="L90" s="136"/>
      <c r="M90" s="6"/>
      <c r="N90" s="105"/>
      <c r="O90" s="137"/>
      <c r="P90" s="1"/>
      <c r="Q90" s="239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39" ht="12.75" customHeight="1">
      <c r="A91" s="121"/>
      <c r="B91" s="115"/>
      <c r="C91" s="115"/>
      <c r="D91" s="115"/>
      <c r="E91" s="6"/>
      <c r="F91" s="122"/>
      <c r="G91" s="55"/>
      <c r="H91" s="37"/>
      <c r="I91" s="55"/>
      <c r="J91" s="6"/>
      <c r="K91" s="135"/>
      <c r="L91" s="136"/>
      <c r="M91" s="6"/>
      <c r="N91" s="105"/>
      <c r="O91" s="137"/>
      <c r="P91" s="1"/>
      <c r="Q91" s="239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39" ht="12.75" customHeight="1">
      <c r="A92" s="121"/>
      <c r="B92" s="115"/>
      <c r="C92" s="115"/>
      <c r="D92" s="115"/>
      <c r="E92" s="6"/>
      <c r="F92" s="122"/>
      <c r="G92" s="55"/>
      <c r="H92" s="37"/>
      <c r="I92" s="55"/>
      <c r="J92" s="6"/>
      <c r="K92" s="135"/>
      <c r="L92" s="136"/>
      <c r="M92" s="6"/>
      <c r="N92" s="105"/>
      <c r="O92" s="137"/>
      <c r="P92" s="1"/>
      <c r="Q92" s="239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39" ht="12.75" customHeight="1">
      <c r="A93" s="55"/>
      <c r="B93" s="104"/>
      <c r="C93" s="104"/>
      <c r="D93" s="37"/>
      <c r="E93" s="55"/>
      <c r="F93" s="55"/>
      <c r="G93" s="55"/>
      <c r="H93" s="37"/>
      <c r="I93" s="55"/>
      <c r="J93" s="6"/>
      <c r="K93" s="135"/>
      <c r="L93" s="136"/>
      <c r="M93" s="6"/>
      <c r="N93" s="105"/>
      <c r="O93" s="137"/>
      <c r="P93" s="1"/>
      <c r="Q93" s="239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39" ht="38.25" customHeight="1">
      <c r="A94" s="37"/>
      <c r="B94" s="152" t="s">
        <v>617</v>
      </c>
      <c r="C94" s="152"/>
      <c r="D94" s="152"/>
      <c r="E94" s="152"/>
      <c r="F94" s="6"/>
      <c r="G94" s="6"/>
      <c r="H94" s="131"/>
      <c r="I94" s="6"/>
      <c r="J94" s="131"/>
      <c r="K94" s="132"/>
      <c r="L94" s="6"/>
      <c r="M94" s="6"/>
      <c r="N94" s="1"/>
      <c r="O94" s="1"/>
      <c r="P94" s="1"/>
      <c r="Q94" s="239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39" ht="12.75" customHeight="1">
      <c r="A95" s="94" t="s">
        <v>16</v>
      </c>
      <c r="B95" s="95" t="s">
        <v>565</v>
      </c>
      <c r="C95" s="95"/>
      <c r="D95" s="96" t="s">
        <v>577</v>
      </c>
      <c r="E95" s="95" t="s">
        <v>578</v>
      </c>
      <c r="F95" s="95" t="s">
        <v>579</v>
      </c>
      <c r="G95" s="95" t="s">
        <v>618</v>
      </c>
      <c r="H95" s="95" t="s">
        <v>619</v>
      </c>
      <c r="I95" s="95" t="s">
        <v>582</v>
      </c>
      <c r="J95" s="153" t="s">
        <v>583</v>
      </c>
      <c r="K95" s="95" t="s">
        <v>584</v>
      </c>
      <c r="L95" s="95" t="s">
        <v>620</v>
      </c>
      <c r="M95" s="95" t="s">
        <v>587</v>
      </c>
      <c r="N95" s="96" t="s">
        <v>588</v>
      </c>
      <c r="O95" s="1"/>
      <c r="P95" s="1"/>
      <c r="Q95" s="239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39" ht="12.75" customHeight="1">
      <c r="A96" s="154">
        <v>1</v>
      </c>
      <c r="B96" s="155">
        <v>41579</v>
      </c>
      <c r="C96" s="155"/>
      <c r="D96" s="156" t="s">
        <v>621</v>
      </c>
      <c r="E96" s="157" t="s">
        <v>590</v>
      </c>
      <c r="F96" s="158">
        <v>82</v>
      </c>
      <c r="G96" s="157" t="s">
        <v>622</v>
      </c>
      <c r="H96" s="157">
        <v>100</v>
      </c>
      <c r="I96" s="159">
        <v>100</v>
      </c>
      <c r="J96" s="160" t="s">
        <v>623</v>
      </c>
      <c r="K96" s="161">
        <f t="shared" ref="K96:K148" si="35">H96-F96</f>
        <v>18</v>
      </c>
      <c r="L96" s="162">
        <f t="shared" ref="L96:L148" si="36">K96/F96</f>
        <v>0.21951219512195122</v>
      </c>
      <c r="M96" s="157" t="s">
        <v>593</v>
      </c>
      <c r="N96" s="163">
        <v>42657</v>
      </c>
      <c r="O96" s="1"/>
      <c r="P96" s="1"/>
      <c r="Q96" s="239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2</v>
      </c>
      <c r="B97" s="155">
        <v>41794</v>
      </c>
      <c r="C97" s="155"/>
      <c r="D97" s="156" t="s">
        <v>624</v>
      </c>
      <c r="E97" s="157" t="s">
        <v>602</v>
      </c>
      <c r="F97" s="158">
        <v>257</v>
      </c>
      <c r="G97" s="157" t="s">
        <v>622</v>
      </c>
      <c r="H97" s="157">
        <v>300</v>
      </c>
      <c r="I97" s="159">
        <v>300</v>
      </c>
      <c r="J97" s="160" t="s">
        <v>623</v>
      </c>
      <c r="K97" s="161">
        <f t="shared" si="35"/>
        <v>43</v>
      </c>
      <c r="L97" s="162">
        <f t="shared" si="36"/>
        <v>0.16731517509727625</v>
      </c>
      <c r="M97" s="157" t="s">
        <v>593</v>
      </c>
      <c r="N97" s="163">
        <v>41822</v>
      </c>
      <c r="O97" s="1"/>
      <c r="P97" s="1"/>
      <c r="Q97" s="239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3</v>
      </c>
      <c r="B98" s="155">
        <v>41828</v>
      </c>
      <c r="C98" s="155"/>
      <c r="D98" s="156" t="s">
        <v>625</v>
      </c>
      <c r="E98" s="157" t="s">
        <v>602</v>
      </c>
      <c r="F98" s="158">
        <v>393</v>
      </c>
      <c r="G98" s="157" t="s">
        <v>622</v>
      </c>
      <c r="H98" s="157">
        <v>468</v>
      </c>
      <c r="I98" s="159">
        <v>468</v>
      </c>
      <c r="J98" s="160" t="s">
        <v>623</v>
      </c>
      <c r="K98" s="161">
        <f t="shared" si="35"/>
        <v>75</v>
      </c>
      <c r="L98" s="162">
        <f t="shared" si="36"/>
        <v>0.19083969465648856</v>
      </c>
      <c r="M98" s="157" t="s">
        <v>593</v>
      </c>
      <c r="N98" s="163">
        <v>41863</v>
      </c>
      <c r="O98" s="1"/>
      <c r="P98" s="1"/>
      <c r="Q98" s="239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4</v>
      </c>
      <c r="B99" s="155">
        <v>41857</v>
      </c>
      <c r="C99" s="155"/>
      <c r="D99" s="156" t="s">
        <v>626</v>
      </c>
      <c r="E99" s="157" t="s">
        <v>602</v>
      </c>
      <c r="F99" s="158">
        <v>205</v>
      </c>
      <c r="G99" s="157" t="s">
        <v>622</v>
      </c>
      <c r="H99" s="157">
        <v>275</v>
      </c>
      <c r="I99" s="159">
        <v>250</v>
      </c>
      <c r="J99" s="160" t="s">
        <v>623</v>
      </c>
      <c r="K99" s="161">
        <f t="shared" si="35"/>
        <v>70</v>
      </c>
      <c r="L99" s="162">
        <f t="shared" si="36"/>
        <v>0.34146341463414637</v>
      </c>
      <c r="M99" s="157" t="s">
        <v>593</v>
      </c>
      <c r="N99" s="163">
        <v>41962</v>
      </c>
      <c r="O99" s="1"/>
      <c r="P99" s="1"/>
      <c r="Q99" s="239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5</v>
      </c>
      <c r="B100" s="155">
        <v>41886</v>
      </c>
      <c r="C100" s="155"/>
      <c r="D100" s="156" t="s">
        <v>627</v>
      </c>
      <c r="E100" s="157" t="s">
        <v>602</v>
      </c>
      <c r="F100" s="158">
        <v>162</v>
      </c>
      <c r="G100" s="157" t="s">
        <v>622</v>
      </c>
      <c r="H100" s="157">
        <v>190</v>
      </c>
      <c r="I100" s="159">
        <v>190</v>
      </c>
      <c r="J100" s="160" t="s">
        <v>623</v>
      </c>
      <c r="K100" s="161">
        <f t="shared" si="35"/>
        <v>28</v>
      </c>
      <c r="L100" s="162">
        <f t="shared" si="36"/>
        <v>0.1728395061728395</v>
      </c>
      <c r="M100" s="157" t="s">
        <v>593</v>
      </c>
      <c r="N100" s="163">
        <v>42006</v>
      </c>
      <c r="O100" s="1"/>
      <c r="P100" s="1"/>
      <c r="Q100" s="239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6</v>
      </c>
      <c r="B101" s="155">
        <v>41886</v>
      </c>
      <c r="C101" s="155"/>
      <c r="D101" s="156" t="s">
        <v>628</v>
      </c>
      <c r="E101" s="157" t="s">
        <v>602</v>
      </c>
      <c r="F101" s="158">
        <v>75</v>
      </c>
      <c r="G101" s="157" t="s">
        <v>622</v>
      </c>
      <c r="H101" s="157">
        <v>91.5</v>
      </c>
      <c r="I101" s="159" t="s">
        <v>615</v>
      </c>
      <c r="J101" s="160" t="s">
        <v>629</v>
      </c>
      <c r="K101" s="161">
        <f t="shared" si="35"/>
        <v>16.5</v>
      </c>
      <c r="L101" s="162">
        <f t="shared" si="36"/>
        <v>0.22</v>
      </c>
      <c r="M101" s="157" t="s">
        <v>593</v>
      </c>
      <c r="N101" s="163">
        <v>41954</v>
      </c>
      <c r="O101" s="1"/>
      <c r="P101" s="1"/>
      <c r="Q101" s="239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7</v>
      </c>
      <c r="B102" s="155">
        <v>41913</v>
      </c>
      <c r="C102" s="155"/>
      <c r="D102" s="156" t="s">
        <v>630</v>
      </c>
      <c r="E102" s="157" t="s">
        <v>602</v>
      </c>
      <c r="F102" s="158">
        <v>850</v>
      </c>
      <c r="G102" s="157" t="s">
        <v>622</v>
      </c>
      <c r="H102" s="157">
        <v>982.5</v>
      </c>
      <c r="I102" s="159">
        <v>1050</v>
      </c>
      <c r="J102" s="160" t="s">
        <v>631</v>
      </c>
      <c r="K102" s="161">
        <f t="shared" si="35"/>
        <v>132.5</v>
      </c>
      <c r="L102" s="162">
        <f t="shared" si="36"/>
        <v>0.15588235294117647</v>
      </c>
      <c r="M102" s="157" t="s">
        <v>593</v>
      </c>
      <c r="N102" s="163">
        <v>42039</v>
      </c>
      <c r="O102" s="1"/>
      <c r="P102" s="1"/>
      <c r="Q102" s="239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8</v>
      </c>
      <c r="B103" s="155">
        <v>41913</v>
      </c>
      <c r="C103" s="155"/>
      <c r="D103" s="156" t="s">
        <v>632</v>
      </c>
      <c r="E103" s="157" t="s">
        <v>602</v>
      </c>
      <c r="F103" s="158">
        <v>475</v>
      </c>
      <c r="G103" s="157" t="s">
        <v>622</v>
      </c>
      <c r="H103" s="157">
        <v>515</v>
      </c>
      <c r="I103" s="159">
        <v>600</v>
      </c>
      <c r="J103" s="160" t="s">
        <v>633</v>
      </c>
      <c r="K103" s="161">
        <f t="shared" si="35"/>
        <v>40</v>
      </c>
      <c r="L103" s="162">
        <f t="shared" si="36"/>
        <v>8.4210526315789472E-2</v>
      </c>
      <c r="M103" s="157" t="s">
        <v>593</v>
      </c>
      <c r="N103" s="163">
        <v>41939</v>
      </c>
      <c r="O103" s="1"/>
      <c r="P103" s="1"/>
      <c r="Q103" s="239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9</v>
      </c>
      <c r="B104" s="155">
        <v>41913</v>
      </c>
      <c r="C104" s="155"/>
      <c r="D104" s="156" t="s">
        <v>634</v>
      </c>
      <c r="E104" s="157" t="s">
        <v>602</v>
      </c>
      <c r="F104" s="158">
        <v>86</v>
      </c>
      <c r="G104" s="157" t="s">
        <v>622</v>
      </c>
      <c r="H104" s="157">
        <v>99</v>
      </c>
      <c r="I104" s="159">
        <v>140</v>
      </c>
      <c r="J104" s="160" t="s">
        <v>635</v>
      </c>
      <c r="K104" s="161">
        <f t="shared" si="35"/>
        <v>13</v>
      </c>
      <c r="L104" s="162">
        <f t="shared" si="36"/>
        <v>0.15116279069767441</v>
      </c>
      <c r="M104" s="157" t="s">
        <v>593</v>
      </c>
      <c r="N104" s="163">
        <v>41939</v>
      </c>
      <c r="O104" s="1"/>
      <c r="P104" s="1"/>
      <c r="Q104" s="239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10</v>
      </c>
      <c r="B105" s="155">
        <v>41926</v>
      </c>
      <c r="C105" s="155"/>
      <c r="D105" s="156" t="s">
        <v>636</v>
      </c>
      <c r="E105" s="157" t="s">
        <v>602</v>
      </c>
      <c r="F105" s="158">
        <v>496.6</v>
      </c>
      <c r="G105" s="157" t="s">
        <v>622</v>
      </c>
      <c r="H105" s="157">
        <v>621</v>
      </c>
      <c r="I105" s="159">
        <v>580</v>
      </c>
      <c r="J105" s="160" t="s">
        <v>623</v>
      </c>
      <c r="K105" s="161">
        <f t="shared" si="35"/>
        <v>124.39999999999998</v>
      </c>
      <c r="L105" s="162">
        <f t="shared" si="36"/>
        <v>0.25050342327829234</v>
      </c>
      <c r="M105" s="157" t="s">
        <v>593</v>
      </c>
      <c r="N105" s="163">
        <v>42605</v>
      </c>
      <c r="O105" s="1"/>
      <c r="P105" s="1"/>
      <c r="Q105" s="239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11</v>
      </c>
      <c r="B106" s="155">
        <v>41926</v>
      </c>
      <c r="C106" s="155"/>
      <c r="D106" s="156" t="s">
        <v>637</v>
      </c>
      <c r="E106" s="157" t="s">
        <v>602</v>
      </c>
      <c r="F106" s="158">
        <v>2481.9</v>
      </c>
      <c r="G106" s="157" t="s">
        <v>622</v>
      </c>
      <c r="H106" s="157">
        <v>2840</v>
      </c>
      <c r="I106" s="159">
        <v>2870</v>
      </c>
      <c r="J106" s="160" t="s">
        <v>638</v>
      </c>
      <c r="K106" s="161">
        <f t="shared" si="35"/>
        <v>358.09999999999991</v>
      </c>
      <c r="L106" s="162">
        <f t="shared" si="36"/>
        <v>0.14428462065353154</v>
      </c>
      <c r="M106" s="157" t="s">
        <v>593</v>
      </c>
      <c r="N106" s="163">
        <v>42017</v>
      </c>
      <c r="O106" s="1"/>
      <c r="P106" s="1"/>
      <c r="Q106" s="239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12</v>
      </c>
      <c r="B107" s="155">
        <v>41928</v>
      </c>
      <c r="C107" s="155"/>
      <c r="D107" s="156" t="s">
        <v>639</v>
      </c>
      <c r="E107" s="157" t="s">
        <v>602</v>
      </c>
      <c r="F107" s="158">
        <v>84.5</v>
      </c>
      <c r="G107" s="157" t="s">
        <v>622</v>
      </c>
      <c r="H107" s="157">
        <v>93</v>
      </c>
      <c r="I107" s="159">
        <v>110</v>
      </c>
      <c r="J107" s="160" t="s">
        <v>640</v>
      </c>
      <c r="K107" s="161">
        <f t="shared" si="35"/>
        <v>8.5</v>
      </c>
      <c r="L107" s="162">
        <f t="shared" si="36"/>
        <v>0.10059171597633136</v>
      </c>
      <c r="M107" s="157" t="s">
        <v>593</v>
      </c>
      <c r="N107" s="163">
        <v>41939</v>
      </c>
      <c r="O107" s="1"/>
      <c r="P107" s="1"/>
      <c r="Q107" s="239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13</v>
      </c>
      <c r="B108" s="155">
        <v>41928</v>
      </c>
      <c r="C108" s="155"/>
      <c r="D108" s="156" t="s">
        <v>641</v>
      </c>
      <c r="E108" s="157" t="s">
        <v>602</v>
      </c>
      <c r="F108" s="158">
        <v>401</v>
      </c>
      <c r="G108" s="157" t="s">
        <v>622</v>
      </c>
      <c r="H108" s="157">
        <v>428</v>
      </c>
      <c r="I108" s="159">
        <v>450</v>
      </c>
      <c r="J108" s="160" t="s">
        <v>642</v>
      </c>
      <c r="K108" s="161">
        <f t="shared" si="35"/>
        <v>27</v>
      </c>
      <c r="L108" s="162">
        <f t="shared" si="36"/>
        <v>6.7331670822942641E-2</v>
      </c>
      <c r="M108" s="157" t="s">
        <v>593</v>
      </c>
      <c r="N108" s="163">
        <v>42020</v>
      </c>
      <c r="O108" s="1"/>
      <c r="P108" s="1"/>
      <c r="Q108" s="239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14</v>
      </c>
      <c r="B109" s="155">
        <v>41928</v>
      </c>
      <c r="C109" s="155"/>
      <c r="D109" s="156" t="s">
        <v>643</v>
      </c>
      <c r="E109" s="157" t="s">
        <v>602</v>
      </c>
      <c r="F109" s="158">
        <v>101</v>
      </c>
      <c r="G109" s="157" t="s">
        <v>622</v>
      </c>
      <c r="H109" s="157">
        <v>112</v>
      </c>
      <c r="I109" s="159">
        <v>120</v>
      </c>
      <c r="J109" s="160" t="s">
        <v>644</v>
      </c>
      <c r="K109" s="161">
        <f t="shared" si="35"/>
        <v>11</v>
      </c>
      <c r="L109" s="162">
        <f t="shared" si="36"/>
        <v>0.10891089108910891</v>
      </c>
      <c r="M109" s="157" t="s">
        <v>593</v>
      </c>
      <c r="N109" s="163">
        <v>41939</v>
      </c>
      <c r="O109" s="1"/>
      <c r="P109" s="1"/>
      <c r="Q109" s="239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15</v>
      </c>
      <c r="B110" s="155">
        <v>41954</v>
      </c>
      <c r="C110" s="155"/>
      <c r="D110" s="156" t="s">
        <v>645</v>
      </c>
      <c r="E110" s="157" t="s">
        <v>602</v>
      </c>
      <c r="F110" s="158">
        <v>59</v>
      </c>
      <c r="G110" s="157" t="s">
        <v>622</v>
      </c>
      <c r="H110" s="157">
        <v>76</v>
      </c>
      <c r="I110" s="159">
        <v>76</v>
      </c>
      <c r="J110" s="160" t="s">
        <v>623</v>
      </c>
      <c r="K110" s="161">
        <f t="shared" si="35"/>
        <v>17</v>
      </c>
      <c r="L110" s="162">
        <f t="shared" si="36"/>
        <v>0.28813559322033899</v>
      </c>
      <c r="M110" s="157" t="s">
        <v>593</v>
      </c>
      <c r="N110" s="163">
        <v>43032</v>
      </c>
      <c r="O110" s="1"/>
      <c r="P110" s="1"/>
      <c r="Q110" s="239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16</v>
      </c>
      <c r="B111" s="155">
        <v>41954</v>
      </c>
      <c r="C111" s="155"/>
      <c r="D111" s="156" t="s">
        <v>634</v>
      </c>
      <c r="E111" s="157" t="s">
        <v>602</v>
      </c>
      <c r="F111" s="158">
        <v>99</v>
      </c>
      <c r="G111" s="157" t="s">
        <v>622</v>
      </c>
      <c r="H111" s="157">
        <v>120</v>
      </c>
      <c r="I111" s="159">
        <v>120</v>
      </c>
      <c r="J111" s="160" t="s">
        <v>611</v>
      </c>
      <c r="K111" s="161">
        <f t="shared" si="35"/>
        <v>21</v>
      </c>
      <c r="L111" s="162">
        <f t="shared" si="36"/>
        <v>0.21212121212121213</v>
      </c>
      <c r="M111" s="157" t="s">
        <v>593</v>
      </c>
      <c r="N111" s="163">
        <v>41960</v>
      </c>
      <c r="O111" s="1"/>
      <c r="P111" s="1"/>
      <c r="Q111" s="239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17</v>
      </c>
      <c r="B112" s="155">
        <v>41956</v>
      </c>
      <c r="C112" s="155"/>
      <c r="D112" s="156" t="s">
        <v>646</v>
      </c>
      <c r="E112" s="157" t="s">
        <v>602</v>
      </c>
      <c r="F112" s="158">
        <v>22</v>
      </c>
      <c r="G112" s="157" t="s">
        <v>622</v>
      </c>
      <c r="H112" s="157">
        <v>33.549999999999997</v>
      </c>
      <c r="I112" s="159">
        <v>32</v>
      </c>
      <c r="J112" s="160" t="s">
        <v>647</v>
      </c>
      <c r="K112" s="161">
        <f t="shared" si="35"/>
        <v>11.549999999999997</v>
      </c>
      <c r="L112" s="162">
        <f t="shared" si="36"/>
        <v>0.52499999999999991</v>
      </c>
      <c r="M112" s="157" t="s">
        <v>593</v>
      </c>
      <c r="N112" s="163">
        <v>42188</v>
      </c>
      <c r="O112" s="1"/>
      <c r="P112" s="1"/>
      <c r="Q112" s="239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18</v>
      </c>
      <c r="B113" s="155">
        <v>41976</v>
      </c>
      <c r="C113" s="155"/>
      <c r="D113" s="156" t="s">
        <v>648</v>
      </c>
      <c r="E113" s="157" t="s">
        <v>602</v>
      </c>
      <c r="F113" s="158">
        <v>440</v>
      </c>
      <c r="G113" s="157" t="s">
        <v>622</v>
      </c>
      <c r="H113" s="157">
        <v>520</v>
      </c>
      <c r="I113" s="159">
        <v>520</v>
      </c>
      <c r="J113" s="160" t="s">
        <v>649</v>
      </c>
      <c r="K113" s="161">
        <f t="shared" si="35"/>
        <v>80</v>
      </c>
      <c r="L113" s="162">
        <f t="shared" si="36"/>
        <v>0.18181818181818182</v>
      </c>
      <c r="M113" s="157" t="s">
        <v>593</v>
      </c>
      <c r="N113" s="163">
        <v>42208</v>
      </c>
      <c r="O113" s="1"/>
      <c r="P113" s="1"/>
      <c r="Q113" s="239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19</v>
      </c>
      <c r="B114" s="155">
        <v>41976</v>
      </c>
      <c r="C114" s="155"/>
      <c r="D114" s="156" t="s">
        <v>650</v>
      </c>
      <c r="E114" s="157" t="s">
        <v>602</v>
      </c>
      <c r="F114" s="158">
        <v>360</v>
      </c>
      <c r="G114" s="157" t="s">
        <v>622</v>
      </c>
      <c r="H114" s="157">
        <v>427</v>
      </c>
      <c r="I114" s="159">
        <v>425</v>
      </c>
      <c r="J114" s="160" t="s">
        <v>651</v>
      </c>
      <c r="K114" s="161">
        <f t="shared" si="35"/>
        <v>67</v>
      </c>
      <c r="L114" s="162">
        <f t="shared" si="36"/>
        <v>0.18611111111111112</v>
      </c>
      <c r="M114" s="157" t="s">
        <v>593</v>
      </c>
      <c r="N114" s="163">
        <v>42058</v>
      </c>
      <c r="O114" s="1"/>
      <c r="P114" s="1"/>
      <c r="Q114" s="239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20</v>
      </c>
      <c r="B115" s="155">
        <v>42012</v>
      </c>
      <c r="C115" s="155"/>
      <c r="D115" s="156" t="s">
        <v>652</v>
      </c>
      <c r="E115" s="157" t="s">
        <v>602</v>
      </c>
      <c r="F115" s="158">
        <v>360</v>
      </c>
      <c r="G115" s="157" t="s">
        <v>622</v>
      </c>
      <c r="H115" s="157">
        <v>455</v>
      </c>
      <c r="I115" s="159">
        <v>420</v>
      </c>
      <c r="J115" s="160" t="s">
        <v>653</v>
      </c>
      <c r="K115" s="161">
        <f t="shared" si="35"/>
        <v>95</v>
      </c>
      <c r="L115" s="162">
        <f t="shared" si="36"/>
        <v>0.2638888888888889</v>
      </c>
      <c r="M115" s="157" t="s">
        <v>593</v>
      </c>
      <c r="N115" s="163">
        <v>42024</v>
      </c>
      <c r="O115" s="1"/>
      <c r="P115" s="1"/>
      <c r="Q115" s="239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21</v>
      </c>
      <c r="B116" s="155">
        <v>42012</v>
      </c>
      <c r="C116" s="155"/>
      <c r="D116" s="156" t="s">
        <v>654</v>
      </c>
      <c r="E116" s="157" t="s">
        <v>602</v>
      </c>
      <c r="F116" s="158">
        <v>130</v>
      </c>
      <c r="G116" s="157"/>
      <c r="H116" s="157">
        <v>175.5</v>
      </c>
      <c r="I116" s="159">
        <v>165</v>
      </c>
      <c r="J116" s="160" t="s">
        <v>655</v>
      </c>
      <c r="K116" s="161">
        <f t="shared" si="35"/>
        <v>45.5</v>
      </c>
      <c r="L116" s="162">
        <f t="shared" si="36"/>
        <v>0.35</v>
      </c>
      <c r="M116" s="157" t="s">
        <v>593</v>
      </c>
      <c r="N116" s="163">
        <v>43088</v>
      </c>
      <c r="O116" s="1"/>
      <c r="P116" s="1"/>
      <c r="Q116" s="239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22</v>
      </c>
      <c r="B117" s="155">
        <v>42040</v>
      </c>
      <c r="C117" s="155"/>
      <c r="D117" s="156" t="s">
        <v>403</v>
      </c>
      <c r="E117" s="157" t="s">
        <v>590</v>
      </c>
      <c r="F117" s="158">
        <v>98</v>
      </c>
      <c r="G117" s="157"/>
      <c r="H117" s="157">
        <v>120</v>
      </c>
      <c r="I117" s="159">
        <v>120</v>
      </c>
      <c r="J117" s="160" t="s">
        <v>623</v>
      </c>
      <c r="K117" s="161">
        <f t="shared" si="35"/>
        <v>22</v>
      </c>
      <c r="L117" s="162">
        <f t="shared" si="36"/>
        <v>0.22448979591836735</v>
      </c>
      <c r="M117" s="157" t="s">
        <v>593</v>
      </c>
      <c r="N117" s="163">
        <v>42753</v>
      </c>
      <c r="O117" s="1"/>
      <c r="P117" s="1"/>
      <c r="Q117" s="239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23</v>
      </c>
      <c r="B118" s="155">
        <v>42040</v>
      </c>
      <c r="C118" s="155"/>
      <c r="D118" s="156" t="s">
        <v>656</v>
      </c>
      <c r="E118" s="157" t="s">
        <v>590</v>
      </c>
      <c r="F118" s="158">
        <v>196</v>
      </c>
      <c r="G118" s="157"/>
      <c r="H118" s="157">
        <v>262</v>
      </c>
      <c r="I118" s="159">
        <v>255</v>
      </c>
      <c r="J118" s="160" t="s">
        <v>623</v>
      </c>
      <c r="K118" s="161">
        <f t="shared" si="35"/>
        <v>66</v>
      </c>
      <c r="L118" s="162">
        <f t="shared" si="36"/>
        <v>0.33673469387755101</v>
      </c>
      <c r="M118" s="157" t="s">
        <v>593</v>
      </c>
      <c r="N118" s="163">
        <v>42599</v>
      </c>
      <c r="O118" s="1"/>
      <c r="P118" s="1"/>
      <c r="Q118" s="239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64">
        <v>24</v>
      </c>
      <c r="B119" s="165">
        <v>42067</v>
      </c>
      <c r="C119" s="165"/>
      <c r="D119" s="166" t="s">
        <v>402</v>
      </c>
      <c r="E119" s="167" t="s">
        <v>590</v>
      </c>
      <c r="F119" s="168">
        <v>235</v>
      </c>
      <c r="G119" s="168"/>
      <c r="H119" s="169">
        <v>77</v>
      </c>
      <c r="I119" s="169" t="s">
        <v>657</v>
      </c>
      <c r="J119" s="170" t="s">
        <v>658</v>
      </c>
      <c r="K119" s="171">
        <f t="shared" si="35"/>
        <v>-158</v>
      </c>
      <c r="L119" s="172">
        <f t="shared" si="36"/>
        <v>-0.67234042553191486</v>
      </c>
      <c r="M119" s="168" t="s">
        <v>603</v>
      </c>
      <c r="N119" s="165">
        <v>43522</v>
      </c>
      <c r="O119" s="1"/>
      <c r="P119" s="1"/>
      <c r="Q119" s="239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25</v>
      </c>
      <c r="B120" s="155">
        <v>42067</v>
      </c>
      <c r="C120" s="155"/>
      <c r="D120" s="156" t="s">
        <v>659</v>
      </c>
      <c r="E120" s="157" t="s">
        <v>590</v>
      </c>
      <c r="F120" s="158">
        <v>185</v>
      </c>
      <c r="G120" s="157"/>
      <c r="H120" s="157">
        <v>224</v>
      </c>
      <c r="I120" s="159" t="s">
        <v>660</v>
      </c>
      <c r="J120" s="160" t="s">
        <v>623</v>
      </c>
      <c r="K120" s="161">
        <f t="shared" si="35"/>
        <v>39</v>
      </c>
      <c r="L120" s="162">
        <f t="shared" si="36"/>
        <v>0.21081081081081082</v>
      </c>
      <c r="M120" s="157" t="s">
        <v>593</v>
      </c>
      <c r="N120" s="163">
        <v>42647</v>
      </c>
      <c r="O120" s="1"/>
      <c r="P120" s="1"/>
      <c r="Q120" s="239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64">
        <v>26</v>
      </c>
      <c r="B121" s="165">
        <v>42090</v>
      </c>
      <c r="C121" s="165"/>
      <c r="D121" s="173" t="s">
        <v>661</v>
      </c>
      <c r="E121" s="168" t="s">
        <v>590</v>
      </c>
      <c r="F121" s="168">
        <v>49.5</v>
      </c>
      <c r="G121" s="169"/>
      <c r="H121" s="169">
        <v>15.85</v>
      </c>
      <c r="I121" s="169">
        <v>67</v>
      </c>
      <c r="J121" s="170" t="s">
        <v>662</v>
      </c>
      <c r="K121" s="169">
        <f t="shared" si="35"/>
        <v>-33.65</v>
      </c>
      <c r="L121" s="174">
        <f t="shared" si="36"/>
        <v>-0.67979797979797973</v>
      </c>
      <c r="M121" s="168" t="s">
        <v>603</v>
      </c>
      <c r="N121" s="175">
        <v>43627</v>
      </c>
      <c r="O121" s="1"/>
      <c r="P121" s="1"/>
      <c r="Q121" s="239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27</v>
      </c>
      <c r="B122" s="155">
        <v>42093</v>
      </c>
      <c r="C122" s="155"/>
      <c r="D122" s="156" t="s">
        <v>663</v>
      </c>
      <c r="E122" s="157" t="s">
        <v>590</v>
      </c>
      <c r="F122" s="158">
        <v>183.5</v>
      </c>
      <c r="G122" s="157"/>
      <c r="H122" s="157">
        <v>219</v>
      </c>
      <c r="I122" s="159">
        <v>218</v>
      </c>
      <c r="J122" s="160" t="s">
        <v>664</v>
      </c>
      <c r="K122" s="161">
        <f t="shared" si="35"/>
        <v>35.5</v>
      </c>
      <c r="L122" s="162">
        <f t="shared" si="36"/>
        <v>0.19346049046321526</v>
      </c>
      <c r="M122" s="157" t="s">
        <v>593</v>
      </c>
      <c r="N122" s="163">
        <v>42103</v>
      </c>
      <c r="O122" s="1"/>
      <c r="P122" s="1"/>
      <c r="Q122" s="239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28</v>
      </c>
      <c r="B123" s="155">
        <v>42114</v>
      </c>
      <c r="C123" s="155"/>
      <c r="D123" s="156" t="s">
        <v>665</v>
      </c>
      <c r="E123" s="157" t="s">
        <v>590</v>
      </c>
      <c r="F123" s="158">
        <f>(227+237)/2</f>
        <v>232</v>
      </c>
      <c r="G123" s="157"/>
      <c r="H123" s="157">
        <v>298</v>
      </c>
      <c r="I123" s="159">
        <v>298</v>
      </c>
      <c r="J123" s="160" t="s">
        <v>623</v>
      </c>
      <c r="K123" s="161">
        <f t="shared" si="35"/>
        <v>66</v>
      </c>
      <c r="L123" s="162">
        <f t="shared" si="36"/>
        <v>0.28448275862068967</v>
      </c>
      <c r="M123" s="157" t="s">
        <v>593</v>
      </c>
      <c r="N123" s="163">
        <v>42823</v>
      </c>
      <c r="O123" s="1"/>
      <c r="P123" s="1"/>
      <c r="Q123" s="239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29</v>
      </c>
      <c r="B124" s="155">
        <v>42128</v>
      </c>
      <c r="C124" s="155"/>
      <c r="D124" s="156" t="s">
        <v>666</v>
      </c>
      <c r="E124" s="157" t="s">
        <v>602</v>
      </c>
      <c r="F124" s="158">
        <v>385</v>
      </c>
      <c r="G124" s="157"/>
      <c r="H124" s="157">
        <f>212.5+331</f>
        <v>543.5</v>
      </c>
      <c r="I124" s="159">
        <v>510</v>
      </c>
      <c r="J124" s="160" t="s">
        <v>667</v>
      </c>
      <c r="K124" s="161">
        <f t="shared" si="35"/>
        <v>158.5</v>
      </c>
      <c r="L124" s="162">
        <f t="shared" si="36"/>
        <v>0.41168831168831171</v>
      </c>
      <c r="M124" s="157" t="s">
        <v>593</v>
      </c>
      <c r="N124" s="163">
        <v>42235</v>
      </c>
      <c r="O124" s="1"/>
      <c r="P124" s="1"/>
      <c r="Q124" s="239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30</v>
      </c>
      <c r="B125" s="155">
        <v>42128</v>
      </c>
      <c r="C125" s="155"/>
      <c r="D125" s="156" t="s">
        <v>668</v>
      </c>
      <c r="E125" s="157" t="s">
        <v>602</v>
      </c>
      <c r="F125" s="158">
        <v>115.5</v>
      </c>
      <c r="G125" s="157"/>
      <c r="H125" s="157">
        <v>146</v>
      </c>
      <c r="I125" s="159">
        <v>142</v>
      </c>
      <c r="J125" s="160" t="s">
        <v>669</v>
      </c>
      <c r="K125" s="161">
        <f t="shared" si="35"/>
        <v>30.5</v>
      </c>
      <c r="L125" s="162">
        <f t="shared" si="36"/>
        <v>0.26406926406926406</v>
      </c>
      <c r="M125" s="157" t="s">
        <v>593</v>
      </c>
      <c r="N125" s="163">
        <v>42202</v>
      </c>
      <c r="O125" s="1"/>
      <c r="P125" s="1"/>
      <c r="Q125" s="239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31</v>
      </c>
      <c r="B126" s="155">
        <v>42151</v>
      </c>
      <c r="C126" s="155"/>
      <c r="D126" s="156" t="s">
        <v>540</v>
      </c>
      <c r="E126" s="157" t="s">
        <v>602</v>
      </c>
      <c r="F126" s="158">
        <v>237.5</v>
      </c>
      <c r="G126" s="157"/>
      <c r="H126" s="157">
        <v>279.5</v>
      </c>
      <c r="I126" s="159">
        <v>278</v>
      </c>
      <c r="J126" s="160" t="s">
        <v>623</v>
      </c>
      <c r="K126" s="161">
        <f t="shared" si="35"/>
        <v>42</v>
      </c>
      <c r="L126" s="162">
        <f t="shared" si="36"/>
        <v>0.17684210526315788</v>
      </c>
      <c r="M126" s="157" t="s">
        <v>593</v>
      </c>
      <c r="N126" s="163">
        <v>42222</v>
      </c>
      <c r="O126" s="1"/>
      <c r="P126" s="1"/>
      <c r="Q126" s="239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32</v>
      </c>
      <c r="B127" s="155">
        <v>42174</v>
      </c>
      <c r="C127" s="155"/>
      <c r="D127" s="156" t="s">
        <v>641</v>
      </c>
      <c r="E127" s="157" t="s">
        <v>590</v>
      </c>
      <c r="F127" s="158">
        <v>340</v>
      </c>
      <c r="G127" s="157"/>
      <c r="H127" s="157">
        <v>448</v>
      </c>
      <c r="I127" s="159">
        <v>448</v>
      </c>
      <c r="J127" s="160" t="s">
        <v>623</v>
      </c>
      <c r="K127" s="161">
        <f t="shared" si="35"/>
        <v>108</v>
      </c>
      <c r="L127" s="162">
        <f t="shared" si="36"/>
        <v>0.31764705882352939</v>
      </c>
      <c r="M127" s="157" t="s">
        <v>593</v>
      </c>
      <c r="N127" s="163">
        <v>43018</v>
      </c>
      <c r="O127" s="1"/>
      <c r="P127" s="1"/>
      <c r="Q127" s="239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33</v>
      </c>
      <c r="B128" s="155">
        <v>42191</v>
      </c>
      <c r="C128" s="155"/>
      <c r="D128" s="156" t="s">
        <v>670</v>
      </c>
      <c r="E128" s="157" t="s">
        <v>590</v>
      </c>
      <c r="F128" s="158">
        <v>390</v>
      </c>
      <c r="G128" s="157"/>
      <c r="H128" s="157">
        <v>460</v>
      </c>
      <c r="I128" s="159">
        <v>460</v>
      </c>
      <c r="J128" s="160" t="s">
        <v>623</v>
      </c>
      <c r="K128" s="161">
        <f t="shared" si="35"/>
        <v>70</v>
      </c>
      <c r="L128" s="162">
        <f t="shared" si="36"/>
        <v>0.17948717948717949</v>
      </c>
      <c r="M128" s="157" t="s">
        <v>593</v>
      </c>
      <c r="N128" s="163">
        <v>42478</v>
      </c>
      <c r="O128" s="1"/>
      <c r="P128" s="1"/>
      <c r="Q128" s="239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64">
        <v>34</v>
      </c>
      <c r="B129" s="165">
        <v>42195</v>
      </c>
      <c r="C129" s="165"/>
      <c r="D129" s="166" t="s">
        <v>671</v>
      </c>
      <c r="E129" s="167" t="s">
        <v>590</v>
      </c>
      <c r="F129" s="168">
        <v>122.5</v>
      </c>
      <c r="G129" s="168"/>
      <c r="H129" s="169">
        <v>61</v>
      </c>
      <c r="I129" s="169">
        <v>172</v>
      </c>
      <c r="J129" s="170" t="s">
        <v>672</v>
      </c>
      <c r="K129" s="171">
        <f t="shared" si="35"/>
        <v>-61.5</v>
      </c>
      <c r="L129" s="172">
        <f t="shared" si="36"/>
        <v>-0.50204081632653064</v>
      </c>
      <c r="M129" s="168" t="s">
        <v>603</v>
      </c>
      <c r="N129" s="165">
        <v>43333</v>
      </c>
      <c r="O129" s="1"/>
      <c r="P129" s="1"/>
      <c r="Q129" s="239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35</v>
      </c>
      <c r="B130" s="155">
        <v>42219</v>
      </c>
      <c r="C130" s="155"/>
      <c r="D130" s="156" t="s">
        <v>673</v>
      </c>
      <c r="E130" s="157" t="s">
        <v>590</v>
      </c>
      <c r="F130" s="158">
        <v>297.5</v>
      </c>
      <c r="G130" s="157"/>
      <c r="H130" s="157">
        <v>350</v>
      </c>
      <c r="I130" s="159">
        <v>360</v>
      </c>
      <c r="J130" s="160" t="s">
        <v>674</v>
      </c>
      <c r="K130" s="161">
        <f t="shared" si="35"/>
        <v>52.5</v>
      </c>
      <c r="L130" s="162">
        <f t="shared" si="36"/>
        <v>0.17647058823529413</v>
      </c>
      <c r="M130" s="157" t="s">
        <v>593</v>
      </c>
      <c r="N130" s="163">
        <v>42232</v>
      </c>
      <c r="O130" s="1"/>
      <c r="P130" s="1"/>
      <c r="Q130" s="239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36</v>
      </c>
      <c r="B131" s="155">
        <v>42219</v>
      </c>
      <c r="C131" s="155"/>
      <c r="D131" s="156" t="s">
        <v>675</v>
      </c>
      <c r="E131" s="157" t="s">
        <v>590</v>
      </c>
      <c r="F131" s="158">
        <v>115.5</v>
      </c>
      <c r="G131" s="157"/>
      <c r="H131" s="157">
        <v>149</v>
      </c>
      <c r="I131" s="159">
        <v>140</v>
      </c>
      <c r="J131" s="160" t="s">
        <v>676</v>
      </c>
      <c r="K131" s="161">
        <f t="shared" si="35"/>
        <v>33.5</v>
      </c>
      <c r="L131" s="162">
        <f t="shared" si="36"/>
        <v>0.29004329004329005</v>
      </c>
      <c r="M131" s="157" t="s">
        <v>593</v>
      </c>
      <c r="N131" s="163">
        <v>42740</v>
      </c>
      <c r="O131" s="1"/>
      <c r="P131" s="1"/>
      <c r="Q131" s="239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37</v>
      </c>
      <c r="B132" s="155">
        <v>42251</v>
      </c>
      <c r="C132" s="155"/>
      <c r="D132" s="156" t="s">
        <v>540</v>
      </c>
      <c r="E132" s="157" t="s">
        <v>590</v>
      </c>
      <c r="F132" s="158">
        <v>226</v>
      </c>
      <c r="G132" s="157"/>
      <c r="H132" s="157">
        <v>292</v>
      </c>
      <c r="I132" s="159">
        <v>292</v>
      </c>
      <c r="J132" s="160" t="s">
        <v>677</v>
      </c>
      <c r="K132" s="161">
        <f t="shared" si="35"/>
        <v>66</v>
      </c>
      <c r="L132" s="162">
        <f t="shared" si="36"/>
        <v>0.29203539823008851</v>
      </c>
      <c r="M132" s="157" t="s">
        <v>593</v>
      </c>
      <c r="N132" s="163">
        <v>42286</v>
      </c>
      <c r="O132" s="1"/>
      <c r="P132" s="1"/>
      <c r="Q132" s="239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38</v>
      </c>
      <c r="B133" s="155">
        <v>42254</v>
      </c>
      <c r="C133" s="155"/>
      <c r="D133" s="156" t="s">
        <v>665</v>
      </c>
      <c r="E133" s="157" t="s">
        <v>590</v>
      </c>
      <c r="F133" s="158">
        <v>232.5</v>
      </c>
      <c r="G133" s="157"/>
      <c r="H133" s="157">
        <v>312.5</v>
      </c>
      <c r="I133" s="159">
        <v>310</v>
      </c>
      <c r="J133" s="160" t="s">
        <v>623</v>
      </c>
      <c r="K133" s="161">
        <f t="shared" si="35"/>
        <v>80</v>
      </c>
      <c r="L133" s="162">
        <f t="shared" si="36"/>
        <v>0.34408602150537637</v>
      </c>
      <c r="M133" s="157" t="s">
        <v>593</v>
      </c>
      <c r="N133" s="163">
        <v>42823</v>
      </c>
      <c r="O133" s="1"/>
      <c r="P133" s="1"/>
      <c r="Q133" s="239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39</v>
      </c>
      <c r="B134" s="155">
        <v>42268</v>
      </c>
      <c r="C134" s="155"/>
      <c r="D134" s="156" t="s">
        <v>678</v>
      </c>
      <c r="E134" s="157" t="s">
        <v>590</v>
      </c>
      <c r="F134" s="158">
        <v>196.5</v>
      </c>
      <c r="G134" s="157"/>
      <c r="H134" s="157">
        <v>238</v>
      </c>
      <c r="I134" s="159">
        <v>238</v>
      </c>
      <c r="J134" s="160" t="s">
        <v>677</v>
      </c>
      <c r="K134" s="161">
        <f t="shared" si="35"/>
        <v>41.5</v>
      </c>
      <c r="L134" s="162">
        <f t="shared" si="36"/>
        <v>0.21119592875318066</v>
      </c>
      <c r="M134" s="157" t="s">
        <v>593</v>
      </c>
      <c r="N134" s="163">
        <v>42291</v>
      </c>
      <c r="O134" s="1"/>
      <c r="P134" s="1"/>
      <c r="Q134" s="239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40</v>
      </c>
      <c r="B135" s="155">
        <v>42271</v>
      </c>
      <c r="C135" s="155"/>
      <c r="D135" s="156" t="s">
        <v>621</v>
      </c>
      <c r="E135" s="157" t="s">
        <v>590</v>
      </c>
      <c r="F135" s="158">
        <v>65</v>
      </c>
      <c r="G135" s="157"/>
      <c r="H135" s="157">
        <v>82</v>
      </c>
      <c r="I135" s="159">
        <v>82</v>
      </c>
      <c r="J135" s="160" t="s">
        <v>677</v>
      </c>
      <c r="K135" s="161">
        <f t="shared" si="35"/>
        <v>17</v>
      </c>
      <c r="L135" s="162">
        <f t="shared" si="36"/>
        <v>0.26153846153846155</v>
      </c>
      <c r="M135" s="157" t="s">
        <v>593</v>
      </c>
      <c r="N135" s="163">
        <v>42578</v>
      </c>
      <c r="O135" s="1"/>
      <c r="P135" s="1"/>
      <c r="Q135" s="239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41</v>
      </c>
      <c r="B136" s="155">
        <v>42291</v>
      </c>
      <c r="C136" s="155"/>
      <c r="D136" s="156" t="s">
        <v>679</v>
      </c>
      <c r="E136" s="157" t="s">
        <v>590</v>
      </c>
      <c r="F136" s="158">
        <v>144</v>
      </c>
      <c r="G136" s="157"/>
      <c r="H136" s="157">
        <v>182.5</v>
      </c>
      <c r="I136" s="159">
        <v>181</v>
      </c>
      <c r="J136" s="160" t="s">
        <v>677</v>
      </c>
      <c r="K136" s="161">
        <f t="shared" si="35"/>
        <v>38.5</v>
      </c>
      <c r="L136" s="162">
        <f t="shared" si="36"/>
        <v>0.2673611111111111</v>
      </c>
      <c r="M136" s="157" t="s">
        <v>593</v>
      </c>
      <c r="N136" s="163">
        <v>42817</v>
      </c>
      <c r="O136" s="1"/>
      <c r="P136" s="1"/>
      <c r="Q136" s="239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42</v>
      </c>
      <c r="B137" s="155">
        <v>42291</v>
      </c>
      <c r="C137" s="155"/>
      <c r="D137" s="156" t="s">
        <v>680</v>
      </c>
      <c r="E137" s="157" t="s">
        <v>590</v>
      </c>
      <c r="F137" s="158">
        <v>264</v>
      </c>
      <c r="G137" s="157"/>
      <c r="H137" s="157">
        <v>311</v>
      </c>
      <c r="I137" s="159">
        <v>311</v>
      </c>
      <c r="J137" s="160" t="s">
        <v>677</v>
      </c>
      <c r="K137" s="161">
        <f t="shared" si="35"/>
        <v>47</v>
      </c>
      <c r="L137" s="162">
        <f t="shared" si="36"/>
        <v>0.17803030303030304</v>
      </c>
      <c r="M137" s="157" t="s">
        <v>593</v>
      </c>
      <c r="N137" s="163">
        <v>42604</v>
      </c>
      <c r="O137" s="1"/>
      <c r="P137" s="1"/>
      <c r="Q137" s="239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43</v>
      </c>
      <c r="B138" s="155">
        <v>42318</v>
      </c>
      <c r="C138" s="155"/>
      <c r="D138" s="156" t="s">
        <v>681</v>
      </c>
      <c r="E138" s="157" t="s">
        <v>602</v>
      </c>
      <c r="F138" s="158">
        <v>549.5</v>
      </c>
      <c r="G138" s="157"/>
      <c r="H138" s="157">
        <v>630</v>
      </c>
      <c r="I138" s="159">
        <v>630</v>
      </c>
      <c r="J138" s="160" t="s">
        <v>677</v>
      </c>
      <c r="K138" s="161">
        <f t="shared" si="35"/>
        <v>80.5</v>
      </c>
      <c r="L138" s="162">
        <f t="shared" si="36"/>
        <v>0.1464968152866242</v>
      </c>
      <c r="M138" s="157" t="s">
        <v>593</v>
      </c>
      <c r="N138" s="163">
        <v>42419</v>
      </c>
      <c r="O138" s="1"/>
      <c r="P138" s="1"/>
      <c r="Q138" s="239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44</v>
      </c>
      <c r="B139" s="155">
        <v>42342</v>
      </c>
      <c r="C139" s="155"/>
      <c r="D139" s="156" t="s">
        <v>682</v>
      </c>
      <c r="E139" s="157" t="s">
        <v>590</v>
      </c>
      <c r="F139" s="158">
        <v>1027.5</v>
      </c>
      <c r="G139" s="157"/>
      <c r="H139" s="157">
        <v>1315</v>
      </c>
      <c r="I139" s="159">
        <v>1250</v>
      </c>
      <c r="J139" s="160" t="s">
        <v>677</v>
      </c>
      <c r="K139" s="161">
        <f t="shared" si="35"/>
        <v>287.5</v>
      </c>
      <c r="L139" s="162">
        <f t="shared" si="36"/>
        <v>0.27980535279805352</v>
      </c>
      <c r="M139" s="157" t="s">
        <v>593</v>
      </c>
      <c r="N139" s="163">
        <v>43244</v>
      </c>
      <c r="O139" s="1"/>
      <c r="P139" s="1"/>
      <c r="Q139" s="239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45</v>
      </c>
      <c r="B140" s="155">
        <v>42367</v>
      </c>
      <c r="C140" s="155"/>
      <c r="D140" s="156" t="s">
        <v>683</v>
      </c>
      <c r="E140" s="157" t="s">
        <v>590</v>
      </c>
      <c r="F140" s="158">
        <v>465</v>
      </c>
      <c r="G140" s="157"/>
      <c r="H140" s="157">
        <v>540</v>
      </c>
      <c r="I140" s="159">
        <v>540</v>
      </c>
      <c r="J140" s="160" t="s">
        <v>677</v>
      </c>
      <c r="K140" s="161">
        <f t="shared" si="35"/>
        <v>75</v>
      </c>
      <c r="L140" s="162">
        <f t="shared" si="36"/>
        <v>0.16129032258064516</v>
      </c>
      <c r="M140" s="157" t="s">
        <v>593</v>
      </c>
      <c r="N140" s="163">
        <v>42530</v>
      </c>
      <c r="O140" s="1"/>
      <c r="P140" s="1"/>
      <c r="Q140" s="239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46</v>
      </c>
      <c r="B141" s="155">
        <v>42380</v>
      </c>
      <c r="C141" s="155"/>
      <c r="D141" s="156" t="s">
        <v>403</v>
      </c>
      <c r="E141" s="157" t="s">
        <v>602</v>
      </c>
      <c r="F141" s="158">
        <v>81</v>
      </c>
      <c r="G141" s="157"/>
      <c r="H141" s="157">
        <v>110</v>
      </c>
      <c r="I141" s="159">
        <v>110</v>
      </c>
      <c r="J141" s="160" t="s">
        <v>677</v>
      </c>
      <c r="K141" s="161">
        <f t="shared" si="35"/>
        <v>29</v>
      </c>
      <c r="L141" s="162">
        <f t="shared" si="36"/>
        <v>0.35802469135802467</v>
      </c>
      <c r="M141" s="157" t="s">
        <v>593</v>
      </c>
      <c r="N141" s="163">
        <v>42745</v>
      </c>
      <c r="O141" s="1"/>
      <c r="P141" s="1"/>
      <c r="Q141" s="239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47</v>
      </c>
      <c r="B142" s="155">
        <v>42382</v>
      </c>
      <c r="C142" s="155"/>
      <c r="D142" s="156" t="s">
        <v>684</v>
      </c>
      <c r="E142" s="157" t="s">
        <v>602</v>
      </c>
      <c r="F142" s="158">
        <v>417.5</v>
      </c>
      <c r="G142" s="157"/>
      <c r="H142" s="157">
        <v>547</v>
      </c>
      <c r="I142" s="159">
        <v>535</v>
      </c>
      <c r="J142" s="160" t="s">
        <v>677</v>
      </c>
      <c r="K142" s="161">
        <f t="shared" si="35"/>
        <v>129.5</v>
      </c>
      <c r="L142" s="162">
        <f t="shared" si="36"/>
        <v>0.31017964071856285</v>
      </c>
      <c r="M142" s="157" t="s">
        <v>593</v>
      </c>
      <c r="N142" s="163">
        <v>42578</v>
      </c>
      <c r="O142" s="1"/>
      <c r="P142" s="1"/>
      <c r="Q142" s="239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48</v>
      </c>
      <c r="B143" s="155">
        <v>42408</v>
      </c>
      <c r="C143" s="155"/>
      <c r="D143" s="156" t="s">
        <v>685</v>
      </c>
      <c r="E143" s="157" t="s">
        <v>590</v>
      </c>
      <c r="F143" s="158">
        <v>650</v>
      </c>
      <c r="G143" s="157"/>
      <c r="H143" s="157">
        <v>800</v>
      </c>
      <c r="I143" s="159">
        <v>800</v>
      </c>
      <c r="J143" s="160" t="s">
        <v>677</v>
      </c>
      <c r="K143" s="161">
        <f t="shared" si="35"/>
        <v>150</v>
      </c>
      <c r="L143" s="162">
        <f t="shared" si="36"/>
        <v>0.23076923076923078</v>
      </c>
      <c r="M143" s="157" t="s">
        <v>593</v>
      </c>
      <c r="N143" s="163">
        <v>43154</v>
      </c>
      <c r="O143" s="1"/>
      <c r="P143" s="1"/>
      <c r="Q143" s="239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49</v>
      </c>
      <c r="B144" s="155">
        <v>42433</v>
      </c>
      <c r="C144" s="155"/>
      <c r="D144" s="156" t="s">
        <v>237</v>
      </c>
      <c r="E144" s="157" t="s">
        <v>590</v>
      </c>
      <c r="F144" s="158">
        <v>437.5</v>
      </c>
      <c r="G144" s="157"/>
      <c r="H144" s="157">
        <v>504.5</v>
      </c>
      <c r="I144" s="159">
        <v>522</v>
      </c>
      <c r="J144" s="160" t="s">
        <v>686</v>
      </c>
      <c r="K144" s="161">
        <f t="shared" si="35"/>
        <v>67</v>
      </c>
      <c r="L144" s="162">
        <f t="shared" si="36"/>
        <v>0.15314285714285714</v>
      </c>
      <c r="M144" s="157" t="s">
        <v>593</v>
      </c>
      <c r="N144" s="163">
        <v>42480</v>
      </c>
      <c r="O144" s="1"/>
      <c r="P144" s="1"/>
      <c r="Q144" s="239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50</v>
      </c>
      <c r="B145" s="155">
        <v>42438</v>
      </c>
      <c r="C145" s="155"/>
      <c r="D145" s="156" t="s">
        <v>687</v>
      </c>
      <c r="E145" s="157" t="s">
        <v>590</v>
      </c>
      <c r="F145" s="158">
        <v>189.5</v>
      </c>
      <c r="G145" s="157"/>
      <c r="H145" s="157">
        <v>218</v>
      </c>
      <c r="I145" s="159">
        <v>218</v>
      </c>
      <c r="J145" s="160" t="s">
        <v>677</v>
      </c>
      <c r="K145" s="161">
        <f t="shared" si="35"/>
        <v>28.5</v>
      </c>
      <c r="L145" s="162">
        <f t="shared" si="36"/>
        <v>0.15039577836411611</v>
      </c>
      <c r="M145" s="157" t="s">
        <v>593</v>
      </c>
      <c r="N145" s="163">
        <v>43034</v>
      </c>
      <c r="O145" s="1"/>
      <c r="P145" s="1"/>
      <c r="Q145" s="239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4">
        <v>51</v>
      </c>
      <c r="B146" s="165">
        <v>42471</v>
      </c>
      <c r="C146" s="165"/>
      <c r="D146" s="173" t="s">
        <v>688</v>
      </c>
      <c r="E146" s="168" t="s">
        <v>590</v>
      </c>
      <c r="F146" s="168">
        <v>36.5</v>
      </c>
      <c r="G146" s="169"/>
      <c r="H146" s="169">
        <v>15.85</v>
      </c>
      <c r="I146" s="169">
        <v>60</v>
      </c>
      <c r="J146" s="170" t="s">
        <v>689</v>
      </c>
      <c r="K146" s="171">
        <f t="shared" si="35"/>
        <v>-20.65</v>
      </c>
      <c r="L146" s="172">
        <f t="shared" si="36"/>
        <v>-0.5657534246575342</v>
      </c>
      <c r="M146" s="168" t="s">
        <v>603</v>
      </c>
      <c r="N146" s="176">
        <v>43627</v>
      </c>
      <c r="O146" s="1"/>
      <c r="P146" s="1"/>
      <c r="Q146" s="239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52</v>
      </c>
      <c r="B147" s="155">
        <v>42472</v>
      </c>
      <c r="C147" s="155"/>
      <c r="D147" s="156" t="s">
        <v>690</v>
      </c>
      <c r="E147" s="157" t="s">
        <v>590</v>
      </c>
      <c r="F147" s="158">
        <v>93</v>
      </c>
      <c r="G147" s="157"/>
      <c r="H147" s="157">
        <v>149</v>
      </c>
      <c r="I147" s="159">
        <v>140</v>
      </c>
      <c r="J147" s="160" t="s">
        <v>691</v>
      </c>
      <c r="K147" s="161">
        <f t="shared" si="35"/>
        <v>56</v>
      </c>
      <c r="L147" s="162">
        <f t="shared" si="36"/>
        <v>0.60215053763440862</v>
      </c>
      <c r="M147" s="157" t="s">
        <v>593</v>
      </c>
      <c r="N147" s="163">
        <v>42740</v>
      </c>
      <c r="O147" s="1"/>
      <c r="P147" s="1"/>
      <c r="Q147" s="239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53</v>
      </c>
      <c r="B148" s="155">
        <v>42472</v>
      </c>
      <c r="C148" s="155"/>
      <c r="D148" s="156" t="s">
        <v>692</v>
      </c>
      <c r="E148" s="157" t="s">
        <v>590</v>
      </c>
      <c r="F148" s="158">
        <v>130</v>
      </c>
      <c r="G148" s="157"/>
      <c r="H148" s="157">
        <v>150</v>
      </c>
      <c r="I148" s="159" t="s">
        <v>693</v>
      </c>
      <c r="J148" s="160" t="s">
        <v>677</v>
      </c>
      <c r="K148" s="161">
        <f t="shared" si="35"/>
        <v>20</v>
      </c>
      <c r="L148" s="162">
        <f t="shared" si="36"/>
        <v>0.15384615384615385</v>
      </c>
      <c r="M148" s="157" t="s">
        <v>593</v>
      </c>
      <c r="N148" s="163">
        <v>42564</v>
      </c>
      <c r="O148" s="1"/>
      <c r="P148" s="1"/>
      <c r="Q148" s="239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54</v>
      </c>
      <c r="B149" s="155">
        <v>42473</v>
      </c>
      <c r="C149" s="155"/>
      <c r="D149" s="156" t="s">
        <v>694</v>
      </c>
      <c r="E149" s="157" t="s">
        <v>590</v>
      </c>
      <c r="F149" s="158">
        <v>196</v>
      </c>
      <c r="G149" s="157"/>
      <c r="H149" s="157">
        <v>299</v>
      </c>
      <c r="I149" s="159">
        <v>299</v>
      </c>
      <c r="J149" s="160" t="s">
        <v>677</v>
      </c>
      <c r="K149" s="161">
        <v>103</v>
      </c>
      <c r="L149" s="162">
        <v>0.52551020408163296</v>
      </c>
      <c r="M149" s="157" t="s">
        <v>593</v>
      </c>
      <c r="N149" s="163">
        <v>42620</v>
      </c>
      <c r="O149" s="1"/>
      <c r="P149" s="1"/>
      <c r="Q149" s="239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55</v>
      </c>
      <c r="B150" s="155">
        <v>42473</v>
      </c>
      <c r="C150" s="155"/>
      <c r="D150" s="156" t="s">
        <v>695</v>
      </c>
      <c r="E150" s="157" t="s">
        <v>590</v>
      </c>
      <c r="F150" s="158">
        <v>88</v>
      </c>
      <c r="G150" s="157"/>
      <c r="H150" s="157">
        <v>103</v>
      </c>
      <c r="I150" s="159">
        <v>103</v>
      </c>
      <c r="J150" s="160" t="s">
        <v>677</v>
      </c>
      <c r="K150" s="161">
        <v>15</v>
      </c>
      <c r="L150" s="162">
        <v>0.170454545454545</v>
      </c>
      <c r="M150" s="157" t="s">
        <v>593</v>
      </c>
      <c r="N150" s="163">
        <v>42530</v>
      </c>
      <c r="O150" s="1"/>
      <c r="P150" s="1"/>
      <c r="Q150" s="239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56</v>
      </c>
      <c r="B151" s="155">
        <v>42492</v>
      </c>
      <c r="C151" s="155"/>
      <c r="D151" s="156" t="s">
        <v>696</v>
      </c>
      <c r="E151" s="157" t="s">
        <v>590</v>
      </c>
      <c r="F151" s="158">
        <v>127.5</v>
      </c>
      <c r="G151" s="157"/>
      <c r="H151" s="157">
        <v>148</v>
      </c>
      <c r="I151" s="159" t="s">
        <v>697</v>
      </c>
      <c r="J151" s="160" t="s">
        <v>677</v>
      </c>
      <c r="K151" s="161">
        <f t="shared" ref="K151:K155" si="37">H151-F151</f>
        <v>20.5</v>
      </c>
      <c r="L151" s="162">
        <f t="shared" ref="L151:L155" si="38">K151/F151</f>
        <v>0.16078431372549021</v>
      </c>
      <c r="M151" s="157" t="s">
        <v>593</v>
      </c>
      <c r="N151" s="163">
        <v>42564</v>
      </c>
      <c r="O151" s="1"/>
      <c r="P151" s="1"/>
      <c r="Q151" s="239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57</v>
      </c>
      <c r="B152" s="155">
        <v>42493</v>
      </c>
      <c r="C152" s="155"/>
      <c r="D152" s="156" t="s">
        <v>698</v>
      </c>
      <c r="E152" s="157" t="s">
        <v>590</v>
      </c>
      <c r="F152" s="158">
        <v>675</v>
      </c>
      <c r="G152" s="157"/>
      <c r="H152" s="157">
        <v>815</v>
      </c>
      <c r="I152" s="159" t="s">
        <v>699</v>
      </c>
      <c r="J152" s="160" t="s">
        <v>677</v>
      </c>
      <c r="K152" s="161">
        <f t="shared" si="37"/>
        <v>140</v>
      </c>
      <c r="L152" s="162">
        <f t="shared" si="38"/>
        <v>0.2074074074074074</v>
      </c>
      <c r="M152" s="157" t="s">
        <v>593</v>
      </c>
      <c r="N152" s="163">
        <v>43154</v>
      </c>
      <c r="O152" s="1"/>
      <c r="P152" s="1"/>
      <c r="Q152" s="239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64">
        <v>58</v>
      </c>
      <c r="B153" s="165">
        <v>42522</v>
      </c>
      <c r="C153" s="165"/>
      <c r="D153" s="166" t="s">
        <v>700</v>
      </c>
      <c r="E153" s="167" t="s">
        <v>590</v>
      </c>
      <c r="F153" s="168">
        <v>500</v>
      </c>
      <c r="G153" s="168"/>
      <c r="H153" s="169">
        <v>232.5</v>
      </c>
      <c r="I153" s="169" t="s">
        <v>701</v>
      </c>
      <c r="J153" s="170" t="s">
        <v>702</v>
      </c>
      <c r="K153" s="171">
        <f t="shared" si="37"/>
        <v>-267.5</v>
      </c>
      <c r="L153" s="172">
        <f t="shared" si="38"/>
        <v>-0.53500000000000003</v>
      </c>
      <c r="M153" s="168" t="s">
        <v>603</v>
      </c>
      <c r="N153" s="165">
        <v>43735</v>
      </c>
      <c r="O153" s="1"/>
      <c r="P153" s="1"/>
      <c r="Q153" s="239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59</v>
      </c>
      <c r="B154" s="155">
        <v>42527</v>
      </c>
      <c r="C154" s="155"/>
      <c r="D154" s="156" t="s">
        <v>542</v>
      </c>
      <c r="E154" s="157" t="s">
        <v>590</v>
      </c>
      <c r="F154" s="158">
        <v>110</v>
      </c>
      <c r="G154" s="157"/>
      <c r="H154" s="157">
        <v>126.5</v>
      </c>
      <c r="I154" s="159">
        <v>125</v>
      </c>
      <c r="J154" s="160" t="s">
        <v>629</v>
      </c>
      <c r="K154" s="161">
        <f t="shared" si="37"/>
        <v>16.5</v>
      </c>
      <c r="L154" s="162">
        <f t="shared" si="38"/>
        <v>0.15</v>
      </c>
      <c r="M154" s="157" t="s">
        <v>593</v>
      </c>
      <c r="N154" s="163">
        <v>42552</v>
      </c>
      <c r="O154" s="1"/>
      <c r="P154" s="1"/>
      <c r="Q154" s="239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60</v>
      </c>
      <c r="B155" s="155">
        <v>42538</v>
      </c>
      <c r="C155" s="155"/>
      <c r="D155" s="156" t="s">
        <v>703</v>
      </c>
      <c r="E155" s="157" t="s">
        <v>590</v>
      </c>
      <c r="F155" s="158">
        <v>44</v>
      </c>
      <c r="G155" s="157"/>
      <c r="H155" s="157">
        <v>69.5</v>
      </c>
      <c r="I155" s="159">
        <v>69.5</v>
      </c>
      <c r="J155" s="160" t="s">
        <v>704</v>
      </c>
      <c r="K155" s="161">
        <f t="shared" si="37"/>
        <v>25.5</v>
      </c>
      <c r="L155" s="162">
        <f t="shared" si="38"/>
        <v>0.57954545454545459</v>
      </c>
      <c r="M155" s="157" t="s">
        <v>593</v>
      </c>
      <c r="N155" s="163">
        <v>42977</v>
      </c>
      <c r="O155" s="1"/>
      <c r="P155" s="1"/>
      <c r="Q155" s="239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61</v>
      </c>
      <c r="B156" s="155">
        <v>42549</v>
      </c>
      <c r="C156" s="155"/>
      <c r="D156" s="156" t="s">
        <v>705</v>
      </c>
      <c r="E156" s="157" t="s">
        <v>590</v>
      </c>
      <c r="F156" s="158">
        <v>262.5</v>
      </c>
      <c r="G156" s="157"/>
      <c r="H156" s="157">
        <v>340</v>
      </c>
      <c r="I156" s="159">
        <v>333</v>
      </c>
      <c r="J156" s="160" t="s">
        <v>706</v>
      </c>
      <c r="K156" s="161">
        <v>77.5</v>
      </c>
      <c r="L156" s="162">
        <v>0.29523809523809502</v>
      </c>
      <c r="M156" s="157" t="s">
        <v>593</v>
      </c>
      <c r="N156" s="163">
        <v>43017</v>
      </c>
      <c r="O156" s="1"/>
      <c r="P156" s="1"/>
      <c r="Q156" s="239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62</v>
      </c>
      <c r="B157" s="155">
        <v>42549</v>
      </c>
      <c r="C157" s="155"/>
      <c r="D157" s="156" t="s">
        <v>707</v>
      </c>
      <c r="E157" s="157" t="s">
        <v>590</v>
      </c>
      <c r="F157" s="158">
        <v>840</v>
      </c>
      <c r="G157" s="157"/>
      <c r="H157" s="157">
        <v>1230</v>
      </c>
      <c r="I157" s="159">
        <v>1230</v>
      </c>
      <c r="J157" s="160" t="s">
        <v>677</v>
      </c>
      <c r="K157" s="161">
        <v>390</v>
      </c>
      <c r="L157" s="162">
        <v>0.46428571428571402</v>
      </c>
      <c r="M157" s="157" t="s">
        <v>593</v>
      </c>
      <c r="N157" s="163">
        <v>42649</v>
      </c>
      <c r="O157" s="1"/>
      <c r="P157" s="1"/>
      <c r="Q157" s="239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77">
        <v>63</v>
      </c>
      <c r="B158" s="178">
        <v>42556</v>
      </c>
      <c r="C158" s="178"/>
      <c r="D158" s="179" t="s">
        <v>708</v>
      </c>
      <c r="E158" s="180" t="s">
        <v>590</v>
      </c>
      <c r="F158" s="180">
        <v>395</v>
      </c>
      <c r="G158" s="181"/>
      <c r="H158" s="181">
        <f>(468.5+342.5)/2</f>
        <v>405.5</v>
      </c>
      <c r="I158" s="181">
        <v>510</v>
      </c>
      <c r="J158" s="182" t="s">
        <v>709</v>
      </c>
      <c r="K158" s="183">
        <f t="shared" ref="K158:K164" si="39">H158-F158</f>
        <v>10.5</v>
      </c>
      <c r="L158" s="184">
        <f t="shared" ref="L158:L164" si="40">K158/F158</f>
        <v>2.6582278481012658E-2</v>
      </c>
      <c r="M158" s="180" t="s">
        <v>610</v>
      </c>
      <c r="N158" s="178">
        <v>43606</v>
      </c>
      <c r="O158" s="1"/>
      <c r="P158" s="1"/>
      <c r="Q158" s="239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64">
        <v>64</v>
      </c>
      <c r="B159" s="165">
        <v>42584</v>
      </c>
      <c r="C159" s="165"/>
      <c r="D159" s="166" t="s">
        <v>710</v>
      </c>
      <c r="E159" s="167" t="s">
        <v>602</v>
      </c>
      <c r="F159" s="168">
        <f>169.5-12.8</f>
        <v>156.69999999999999</v>
      </c>
      <c r="G159" s="168"/>
      <c r="H159" s="169">
        <v>77</v>
      </c>
      <c r="I159" s="169" t="s">
        <v>711</v>
      </c>
      <c r="J159" s="170" t="s">
        <v>712</v>
      </c>
      <c r="K159" s="171">
        <f t="shared" si="39"/>
        <v>-79.699999999999989</v>
      </c>
      <c r="L159" s="172">
        <f t="shared" si="40"/>
        <v>-0.50861518825781749</v>
      </c>
      <c r="M159" s="168" t="s">
        <v>603</v>
      </c>
      <c r="N159" s="165">
        <v>43522</v>
      </c>
      <c r="O159" s="1"/>
      <c r="P159" s="1"/>
      <c r="Q159" s="239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64">
        <v>65</v>
      </c>
      <c r="B160" s="165">
        <v>42586</v>
      </c>
      <c r="C160" s="165"/>
      <c r="D160" s="166" t="s">
        <v>713</v>
      </c>
      <c r="E160" s="167" t="s">
        <v>590</v>
      </c>
      <c r="F160" s="168">
        <v>400</v>
      </c>
      <c r="G160" s="168"/>
      <c r="H160" s="169">
        <v>305</v>
      </c>
      <c r="I160" s="169">
        <v>475</v>
      </c>
      <c r="J160" s="170" t="s">
        <v>714</v>
      </c>
      <c r="K160" s="171">
        <f t="shared" si="39"/>
        <v>-95</v>
      </c>
      <c r="L160" s="172">
        <f t="shared" si="40"/>
        <v>-0.23749999999999999</v>
      </c>
      <c r="M160" s="168" t="s">
        <v>603</v>
      </c>
      <c r="N160" s="165">
        <v>43606</v>
      </c>
      <c r="O160" s="1"/>
      <c r="P160" s="1"/>
      <c r="Q160" s="239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66</v>
      </c>
      <c r="B161" s="155">
        <v>42593</v>
      </c>
      <c r="C161" s="155"/>
      <c r="D161" s="156" t="s">
        <v>715</v>
      </c>
      <c r="E161" s="157" t="s">
        <v>590</v>
      </c>
      <c r="F161" s="158">
        <v>86.5</v>
      </c>
      <c r="G161" s="157"/>
      <c r="H161" s="157">
        <v>130</v>
      </c>
      <c r="I161" s="159">
        <v>130</v>
      </c>
      <c r="J161" s="160" t="s">
        <v>716</v>
      </c>
      <c r="K161" s="161">
        <f t="shared" si="39"/>
        <v>43.5</v>
      </c>
      <c r="L161" s="162">
        <f t="shared" si="40"/>
        <v>0.50289017341040465</v>
      </c>
      <c r="M161" s="157" t="s">
        <v>593</v>
      </c>
      <c r="N161" s="163">
        <v>43091</v>
      </c>
      <c r="O161" s="1"/>
      <c r="P161" s="1"/>
      <c r="Q161" s="239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64">
        <v>67</v>
      </c>
      <c r="B162" s="165">
        <v>42600</v>
      </c>
      <c r="C162" s="165"/>
      <c r="D162" s="166" t="s">
        <v>122</v>
      </c>
      <c r="E162" s="167" t="s">
        <v>590</v>
      </c>
      <c r="F162" s="168">
        <v>133.5</v>
      </c>
      <c r="G162" s="168"/>
      <c r="H162" s="169">
        <v>126.5</v>
      </c>
      <c r="I162" s="169">
        <v>178</v>
      </c>
      <c r="J162" s="170" t="s">
        <v>717</v>
      </c>
      <c r="K162" s="171">
        <f t="shared" si="39"/>
        <v>-7</v>
      </c>
      <c r="L162" s="172">
        <f t="shared" si="40"/>
        <v>-5.2434456928838954E-2</v>
      </c>
      <c r="M162" s="168" t="s">
        <v>603</v>
      </c>
      <c r="N162" s="165">
        <v>42615</v>
      </c>
      <c r="O162" s="1"/>
      <c r="P162" s="1"/>
      <c r="Q162" s="239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68</v>
      </c>
      <c r="B163" s="155">
        <v>42613</v>
      </c>
      <c r="C163" s="155"/>
      <c r="D163" s="156" t="s">
        <v>718</v>
      </c>
      <c r="E163" s="157" t="s">
        <v>590</v>
      </c>
      <c r="F163" s="158">
        <v>560</v>
      </c>
      <c r="G163" s="157"/>
      <c r="H163" s="157">
        <v>725</v>
      </c>
      <c r="I163" s="159">
        <v>725</v>
      </c>
      <c r="J163" s="160" t="s">
        <v>623</v>
      </c>
      <c r="K163" s="161">
        <f t="shared" si="39"/>
        <v>165</v>
      </c>
      <c r="L163" s="162">
        <f t="shared" si="40"/>
        <v>0.29464285714285715</v>
      </c>
      <c r="M163" s="157" t="s">
        <v>593</v>
      </c>
      <c r="N163" s="163">
        <v>42456</v>
      </c>
      <c r="O163" s="1"/>
      <c r="P163" s="1"/>
      <c r="Q163" s="239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69</v>
      </c>
      <c r="B164" s="155">
        <v>42614</v>
      </c>
      <c r="C164" s="155"/>
      <c r="D164" s="156" t="s">
        <v>719</v>
      </c>
      <c r="E164" s="157" t="s">
        <v>590</v>
      </c>
      <c r="F164" s="158">
        <v>160.5</v>
      </c>
      <c r="G164" s="157"/>
      <c r="H164" s="157">
        <v>210</v>
      </c>
      <c r="I164" s="159">
        <v>210</v>
      </c>
      <c r="J164" s="160" t="s">
        <v>623</v>
      </c>
      <c r="K164" s="161">
        <f t="shared" si="39"/>
        <v>49.5</v>
      </c>
      <c r="L164" s="162">
        <f t="shared" si="40"/>
        <v>0.30841121495327101</v>
      </c>
      <c r="M164" s="157" t="s">
        <v>593</v>
      </c>
      <c r="N164" s="163">
        <v>42871</v>
      </c>
      <c r="O164" s="1"/>
      <c r="P164" s="1"/>
      <c r="Q164" s="239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70</v>
      </c>
      <c r="B165" s="155">
        <v>42646</v>
      </c>
      <c r="C165" s="155"/>
      <c r="D165" s="156" t="s">
        <v>415</v>
      </c>
      <c r="E165" s="157" t="s">
        <v>590</v>
      </c>
      <c r="F165" s="158">
        <v>430</v>
      </c>
      <c r="G165" s="157"/>
      <c r="H165" s="157">
        <v>596</v>
      </c>
      <c r="I165" s="159">
        <v>575</v>
      </c>
      <c r="J165" s="160" t="s">
        <v>720</v>
      </c>
      <c r="K165" s="161">
        <v>166</v>
      </c>
      <c r="L165" s="162">
        <v>0.38604651162790699</v>
      </c>
      <c r="M165" s="157" t="s">
        <v>593</v>
      </c>
      <c r="N165" s="163">
        <v>42769</v>
      </c>
      <c r="O165" s="1"/>
      <c r="P165" s="1"/>
      <c r="Q165" s="239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71</v>
      </c>
      <c r="B166" s="155">
        <v>42657</v>
      </c>
      <c r="C166" s="155"/>
      <c r="D166" s="156" t="s">
        <v>721</v>
      </c>
      <c r="E166" s="157" t="s">
        <v>590</v>
      </c>
      <c r="F166" s="158">
        <v>280</v>
      </c>
      <c r="G166" s="157"/>
      <c r="H166" s="157">
        <v>345</v>
      </c>
      <c r="I166" s="159">
        <v>345</v>
      </c>
      <c r="J166" s="160" t="s">
        <v>623</v>
      </c>
      <c r="K166" s="161">
        <f t="shared" ref="K166:K171" si="41">H166-F166</f>
        <v>65</v>
      </c>
      <c r="L166" s="162">
        <f t="shared" ref="L166:L167" si="42">K166/F166</f>
        <v>0.23214285714285715</v>
      </c>
      <c r="M166" s="157" t="s">
        <v>593</v>
      </c>
      <c r="N166" s="163">
        <v>42814</v>
      </c>
      <c r="O166" s="1"/>
      <c r="P166" s="1"/>
      <c r="Q166" s="239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72</v>
      </c>
      <c r="B167" s="155">
        <v>42657</v>
      </c>
      <c r="C167" s="155"/>
      <c r="D167" s="156" t="s">
        <v>722</v>
      </c>
      <c r="E167" s="157" t="s">
        <v>590</v>
      </c>
      <c r="F167" s="158">
        <v>245</v>
      </c>
      <c r="G167" s="157"/>
      <c r="H167" s="157">
        <v>325.5</v>
      </c>
      <c r="I167" s="159">
        <v>330</v>
      </c>
      <c r="J167" s="160" t="s">
        <v>723</v>
      </c>
      <c r="K167" s="161">
        <f t="shared" si="41"/>
        <v>80.5</v>
      </c>
      <c r="L167" s="162">
        <f t="shared" si="42"/>
        <v>0.32857142857142857</v>
      </c>
      <c r="M167" s="157" t="s">
        <v>593</v>
      </c>
      <c r="N167" s="163">
        <v>42769</v>
      </c>
      <c r="O167" s="1"/>
      <c r="P167" s="1"/>
      <c r="Q167" s="239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73</v>
      </c>
      <c r="B168" s="155">
        <v>42660</v>
      </c>
      <c r="C168" s="155"/>
      <c r="D168" s="156" t="s">
        <v>724</v>
      </c>
      <c r="E168" s="157" t="s">
        <v>590</v>
      </c>
      <c r="F168" s="158">
        <v>125</v>
      </c>
      <c r="G168" s="157"/>
      <c r="H168" s="157">
        <v>160</v>
      </c>
      <c r="I168" s="159">
        <v>160</v>
      </c>
      <c r="J168" s="160" t="s">
        <v>677</v>
      </c>
      <c r="K168" s="161">
        <f t="shared" si="41"/>
        <v>35</v>
      </c>
      <c r="L168" s="162">
        <v>0.28000000000000003</v>
      </c>
      <c r="M168" s="157" t="s">
        <v>593</v>
      </c>
      <c r="N168" s="163">
        <v>42803</v>
      </c>
      <c r="O168" s="1"/>
      <c r="P168" s="1"/>
      <c r="Q168" s="239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74</v>
      </c>
      <c r="B169" s="155">
        <v>42660</v>
      </c>
      <c r="C169" s="155"/>
      <c r="D169" s="156" t="s">
        <v>725</v>
      </c>
      <c r="E169" s="157" t="s">
        <v>590</v>
      </c>
      <c r="F169" s="158">
        <v>114</v>
      </c>
      <c r="G169" s="157"/>
      <c r="H169" s="157">
        <v>145</v>
      </c>
      <c r="I169" s="159">
        <v>145</v>
      </c>
      <c r="J169" s="160" t="s">
        <v>677</v>
      </c>
      <c r="K169" s="161">
        <f t="shared" si="41"/>
        <v>31</v>
      </c>
      <c r="L169" s="162">
        <f t="shared" ref="L169:L171" si="43">K169/F169</f>
        <v>0.27192982456140352</v>
      </c>
      <c r="M169" s="157" t="s">
        <v>593</v>
      </c>
      <c r="N169" s="163">
        <v>42859</v>
      </c>
      <c r="O169" s="1"/>
      <c r="P169" s="1"/>
      <c r="Q169" s="239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75</v>
      </c>
      <c r="B170" s="155">
        <v>42660</v>
      </c>
      <c r="C170" s="155"/>
      <c r="D170" s="156" t="s">
        <v>726</v>
      </c>
      <c r="E170" s="157" t="s">
        <v>590</v>
      </c>
      <c r="F170" s="158">
        <v>212</v>
      </c>
      <c r="G170" s="157"/>
      <c r="H170" s="157">
        <v>280</v>
      </c>
      <c r="I170" s="159">
        <v>276</v>
      </c>
      <c r="J170" s="160" t="s">
        <v>727</v>
      </c>
      <c r="K170" s="161">
        <f t="shared" si="41"/>
        <v>68</v>
      </c>
      <c r="L170" s="162">
        <f t="shared" si="43"/>
        <v>0.32075471698113206</v>
      </c>
      <c r="M170" s="157" t="s">
        <v>593</v>
      </c>
      <c r="N170" s="163">
        <v>42858</v>
      </c>
      <c r="O170" s="1"/>
      <c r="P170" s="1"/>
      <c r="Q170" s="239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76</v>
      </c>
      <c r="B171" s="155">
        <v>42678</v>
      </c>
      <c r="C171" s="155"/>
      <c r="D171" s="156" t="s">
        <v>464</v>
      </c>
      <c r="E171" s="157" t="s">
        <v>590</v>
      </c>
      <c r="F171" s="158">
        <v>155</v>
      </c>
      <c r="G171" s="157"/>
      <c r="H171" s="157">
        <v>210</v>
      </c>
      <c r="I171" s="159">
        <v>210</v>
      </c>
      <c r="J171" s="160" t="s">
        <v>728</v>
      </c>
      <c r="K171" s="161">
        <f t="shared" si="41"/>
        <v>55</v>
      </c>
      <c r="L171" s="162">
        <f t="shared" si="43"/>
        <v>0.35483870967741937</v>
      </c>
      <c r="M171" s="157" t="s">
        <v>593</v>
      </c>
      <c r="N171" s="163">
        <v>42944</v>
      </c>
      <c r="O171" s="1"/>
      <c r="P171" s="1"/>
      <c r="Q171" s="239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64">
        <v>77</v>
      </c>
      <c r="B172" s="165">
        <v>42710</v>
      </c>
      <c r="C172" s="165"/>
      <c r="D172" s="166" t="s">
        <v>729</v>
      </c>
      <c r="E172" s="167" t="s">
        <v>590</v>
      </c>
      <c r="F172" s="168">
        <v>150.5</v>
      </c>
      <c r="G172" s="168"/>
      <c r="H172" s="169">
        <v>72.5</v>
      </c>
      <c r="I172" s="169">
        <v>174</v>
      </c>
      <c r="J172" s="170" t="s">
        <v>730</v>
      </c>
      <c r="K172" s="171">
        <v>-78</v>
      </c>
      <c r="L172" s="172">
        <v>-0.51827242524916906</v>
      </c>
      <c r="M172" s="168" t="s">
        <v>603</v>
      </c>
      <c r="N172" s="165">
        <v>43333</v>
      </c>
      <c r="O172" s="1"/>
      <c r="P172" s="1"/>
      <c r="Q172" s="239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78</v>
      </c>
      <c r="B173" s="155">
        <v>42712</v>
      </c>
      <c r="C173" s="155"/>
      <c r="D173" s="156" t="s">
        <v>731</v>
      </c>
      <c r="E173" s="157" t="s">
        <v>590</v>
      </c>
      <c r="F173" s="158">
        <v>380</v>
      </c>
      <c r="G173" s="157"/>
      <c r="H173" s="157">
        <v>478</v>
      </c>
      <c r="I173" s="159">
        <v>468</v>
      </c>
      <c r="J173" s="160" t="s">
        <v>677</v>
      </c>
      <c r="K173" s="161">
        <f t="shared" ref="K173:K175" si="44">H173-F173</f>
        <v>98</v>
      </c>
      <c r="L173" s="162">
        <f t="shared" ref="L173:L175" si="45">K173/F173</f>
        <v>0.25789473684210529</v>
      </c>
      <c r="M173" s="157" t="s">
        <v>593</v>
      </c>
      <c r="N173" s="163">
        <v>43025</v>
      </c>
      <c r="O173" s="1"/>
      <c r="P173" s="1"/>
      <c r="Q173" s="239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79</v>
      </c>
      <c r="B174" s="155">
        <v>42734</v>
      </c>
      <c r="C174" s="155"/>
      <c r="D174" s="156" t="s">
        <v>121</v>
      </c>
      <c r="E174" s="157" t="s">
        <v>590</v>
      </c>
      <c r="F174" s="158">
        <v>305</v>
      </c>
      <c r="G174" s="157"/>
      <c r="H174" s="157">
        <v>375</v>
      </c>
      <c r="I174" s="159">
        <v>375</v>
      </c>
      <c r="J174" s="160" t="s">
        <v>677</v>
      </c>
      <c r="K174" s="161">
        <f t="shared" si="44"/>
        <v>70</v>
      </c>
      <c r="L174" s="162">
        <f t="shared" si="45"/>
        <v>0.22950819672131148</v>
      </c>
      <c r="M174" s="157" t="s">
        <v>593</v>
      </c>
      <c r="N174" s="163">
        <v>42768</v>
      </c>
      <c r="O174" s="1"/>
      <c r="P174" s="1"/>
      <c r="Q174" s="239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4">
        <v>80</v>
      </c>
      <c r="B175" s="155">
        <v>42739</v>
      </c>
      <c r="C175" s="155"/>
      <c r="D175" s="156" t="s">
        <v>104</v>
      </c>
      <c r="E175" s="157" t="s">
        <v>590</v>
      </c>
      <c r="F175" s="158">
        <v>99.5</v>
      </c>
      <c r="G175" s="157"/>
      <c r="H175" s="157">
        <v>158</v>
      </c>
      <c r="I175" s="159">
        <v>158</v>
      </c>
      <c r="J175" s="160" t="s">
        <v>677</v>
      </c>
      <c r="K175" s="161">
        <f t="shared" si="44"/>
        <v>58.5</v>
      </c>
      <c r="L175" s="162">
        <f t="shared" si="45"/>
        <v>0.5879396984924623</v>
      </c>
      <c r="M175" s="157" t="s">
        <v>593</v>
      </c>
      <c r="N175" s="163">
        <v>42898</v>
      </c>
      <c r="O175" s="1"/>
      <c r="P175" s="1"/>
      <c r="Q175" s="239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81</v>
      </c>
      <c r="B176" s="155">
        <v>42739</v>
      </c>
      <c r="C176" s="155"/>
      <c r="D176" s="156" t="s">
        <v>104</v>
      </c>
      <c r="E176" s="157" t="s">
        <v>590</v>
      </c>
      <c r="F176" s="158">
        <v>99.5</v>
      </c>
      <c r="G176" s="157"/>
      <c r="H176" s="157">
        <v>158</v>
      </c>
      <c r="I176" s="159">
        <v>158</v>
      </c>
      <c r="J176" s="160" t="s">
        <v>677</v>
      </c>
      <c r="K176" s="161">
        <v>58.5</v>
      </c>
      <c r="L176" s="162">
        <v>0.58793969849246197</v>
      </c>
      <c r="M176" s="157" t="s">
        <v>593</v>
      </c>
      <c r="N176" s="163">
        <v>42898</v>
      </c>
      <c r="O176" s="1"/>
      <c r="P176" s="1"/>
      <c r="Q176" s="239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82</v>
      </c>
      <c r="B177" s="155">
        <v>42786</v>
      </c>
      <c r="C177" s="155"/>
      <c r="D177" s="156" t="s">
        <v>210</v>
      </c>
      <c r="E177" s="157" t="s">
        <v>590</v>
      </c>
      <c r="F177" s="158">
        <v>140.5</v>
      </c>
      <c r="G177" s="157"/>
      <c r="H177" s="157">
        <v>220</v>
      </c>
      <c r="I177" s="159">
        <v>220</v>
      </c>
      <c r="J177" s="160" t="s">
        <v>677</v>
      </c>
      <c r="K177" s="161">
        <f>H177-F177</f>
        <v>79.5</v>
      </c>
      <c r="L177" s="162">
        <f>K177/F177</f>
        <v>0.5658362989323843</v>
      </c>
      <c r="M177" s="157" t="s">
        <v>593</v>
      </c>
      <c r="N177" s="163">
        <v>42864</v>
      </c>
      <c r="O177" s="1"/>
      <c r="P177" s="1"/>
      <c r="Q177" s="239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83</v>
      </c>
      <c r="B178" s="155">
        <v>42786</v>
      </c>
      <c r="C178" s="155"/>
      <c r="D178" s="156" t="s">
        <v>732</v>
      </c>
      <c r="E178" s="157" t="s">
        <v>590</v>
      </c>
      <c r="F178" s="158">
        <v>202.5</v>
      </c>
      <c r="G178" s="157"/>
      <c r="H178" s="157">
        <v>234</v>
      </c>
      <c r="I178" s="159">
        <v>234</v>
      </c>
      <c r="J178" s="160" t="s">
        <v>677</v>
      </c>
      <c r="K178" s="161">
        <v>31.5</v>
      </c>
      <c r="L178" s="162">
        <v>0.155555555555556</v>
      </c>
      <c r="M178" s="157" t="s">
        <v>593</v>
      </c>
      <c r="N178" s="163">
        <v>42836</v>
      </c>
      <c r="O178" s="1"/>
      <c r="P178" s="1"/>
      <c r="Q178" s="239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84</v>
      </c>
      <c r="B179" s="155">
        <v>42818</v>
      </c>
      <c r="C179" s="155"/>
      <c r="D179" s="156" t="s">
        <v>733</v>
      </c>
      <c r="E179" s="157" t="s">
        <v>590</v>
      </c>
      <c r="F179" s="158">
        <v>300.5</v>
      </c>
      <c r="G179" s="157"/>
      <c r="H179" s="157">
        <v>417.5</v>
      </c>
      <c r="I179" s="159">
        <v>420</v>
      </c>
      <c r="J179" s="160" t="s">
        <v>734</v>
      </c>
      <c r="K179" s="161">
        <f>H179-F179</f>
        <v>117</v>
      </c>
      <c r="L179" s="162">
        <f>K179/F179</f>
        <v>0.38935108153078202</v>
      </c>
      <c r="M179" s="157" t="s">
        <v>593</v>
      </c>
      <c r="N179" s="163">
        <v>43070</v>
      </c>
      <c r="O179" s="1"/>
      <c r="P179" s="1"/>
      <c r="Q179" s="239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85</v>
      </c>
      <c r="B180" s="155">
        <v>42818</v>
      </c>
      <c r="C180" s="155"/>
      <c r="D180" s="156" t="s">
        <v>707</v>
      </c>
      <c r="E180" s="157" t="s">
        <v>590</v>
      </c>
      <c r="F180" s="158">
        <v>850</v>
      </c>
      <c r="G180" s="157"/>
      <c r="H180" s="157">
        <v>1042.5</v>
      </c>
      <c r="I180" s="159">
        <v>1023</v>
      </c>
      <c r="J180" s="160" t="s">
        <v>735</v>
      </c>
      <c r="K180" s="161">
        <v>192.5</v>
      </c>
      <c r="L180" s="162">
        <v>0.22647058823529401</v>
      </c>
      <c r="M180" s="157" t="s">
        <v>593</v>
      </c>
      <c r="N180" s="163">
        <v>42830</v>
      </c>
      <c r="O180" s="1"/>
      <c r="P180" s="1"/>
      <c r="Q180" s="239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86</v>
      </c>
      <c r="B181" s="155">
        <v>42830</v>
      </c>
      <c r="C181" s="155"/>
      <c r="D181" s="156" t="s">
        <v>495</v>
      </c>
      <c r="E181" s="157" t="s">
        <v>590</v>
      </c>
      <c r="F181" s="158">
        <v>785</v>
      </c>
      <c r="G181" s="157"/>
      <c r="H181" s="157">
        <v>930</v>
      </c>
      <c r="I181" s="159">
        <v>920</v>
      </c>
      <c r="J181" s="160" t="s">
        <v>736</v>
      </c>
      <c r="K181" s="161">
        <f>H181-F181</f>
        <v>145</v>
      </c>
      <c r="L181" s="162">
        <f>K181/F181</f>
        <v>0.18471337579617833</v>
      </c>
      <c r="M181" s="157" t="s">
        <v>593</v>
      </c>
      <c r="N181" s="163">
        <v>42976</v>
      </c>
      <c r="O181" s="1"/>
      <c r="P181" s="1"/>
      <c r="Q181" s="239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64">
        <v>87</v>
      </c>
      <c r="B182" s="165">
        <v>42831</v>
      </c>
      <c r="C182" s="165"/>
      <c r="D182" s="166" t="s">
        <v>737</v>
      </c>
      <c r="E182" s="167" t="s">
        <v>590</v>
      </c>
      <c r="F182" s="168">
        <v>40</v>
      </c>
      <c r="G182" s="168"/>
      <c r="H182" s="169">
        <v>13.1</v>
      </c>
      <c r="I182" s="169">
        <v>60</v>
      </c>
      <c r="J182" s="170" t="s">
        <v>738</v>
      </c>
      <c r="K182" s="171">
        <v>-26.9</v>
      </c>
      <c r="L182" s="172">
        <v>-0.67249999999999999</v>
      </c>
      <c r="M182" s="168" t="s">
        <v>603</v>
      </c>
      <c r="N182" s="165">
        <v>43138</v>
      </c>
      <c r="O182" s="1"/>
      <c r="P182" s="1"/>
      <c r="Q182" s="239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88</v>
      </c>
      <c r="B183" s="155">
        <v>42837</v>
      </c>
      <c r="C183" s="155"/>
      <c r="D183" s="156" t="s">
        <v>102</v>
      </c>
      <c r="E183" s="157" t="s">
        <v>590</v>
      </c>
      <c r="F183" s="158">
        <v>289.5</v>
      </c>
      <c r="G183" s="157"/>
      <c r="H183" s="157">
        <v>354</v>
      </c>
      <c r="I183" s="159">
        <v>360</v>
      </c>
      <c r="J183" s="160" t="s">
        <v>739</v>
      </c>
      <c r="K183" s="161">
        <f t="shared" ref="K183:K191" si="46">H183-F183</f>
        <v>64.5</v>
      </c>
      <c r="L183" s="162">
        <f t="shared" ref="L183:L191" si="47">K183/F183</f>
        <v>0.22279792746113988</v>
      </c>
      <c r="M183" s="157" t="s">
        <v>593</v>
      </c>
      <c r="N183" s="163">
        <v>43040</v>
      </c>
      <c r="O183" s="1"/>
      <c r="P183" s="1"/>
      <c r="Q183" s="239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89</v>
      </c>
      <c r="B184" s="155">
        <v>42845</v>
      </c>
      <c r="C184" s="155"/>
      <c r="D184" s="156" t="s">
        <v>435</v>
      </c>
      <c r="E184" s="157" t="s">
        <v>590</v>
      </c>
      <c r="F184" s="158">
        <v>700</v>
      </c>
      <c r="G184" s="157"/>
      <c r="H184" s="157">
        <v>840</v>
      </c>
      <c r="I184" s="159">
        <v>840</v>
      </c>
      <c r="J184" s="160" t="s">
        <v>740</v>
      </c>
      <c r="K184" s="161">
        <f t="shared" si="46"/>
        <v>140</v>
      </c>
      <c r="L184" s="162">
        <f t="shared" si="47"/>
        <v>0.2</v>
      </c>
      <c r="M184" s="157" t="s">
        <v>593</v>
      </c>
      <c r="N184" s="163">
        <v>42893</v>
      </c>
      <c r="O184" s="1"/>
      <c r="P184" s="1"/>
      <c r="Q184" s="239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90</v>
      </c>
      <c r="B185" s="155">
        <v>42887</v>
      </c>
      <c r="C185" s="155"/>
      <c r="D185" s="156" t="s">
        <v>741</v>
      </c>
      <c r="E185" s="157" t="s">
        <v>590</v>
      </c>
      <c r="F185" s="158">
        <v>130</v>
      </c>
      <c r="G185" s="157"/>
      <c r="H185" s="157">
        <v>144.25</v>
      </c>
      <c r="I185" s="159">
        <v>170</v>
      </c>
      <c r="J185" s="160" t="s">
        <v>742</v>
      </c>
      <c r="K185" s="161">
        <f t="shared" si="46"/>
        <v>14.25</v>
      </c>
      <c r="L185" s="162">
        <f t="shared" si="47"/>
        <v>0.10961538461538461</v>
      </c>
      <c r="M185" s="157" t="s">
        <v>593</v>
      </c>
      <c r="N185" s="163">
        <v>43675</v>
      </c>
      <c r="O185" s="1"/>
      <c r="P185" s="1"/>
      <c r="Q185" s="239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91</v>
      </c>
      <c r="B186" s="155">
        <v>42901</v>
      </c>
      <c r="C186" s="155"/>
      <c r="D186" s="156" t="s">
        <v>743</v>
      </c>
      <c r="E186" s="157" t="s">
        <v>590</v>
      </c>
      <c r="F186" s="158">
        <v>214.5</v>
      </c>
      <c r="G186" s="157"/>
      <c r="H186" s="157">
        <v>262</v>
      </c>
      <c r="I186" s="159">
        <v>262</v>
      </c>
      <c r="J186" s="160" t="s">
        <v>612</v>
      </c>
      <c r="K186" s="161">
        <f t="shared" si="46"/>
        <v>47.5</v>
      </c>
      <c r="L186" s="162">
        <f t="shared" si="47"/>
        <v>0.22144522144522144</v>
      </c>
      <c r="M186" s="157" t="s">
        <v>593</v>
      </c>
      <c r="N186" s="163">
        <v>42977</v>
      </c>
      <c r="O186" s="1"/>
      <c r="P186" s="1"/>
      <c r="Q186" s="239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5">
        <v>92</v>
      </c>
      <c r="B187" s="186">
        <v>42933</v>
      </c>
      <c r="C187" s="186"/>
      <c r="D187" s="187" t="s">
        <v>744</v>
      </c>
      <c r="E187" s="188" t="s">
        <v>590</v>
      </c>
      <c r="F187" s="189">
        <v>370</v>
      </c>
      <c r="G187" s="188"/>
      <c r="H187" s="188">
        <v>447.5</v>
      </c>
      <c r="I187" s="190">
        <v>450</v>
      </c>
      <c r="J187" s="191" t="s">
        <v>677</v>
      </c>
      <c r="K187" s="161">
        <f t="shared" si="46"/>
        <v>77.5</v>
      </c>
      <c r="L187" s="192">
        <f t="shared" si="47"/>
        <v>0.20945945945945946</v>
      </c>
      <c r="M187" s="188" t="s">
        <v>593</v>
      </c>
      <c r="N187" s="193">
        <v>43035</v>
      </c>
      <c r="O187" s="1"/>
      <c r="P187" s="1"/>
      <c r="Q187" s="239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5">
        <v>93</v>
      </c>
      <c r="B188" s="186">
        <v>42943</v>
      </c>
      <c r="C188" s="186"/>
      <c r="D188" s="187" t="s">
        <v>208</v>
      </c>
      <c r="E188" s="188" t="s">
        <v>590</v>
      </c>
      <c r="F188" s="189">
        <v>657.5</v>
      </c>
      <c r="G188" s="188"/>
      <c r="H188" s="188">
        <v>825</v>
      </c>
      <c r="I188" s="190">
        <v>820</v>
      </c>
      <c r="J188" s="191" t="s">
        <v>677</v>
      </c>
      <c r="K188" s="161">
        <f t="shared" si="46"/>
        <v>167.5</v>
      </c>
      <c r="L188" s="192">
        <f t="shared" si="47"/>
        <v>0.25475285171102663</v>
      </c>
      <c r="M188" s="188" t="s">
        <v>593</v>
      </c>
      <c r="N188" s="193">
        <v>43090</v>
      </c>
      <c r="O188" s="1"/>
      <c r="P188" s="1"/>
      <c r="Q188" s="239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94</v>
      </c>
      <c r="B189" s="155">
        <v>42964</v>
      </c>
      <c r="C189" s="155"/>
      <c r="D189" s="156" t="s">
        <v>383</v>
      </c>
      <c r="E189" s="157" t="s">
        <v>590</v>
      </c>
      <c r="F189" s="158">
        <v>605</v>
      </c>
      <c r="G189" s="157"/>
      <c r="H189" s="157">
        <v>750</v>
      </c>
      <c r="I189" s="159">
        <v>750</v>
      </c>
      <c r="J189" s="160" t="s">
        <v>736</v>
      </c>
      <c r="K189" s="161">
        <f t="shared" si="46"/>
        <v>145</v>
      </c>
      <c r="L189" s="162">
        <f t="shared" si="47"/>
        <v>0.23966942148760331</v>
      </c>
      <c r="M189" s="157" t="s">
        <v>593</v>
      </c>
      <c r="N189" s="163">
        <v>43027</v>
      </c>
      <c r="O189" s="1"/>
      <c r="P189" s="1"/>
      <c r="Q189" s="239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64">
        <v>95</v>
      </c>
      <c r="B190" s="165">
        <v>42979</v>
      </c>
      <c r="C190" s="165"/>
      <c r="D190" s="173" t="s">
        <v>745</v>
      </c>
      <c r="E190" s="168" t="s">
        <v>590</v>
      </c>
      <c r="F190" s="168">
        <v>255</v>
      </c>
      <c r="G190" s="169"/>
      <c r="H190" s="169">
        <v>217.25</v>
      </c>
      <c r="I190" s="169">
        <v>320</v>
      </c>
      <c r="J190" s="170" t="s">
        <v>746</v>
      </c>
      <c r="K190" s="171">
        <f t="shared" si="46"/>
        <v>-37.75</v>
      </c>
      <c r="L190" s="174">
        <f t="shared" si="47"/>
        <v>-0.14803921568627451</v>
      </c>
      <c r="M190" s="168" t="s">
        <v>603</v>
      </c>
      <c r="N190" s="165">
        <v>43661</v>
      </c>
      <c r="O190" s="1"/>
      <c r="P190" s="1"/>
      <c r="Q190" s="239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96</v>
      </c>
      <c r="B191" s="155">
        <v>42997</v>
      </c>
      <c r="C191" s="155"/>
      <c r="D191" s="156" t="s">
        <v>747</v>
      </c>
      <c r="E191" s="157" t="s">
        <v>590</v>
      </c>
      <c r="F191" s="158">
        <v>215</v>
      </c>
      <c r="G191" s="157"/>
      <c r="H191" s="157">
        <v>258</v>
      </c>
      <c r="I191" s="159">
        <v>258</v>
      </c>
      <c r="J191" s="160" t="s">
        <v>677</v>
      </c>
      <c r="K191" s="161">
        <f t="shared" si="46"/>
        <v>43</v>
      </c>
      <c r="L191" s="162">
        <f t="shared" si="47"/>
        <v>0.2</v>
      </c>
      <c r="M191" s="157" t="s">
        <v>593</v>
      </c>
      <c r="N191" s="163">
        <v>43040</v>
      </c>
      <c r="O191" s="1"/>
      <c r="P191" s="1"/>
      <c r="Q191" s="239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97</v>
      </c>
      <c r="B192" s="155">
        <v>42997</v>
      </c>
      <c r="C192" s="155"/>
      <c r="D192" s="156" t="s">
        <v>747</v>
      </c>
      <c r="E192" s="157" t="s">
        <v>590</v>
      </c>
      <c r="F192" s="158">
        <v>215</v>
      </c>
      <c r="G192" s="157"/>
      <c r="H192" s="157">
        <v>258</v>
      </c>
      <c r="I192" s="159">
        <v>258</v>
      </c>
      <c r="J192" s="191" t="s">
        <v>677</v>
      </c>
      <c r="K192" s="161">
        <v>43</v>
      </c>
      <c r="L192" s="162">
        <v>0.2</v>
      </c>
      <c r="M192" s="157" t="s">
        <v>593</v>
      </c>
      <c r="N192" s="163">
        <v>43040</v>
      </c>
      <c r="O192" s="1"/>
      <c r="P192" s="1"/>
      <c r="Q192" s="239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5">
        <v>98</v>
      </c>
      <c r="B193" s="186">
        <v>42998</v>
      </c>
      <c r="C193" s="186"/>
      <c r="D193" s="187" t="s">
        <v>748</v>
      </c>
      <c r="E193" s="188" t="s">
        <v>590</v>
      </c>
      <c r="F193" s="158">
        <v>75</v>
      </c>
      <c r="G193" s="188"/>
      <c r="H193" s="188">
        <v>90</v>
      </c>
      <c r="I193" s="190">
        <v>90</v>
      </c>
      <c r="J193" s="160" t="s">
        <v>749</v>
      </c>
      <c r="K193" s="161">
        <f t="shared" ref="K193:K198" si="48">H193-F193</f>
        <v>15</v>
      </c>
      <c r="L193" s="162">
        <f t="shared" ref="L193:L198" si="49">K193/F193</f>
        <v>0.2</v>
      </c>
      <c r="M193" s="157" t="s">
        <v>593</v>
      </c>
      <c r="N193" s="163">
        <v>43019</v>
      </c>
      <c r="O193" s="1"/>
      <c r="P193" s="1"/>
      <c r="Q193" s="239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5">
        <v>99</v>
      </c>
      <c r="B194" s="186">
        <v>43011</v>
      </c>
      <c r="C194" s="186"/>
      <c r="D194" s="187" t="s">
        <v>750</v>
      </c>
      <c r="E194" s="188" t="s">
        <v>590</v>
      </c>
      <c r="F194" s="189">
        <v>315</v>
      </c>
      <c r="G194" s="188"/>
      <c r="H194" s="188">
        <v>392</v>
      </c>
      <c r="I194" s="190">
        <v>384</v>
      </c>
      <c r="J194" s="191" t="s">
        <v>751</v>
      </c>
      <c r="K194" s="161">
        <f t="shared" si="48"/>
        <v>77</v>
      </c>
      <c r="L194" s="192">
        <f t="shared" si="49"/>
        <v>0.24444444444444444</v>
      </c>
      <c r="M194" s="188" t="s">
        <v>593</v>
      </c>
      <c r="N194" s="193">
        <v>43017</v>
      </c>
      <c r="O194" s="1"/>
      <c r="P194" s="1"/>
      <c r="Q194" s="239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85">
        <v>100</v>
      </c>
      <c r="B195" s="186">
        <v>43013</v>
      </c>
      <c r="C195" s="186"/>
      <c r="D195" s="187" t="s">
        <v>468</v>
      </c>
      <c r="E195" s="188" t="s">
        <v>590</v>
      </c>
      <c r="F195" s="189">
        <v>145</v>
      </c>
      <c r="G195" s="188"/>
      <c r="H195" s="188">
        <v>179</v>
      </c>
      <c r="I195" s="190">
        <v>180</v>
      </c>
      <c r="J195" s="191" t="s">
        <v>752</v>
      </c>
      <c r="K195" s="161">
        <f t="shared" si="48"/>
        <v>34</v>
      </c>
      <c r="L195" s="192">
        <f t="shared" si="49"/>
        <v>0.23448275862068965</v>
      </c>
      <c r="M195" s="188" t="s">
        <v>593</v>
      </c>
      <c r="N195" s="193">
        <v>43025</v>
      </c>
      <c r="O195" s="1"/>
      <c r="P195" s="1"/>
      <c r="Q195" s="239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5">
        <v>101</v>
      </c>
      <c r="B196" s="186">
        <v>43014</v>
      </c>
      <c r="C196" s="186"/>
      <c r="D196" s="187" t="s">
        <v>358</v>
      </c>
      <c r="E196" s="188" t="s">
        <v>590</v>
      </c>
      <c r="F196" s="189">
        <v>256</v>
      </c>
      <c r="G196" s="188"/>
      <c r="H196" s="188">
        <v>323</v>
      </c>
      <c r="I196" s="190">
        <v>320</v>
      </c>
      <c r="J196" s="191" t="s">
        <v>677</v>
      </c>
      <c r="K196" s="161">
        <f t="shared" si="48"/>
        <v>67</v>
      </c>
      <c r="L196" s="192">
        <f t="shared" si="49"/>
        <v>0.26171875</v>
      </c>
      <c r="M196" s="188" t="s">
        <v>593</v>
      </c>
      <c r="N196" s="193">
        <v>43067</v>
      </c>
      <c r="O196" s="1"/>
      <c r="P196" s="1"/>
      <c r="Q196" s="239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5">
        <v>102</v>
      </c>
      <c r="B197" s="186">
        <v>43017</v>
      </c>
      <c r="C197" s="186"/>
      <c r="D197" s="187" t="s">
        <v>372</v>
      </c>
      <c r="E197" s="188" t="s">
        <v>590</v>
      </c>
      <c r="F197" s="189">
        <v>137.5</v>
      </c>
      <c r="G197" s="188"/>
      <c r="H197" s="188">
        <v>184</v>
      </c>
      <c r="I197" s="190">
        <v>183</v>
      </c>
      <c r="J197" s="191" t="s">
        <v>753</v>
      </c>
      <c r="K197" s="161">
        <f t="shared" si="48"/>
        <v>46.5</v>
      </c>
      <c r="L197" s="192">
        <f t="shared" si="49"/>
        <v>0.33818181818181819</v>
      </c>
      <c r="M197" s="188" t="s">
        <v>593</v>
      </c>
      <c r="N197" s="193">
        <v>43108</v>
      </c>
      <c r="O197" s="1"/>
      <c r="P197" s="1"/>
      <c r="Q197" s="239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5">
        <v>103</v>
      </c>
      <c r="B198" s="186">
        <v>43018</v>
      </c>
      <c r="C198" s="186"/>
      <c r="D198" s="187" t="s">
        <v>754</v>
      </c>
      <c r="E198" s="188" t="s">
        <v>590</v>
      </c>
      <c r="F198" s="189">
        <v>125.5</v>
      </c>
      <c r="G198" s="188"/>
      <c r="H198" s="188">
        <v>158</v>
      </c>
      <c r="I198" s="190">
        <v>155</v>
      </c>
      <c r="J198" s="191" t="s">
        <v>755</v>
      </c>
      <c r="K198" s="161">
        <f t="shared" si="48"/>
        <v>32.5</v>
      </c>
      <c r="L198" s="192">
        <f t="shared" si="49"/>
        <v>0.25896414342629481</v>
      </c>
      <c r="M198" s="188" t="s">
        <v>593</v>
      </c>
      <c r="N198" s="193">
        <v>43067</v>
      </c>
      <c r="O198" s="1"/>
      <c r="P198" s="1"/>
      <c r="Q198" s="239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5">
        <v>104</v>
      </c>
      <c r="B199" s="186">
        <v>43018</v>
      </c>
      <c r="C199" s="186"/>
      <c r="D199" s="187" t="s">
        <v>756</v>
      </c>
      <c r="E199" s="188" t="s">
        <v>590</v>
      </c>
      <c r="F199" s="189">
        <v>895</v>
      </c>
      <c r="G199" s="188"/>
      <c r="H199" s="188">
        <v>1122.5</v>
      </c>
      <c r="I199" s="190">
        <v>1078</v>
      </c>
      <c r="J199" s="191" t="s">
        <v>757</v>
      </c>
      <c r="K199" s="161">
        <v>227.5</v>
      </c>
      <c r="L199" s="192">
        <v>0.25418994413407803</v>
      </c>
      <c r="M199" s="188" t="s">
        <v>593</v>
      </c>
      <c r="N199" s="193">
        <v>43117</v>
      </c>
      <c r="O199" s="1"/>
      <c r="P199" s="1"/>
      <c r="Q199" s="239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5">
        <v>105</v>
      </c>
      <c r="B200" s="186">
        <v>43020</v>
      </c>
      <c r="C200" s="186"/>
      <c r="D200" s="187" t="s">
        <v>367</v>
      </c>
      <c r="E200" s="188" t="s">
        <v>590</v>
      </c>
      <c r="F200" s="189">
        <v>525</v>
      </c>
      <c r="G200" s="188"/>
      <c r="H200" s="188">
        <v>629</v>
      </c>
      <c r="I200" s="190">
        <v>629</v>
      </c>
      <c r="J200" s="191" t="s">
        <v>677</v>
      </c>
      <c r="K200" s="161">
        <v>104</v>
      </c>
      <c r="L200" s="192">
        <v>0.19809523809523799</v>
      </c>
      <c r="M200" s="188" t="s">
        <v>593</v>
      </c>
      <c r="N200" s="193">
        <v>43119</v>
      </c>
      <c r="O200" s="1"/>
      <c r="P200" s="1"/>
      <c r="Q200" s="239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5">
        <v>106</v>
      </c>
      <c r="B201" s="186">
        <v>43046</v>
      </c>
      <c r="C201" s="186"/>
      <c r="D201" s="187" t="s">
        <v>408</v>
      </c>
      <c r="E201" s="188" t="s">
        <v>590</v>
      </c>
      <c r="F201" s="189">
        <v>740</v>
      </c>
      <c r="G201" s="188"/>
      <c r="H201" s="188">
        <v>892.5</v>
      </c>
      <c r="I201" s="190">
        <v>900</v>
      </c>
      <c r="J201" s="191" t="s">
        <v>758</v>
      </c>
      <c r="K201" s="161">
        <f t="shared" ref="K201:K203" si="50">H201-F201</f>
        <v>152.5</v>
      </c>
      <c r="L201" s="192">
        <f t="shared" ref="L201:L203" si="51">K201/F201</f>
        <v>0.20608108108108109</v>
      </c>
      <c r="M201" s="188" t="s">
        <v>593</v>
      </c>
      <c r="N201" s="193">
        <v>43052</v>
      </c>
      <c r="O201" s="1"/>
      <c r="P201" s="1"/>
      <c r="Q201" s="239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4">
        <v>107</v>
      </c>
      <c r="B202" s="155">
        <v>43073</v>
      </c>
      <c r="C202" s="155"/>
      <c r="D202" s="156" t="s">
        <v>759</v>
      </c>
      <c r="E202" s="157" t="s">
        <v>590</v>
      </c>
      <c r="F202" s="158">
        <v>118.5</v>
      </c>
      <c r="G202" s="157"/>
      <c r="H202" s="157">
        <v>143.5</v>
      </c>
      <c r="I202" s="159">
        <v>145</v>
      </c>
      <c r="J202" s="160" t="s">
        <v>760</v>
      </c>
      <c r="K202" s="161">
        <f t="shared" si="50"/>
        <v>25</v>
      </c>
      <c r="L202" s="162">
        <f t="shared" si="51"/>
        <v>0.2109704641350211</v>
      </c>
      <c r="M202" s="157" t="s">
        <v>593</v>
      </c>
      <c r="N202" s="163">
        <v>43097</v>
      </c>
      <c r="O202" s="1"/>
      <c r="P202" s="1"/>
      <c r="Q202" s="239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64">
        <v>108</v>
      </c>
      <c r="B203" s="165">
        <v>43090</v>
      </c>
      <c r="C203" s="165"/>
      <c r="D203" s="166" t="s">
        <v>440</v>
      </c>
      <c r="E203" s="167" t="s">
        <v>590</v>
      </c>
      <c r="F203" s="168">
        <v>715</v>
      </c>
      <c r="G203" s="168"/>
      <c r="H203" s="169">
        <v>500</v>
      </c>
      <c r="I203" s="169">
        <v>872</v>
      </c>
      <c r="J203" s="170" t="s">
        <v>761</v>
      </c>
      <c r="K203" s="171">
        <f t="shared" si="50"/>
        <v>-215</v>
      </c>
      <c r="L203" s="172">
        <f t="shared" si="51"/>
        <v>-0.30069930069930068</v>
      </c>
      <c r="M203" s="168" t="s">
        <v>603</v>
      </c>
      <c r="N203" s="165">
        <v>43670</v>
      </c>
      <c r="O203" s="1"/>
      <c r="P203" s="1"/>
      <c r="Q203" s="239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109</v>
      </c>
      <c r="B204" s="155">
        <v>43098</v>
      </c>
      <c r="C204" s="155"/>
      <c r="D204" s="156" t="s">
        <v>750</v>
      </c>
      <c r="E204" s="157" t="s">
        <v>590</v>
      </c>
      <c r="F204" s="158">
        <v>435</v>
      </c>
      <c r="G204" s="157"/>
      <c r="H204" s="157">
        <v>542.5</v>
      </c>
      <c r="I204" s="159">
        <v>539</v>
      </c>
      <c r="J204" s="160" t="s">
        <v>677</v>
      </c>
      <c r="K204" s="161">
        <v>107.5</v>
      </c>
      <c r="L204" s="162">
        <v>0.247126436781609</v>
      </c>
      <c r="M204" s="157" t="s">
        <v>593</v>
      </c>
      <c r="N204" s="163">
        <v>43206</v>
      </c>
      <c r="O204" s="1"/>
      <c r="P204" s="1"/>
      <c r="Q204" s="239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110</v>
      </c>
      <c r="B205" s="155">
        <v>43098</v>
      </c>
      <c r="C205" s="155"/>
      <c r="D205" s="156" t="s">
        <v>559</v>
      </c>
      <c r="E205" s="157" t="s">
        <v>590</v>
      </c>
      <c r="F205" s="158">
        <v>885</v>
      </c>
      <c r="G205" s="157"/>
      <c r="H205" s="157">
        <v>1090</v>
      </c>
      <c r="I205" s="159">
        <v>1084</v>
      </c>
      <c r="J205" s="160" t="s">
        <v>677</v>
      </c>
      <c r="K205" s="161">
        <v>205</v>
      </c>
      <c r="L205" s="162">
        <v>0.23163841807909599</v>
      </c>
      <c r="M205" s="157" t="s">
        <v>593</v>
      </c>
      <c r="N205" s="163">
        <v>43213</v>
      </c>
      <c r="O205" s="1"/>
      <c r="P205" s="1"/>
      <c r="Q205" s="239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94">
        <v>111</v>
      </c>
      <c r="B206" s="195">
        <v>43192</v>
      </c>
      <c r="C206" s="195"/>
      <c r="D206" s="173" t="s">
        <v>762</v>
      </c>
      <c r="E206" s="168" t="s">
        <v>590</v>
      </c>
      <c r="F206" s="196">
        <v>478.5</v>
      </c>
      <c r="G206" s="168"/>
      <c r="H206" s="168">
        <v>442</v>
      </c>
      <c r="I206" s="169">
        <v>613</v>
      </c>
      <c r="J206" s="170" t="s">
        <v>763</v>
      </c>
      <c r="K206" s="171">
        <f t="shared" ref="K206:K209" si="52">H206-F206</f>
        <v>-36.5</v>
      </c>
      <c r="L206" s="172">
        <f t="shared" ref="L206:L209" si="53">K206/F206</f>
        <v>-7.6280041797283177E-2</v>
      </c>
      <c r="M206" s="168" t="s">
        <v>603</v>
      </c>
      <c r="N206" s="165">
        <v>43762</v>
      </c>
      <c r="O206" s="1"/>
      <c r="P206" s="1"/>
      <c r="Q206" s="239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64">
        <v>112</v>
      </c>
      <c r="B207" s="165">
        <v>43194</v>
      </c>
      <c r="C207" s="165"/>
      <c r="D207" s="166" t="s">
        <v>764</v>
      </c>
      <c r="E207" s="167" t="s">
        <v>590</v>
      </c>
      <c r="F207" s="168">
        <f>141.5-7.3</f>
        <v>134.19999999999999</v>
      </c>
      <c r="G207" s="168"/>
      <c r="H207" s="169">
        <v>77</v>
      </c>
      <c r="I207" s="169">
        <v>180</v>
      </c>
      <c r="J207" s="170" t="s">
        <v>765</v>
      </c>
      <c r="K207" s="171">
        <f t="shared" si="52"/>
        <v>-57.199999999999989</v>
      </c>
      <c r="L207" s="172">
        <f t="shared" si="53"/>
        <v>-0.42622950819672129</v>
      </c>
      <c r="M207" s="168" t="s">
        <v>603</v>
      </c>
      <c r="N207" s="165">
        <v>43522</v>
      </c>
      <c r="O207" s="1"/>
      <c r="P207" s="1"/>
      <c r="Q207" s="239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64">
        <v>113</v>
      </c>
      <c r="B208" s="165">
        <v>43209</v>
      </c>
      <c r="C208" s="165"/>
      <c r="D208" s="166" t="s">
        <v>766</v>
      </c>
      <c r="E208" s="167" t="s">
        <v>590</v>
      </c>
      <c r="F208" s="168">
        <v>430</v>
      </c>
      <c r="G208" s="168"/>
      <c r="H208" s="169">
        <v>220</v>
      </c>
      <c r="I208" s="169">
        <v>537</v>
      </c>
      <c r="J208" s="170" t="s">
        <v>767</v>
      </c>
      <c r="K208" s="171">
        <f t="shared" si="52"/>
        <v>-210</v>
      </c>
      <c r="L208" s="172">
        <f t="shared" si="53"/>
        <v>-0.48837209302325579</v>
      </c>
      <c r="M208" s="168" t="s">
        <v>603</v>
      </c>
      <c r="N208" s="165">
        <v>43252</v>
      </c>
      <c r="O208" s="1"/>
      <c r="P208" s="1"/>
      <c r="Q208" s="239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114</v>
      </c>
      <c r="B209" s="186">
        <v>43220</v>
      </c>
      <c r="C209" s="186"/>
      <c r="D209" s="187" t="s">
        <v>768</v>
      </c>
      <c r="E209" s="188" t="s">
        <v>590</v>
      </c>
      <c r="F209" s="188">
        <v>153.5</v>
      </c>
      <c r="G209" s="188"/>
      <c r="H209" s="188">
        <v>196</v>
      </c>
      <c r="I209" s="190">
        <v>196</v>
      </c>
      <c r="J209" s="160" t="s">
        <v>769</v>
      </c>
      <c r="K209" s="161">
        <f t="shared" si="52"/>
        <v>42.5</v>
      </c>
      <c r="L209" s="162">
        <f t="shared" si="53"/>
        <v>0.27687296416938112</v>
      </c>
      <c r="M209" s="157" t="s">
        <v>593</v>
      </c>
      <c r="N209" s="163">
        <v>43605</v>
      </c>
      <c r="O209" s="1"/>
      <c r="P209" s="1"/>
      <c r="Q209" s="239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64">
        <v>115</v>
      </c>
      <c r="B210" s="165">
        <v>43306</v>
      </c>
      <c r="C210" s="165"/>
      <c r="D210" s="166" t="s">
        <v>737</v>
      </c>
      <c r="E210" s="167" t="s">
        <v>590</v>
      </c>
      <c r="F210" s="168">
        <v>27.5</v>
      </c>
      <c r="G210" s="168"/>
      <c r="H210" s="169">
        <v>13.1</v>
      </c>
      <c r="I210" s="169">
        <v>60</v>
      </c>
      <c r="J210" s="170" t="s">
        <v>770</v>
      </c>
      <c r="K210" s="171">
        <v>-14.4</v>
      </c>
      <c r="L210" s="172">
        <v>-0.52363636363636401</v>
      </c>
      <c r="M210" s="168" t="s">
        <v>603</v>
      </c>
      <c r="N210" s="165">
        <v>43138</v>
      </c>
      <c r="O210" s="1"/>
      <c r="P210" s="1"/>
      <c r="Q210" s="239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94">
        <v>116</v>
      </c>
      <c r="B211" s="195">
        <v>43318</v>
      </c>
      <c r="C211" s="195"/>
      <c r="D211" s="173" t="s">
        <v>771</v>
      </c>
      <c r="E211" s="168" t="s">
        <v>590</v>
      </c>
      <c r="F211" s="168">
        <v>148.5</v>
      </c>
      <c r="G211" s="168"/>
      <c r="H211" s="168">
        <v>102</v>
      </c>
      <c r="I211" s="169">
        <v>182</v>
      </c>
      <c r="J211" s="170" t="s">
        <v>772</v>
      </c>
      <c r="K211" s="171">
        <f>H211-F211</f>
        <v>-46.5</v>
      </c>
      <c r="L211" s="172">
        <f>K211/F211</f>
        <v>-0.31313131313131315</v>
      </c>
      <c r="M211" s="168" t="s">
        <v>603</v>
      </c>
      <c r="N211" s="165">
        <v>43661</v>
      </c>
      <c r="O211" s="1"/>
      <c r="P211" s="1"/>
      <c r="Q211" s="239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4">
        <v>117</v>
      </c>
      <c r="B212" s="155">
        <v>43335</v>
      </c>
      <c r="C212" s="155"/>
      <c r="D212" s="156" t="s">
        <v>773</v>
      </c>
      <c r="E212" s="157" t="s">
        <v>590</v>
      </c>
      <c r="F212" s="188">
        <v>285</v>
      </c>
      <c r="G212" s="157"/>
      <c r="H212" s="157">
        <v>355</v>
      </c>
      <c r="I212" s="159">
        <v>364</v>
      </c>
      <c r="J212" s="160" t="s">
        <v>774</v>
      </c>
      <c r="K212" s="161">
        <v>70</v>
      </c>
      <c r="L212" s="162">
        <v>0.24561403508771901</v>
      </c>
      <c r="M212" s="157" t="s">
        <v>593</v>
      </c>
      <c r="N212" s="163">
        <v>43455</v>
      </c>
      <c r="O212" s="1"/>
      <c r="P212" s="1"/>
      <c r="Q212" s="239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4">
        <v>118</v>
      </c>
      <c r="B213" s="155">
        <v>43341</v>
      </c>
      <c r="C213" s="155"/>
      <c r="D213" s="156" t="s">
        <v>398</v>
      </c>
      <c r="E213" s="157" t="s">
        <v>590</v>
      </c>
      <c r="F213" s="188">
        <v>525</v>
      </c>
      <c r="G213" s="157"/>
      <c r="H213" s="157">
        <v>585</v>
      </c>
      <c r="I213" s="159">
        <v>635</v>
      </c>
      <c r="J213" s="160" t="s">
        <v>775</v>
      </c>
      <c r="K213" s="161">
        <f t="shared" ref="K213:K264" si="54">H213-F213</f>
        <v>60</v>
      </c>
      <c r="L213" s="162">
        <f t="shared" ref="L213:L264" si="55">K213/F213</f>
        <v>0.11428571428571428</v>
      </c>
      <c r="M213" s="157" t="s">
        <v>593</v>
      </c>
      <c r="N213" s="163">
        <v>43662</v>
      </c>
      <c r="O213" s="1"/>
      <c r="P213" s="1"/>
      <c r="Q213" s="239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4">
        <v>119</v>
      </c>
      <c r="B214" s="155">
        <v>43395</v>
      </c>
      <c r="C214" s="155"/>
      <c r="D214" s="156" t="s">
        <v>383</v>
      </c>
      <c r="E214" s="157" t="s">
        <v>590</v>
      </c>
      <c r="F214" s="188">
        <v>475</v>
      </c>
      <c r="G214" s="157"/>
      <c r="H214" s="157">
        <v>574</v>
      </c>
      <c r="I214" s="159">
        <v>570</v>
      </c>
      <c r="J214" s="160" t="s">
        <v>677</v>
      </c>
      <c r="K214" s="161">
        <f t="shared" si="54"/>
        <v>99</v>
      </c>
      <c r="L214" s="162">
        <f t="shared" si="55"/>
        <v>0.20842105263157895</v>
      </c>
      <c r="M214" s="157" t="s">
        <v>593</v>
      </c>
      <c r="N214" s="163">
        <v>43403</v>
      </c>
      <c r="O214" s="1"/>
      <c r="P214" s="1"/>
      <c r="Q214" s="239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120</v>
      </c>
      <c r="B215" s="186">
        <v>43397</v>
      </c>
      <c r="C215" s="186"/>
      <c r="D215" s="187" t="s">
        <v>776</v>
      </c>
      <c r="E215" s="188" t="s">
        <v>590</v>
      </c>
      <c r="F215" s="188">
        <v>707.5</v>
      </c>
      <c r="G215" s="188"/>
      <c r="H215" s="188">
        <v>872</v>
      </c>
      <c r="I215" s="190">
        <v>872</v>
      </c>
      <c r="J215" s="191" t="s">
        <v>677</v>
      </c>
      <c r="K215" s="161">
        <f t="shared" si="54"/>
        <v>164.5</v>
      </c>
      <c r="L215" s="192">
        <f t="shared" si="55"/>
        <v>0.23250883392226149</v>
      </c>
      <c r="M215" s="188" t="s">
        <v>593</v>
      </c>
      <c r="N215" s="193">
        <v>43482</v>
      </c>
      <c r="O215" s="1"/>
      <c r="P215" s="1"/>
      <c r="Q215" s="239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121</v>
      </c>
      <c r="B216" s="186">
        <v>43398</v>
      </c>
      <c r="C216" s="186"/>
      <c r="D216" s="187" t="s">
        <v>777</v>
      </c>
      <c r="E216" s="188" t="s">
        <v>590</v>
      </c>
      <c r="F216" s="188">
        <v>162</v>
      </c>
      <c r="G216" s="188"/>
      <c r="H216" s="188">
        <v>204</v>
      </c>
      <c r="I216" s="190">
        <v>209</v>
      </c>
      <c r="J216" s="191" t="s">
        <v>778</v>
      </c>
      <c r="K216" s="161">
        <f t="shared" si="54"/>
        <v>42</v>
      </c>
      <c r="L216" s="192">
        <f t="shared" si="55"/>
        <v>0.25925925925925924</v>
      </c>
      <c r="M216" s="188" t="s">
        <v>593</v>
      </c>
      <c r="N216" s="193">
        <v>43539</v>
      </c>
      <c r="O216" s="1"/>
      <c r="P216" s="1"/>
      <c r="Q216" s="239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122</v>
      </c>
      <c r="B217" s="186">
        <v>43399</v>
      </c>
      <c r="C217" s="186"/>
      <c r="D217" s="187" t="s">
        <v>488</v>
      </c>
      <c r="E217" s="188" t="s">
        <v>590</v>
      </c>
      <c r="F217" s="188">
        <v>240</v>
      </c>
      <c r="G217" s="188"/>
      <c r="H217" s="188">
        <v>297</v>
      </c>
      <c r="I217" s="190">
        <v>297</v>
      </c>
      <c r="J217" s="191" t="s">
        <v>677</v>
      </c>
      <c r="K217" s="197">
        <f t="shared" si="54"/>
        <v>57</v>
      </c>
      <c r="L217" s="192">
        <f t="shared" si="55"/>
        <v>0.23749999999999999</v>
      </c>
      <c r="M217" s="188" t="s">
        <v>593</v>
      </c>
      <c r="N217" s="193">
        <v>43417</v>
      </c>
      <c r="O217" s="1"/>
      <c r="P217" s="1"/>
      <c r="Q217" s="239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4">
        <v>123</v>
      </c>
      <c r="B218" s="155">
        <v>43439</v>
      </c>
      <c r="C218" s="155"/>
      <c r="D218" s="156" t="s">
        <v>779</v>
      </c>
      <c r="E218" s="157" t="s">
        <v>590</v>
      </c>
      <c r="F218" s="157">
        <v>202.5</v>
      </c>
      <c r="G218" s="157"/>
      <c r="H218" s="157">
        <v>255</v>
      </c>
      <c r="I218" s="159">
        <v>252</v>
      </c>
      <c r="J218" s="160" t="s">
        <v>677</v>
      </c>
      <c r="K218" s="161">
        <f t="shared" si="54"/>
        <v>52.5</v>
      </c>
      <c r="L218" s="162">
        <f t="shared" si="55"/>
        <v>0.25925925925925924</v>
      </c>
      <c r="M218" s="157" t="s">
        <v>593</v>
      </c>
      <c r="N218" s="163">
        <v>43542</v>
      </c>
      <c r="O218" s="1"/>
      <c r="P218" s="1"/>
      <c r="Q218" s="239"/>
      <c r="R218" s="1"/>
      <c r="S218" s="6" t="s">
        <v>780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124</v>
      </c>
      <c r="B219" s="186">
        <v>43465</v>
      </c>
      <c r="C219" s="155"/>
      <c r="D219" s="187" t="s">
        <v>159</v>
      </c>
      <c r="E219" s="188" t="s">
        <v>590</v>
      </c>
      <c r="F219" s="188">
        <v>710</v>
      </c>
      <c r="G219" s="188"/>
      <c r="H219" s="188">
        <v>866</v>
      </c>
      <c r="I219" s="190">
        <v>866</v>
      </c>
      <c r="J219" s="191" t="s">
        <v>677</v>
      </c>
      <c r="K219" s="161">
        <f t="shared" si="54"/>
        <v>156</v>
      </c>
      <c r="L219" s="162">
        <f t="shared" si="55"/>
        <v>0.21971830985915494</v>
      </c>
      <c r="M219" s="157" t="s">
        <v>593</v>
      </c>
      <c r="N219" s="163">
        <v>43553</v>
      </c>
      <c r="O219" s="1"/>
      <c r="P219" s="1"/>
      <c r="Q219" s="239"/>
      <c r="R219" s="1"/>
      <c r="S219" s="6" t="s">
        <v>780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125</v>
      </c>
      <c r="B220" s="186">
        <v>43522</v>
      </c>
      <c r="C220" s="186"/>
      <c r="D220" s="187" t="s">
        <v>174</v>
      </c>
      <c r="E220" s="188" t="s">
        <v>590</v>
      </c>
      <c r="F220" s="188">
        <v>337.25</v>
      </c>
      <c r="G220" s="188"/>
      <c r="H220" s="188">
        <v>398.5</v>
      </c>
      <c r="I220" s="190">
        <v>411</v>
      </c>
      <c r="J220" s="160" t="s">
        <v>781</v>
      </c>
      <c r="K220" s="161">
        <f t="shared" si="54"/>
        <v>61.25</v>
      </c>
      <c r="L220" s="162">
        <f t="shared" si="55"/>
        <v>0.1816160118606375</v>
      </c>
      <c r="M220" s="157" t="s">
        <v>593</v>
      </c>
      <c r="N220" s="163">
        <v>43760</v>
      </c>
      <c r="O220" s="1"/>
      <c r="P220" s="1"/>
      <c r="Q220" s="239"/>
      <c r="R220" s="1"/>
      <c r="S220" s="6" t="s">
        <v>780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98">
        <v>126</v>
      </c>
      <c r="B221" s="199">
        <v>43559</v>
      </c>
      <c r="C221" s="199"/>
      <c r="D221" s="200" t="s">
        <v>782</v>
      </c>
      <c r="E221" s="201" t="s">
        <v>590</v>
      </c>
      <c r="F221" s="201">
        <v>130</v>
      </c>
      <c r="G221" s="201"/>
      <c r="H221" s="201">
        <v>65</v>
      </c>
      <c r="I221" s="202">
        <v>158</v>
      </c>
      <c r="J221" s="170" t="s">
        <v>783</v>
      </c>
      <c r="K221" s="171">
        <f t="shared" si="54"/>
        <v>-65</v>
      </c>
      <c r="L221" s="172">
        <f t="shared" si="55"/>
        <v>-0.5</v>
      </c>
      <c r="M221" s="168" t="s">
        <v>603</v>
      </c>
      <c r="N221" s="165">
        <v>43726</v>
      </c>
      <c r="O221" s="1"/>
      <c r="P221" s="1"/>
      <c r="Q221" s="239"/>
      <c r="R221" s="1"/>
      <c r="S221" s="6" t="s">
        <v>784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127</v>
      </c>
      <c r="B222" s="186">
        <v>43017</v>
      </c>
      <c r="C222" s="186"/>
      <c r="D222" s="187" t="s">
        <v>210</v>
      </c>
      <c r="E222" s="188" t="s">
        <v>590</v>
      </c>
      <c r="F222" s="188">
        <v>141.5</v>
      </c>
      <c r="G222" s="188"/>
      <c r="H222" s="188">
        <v>183.5</v>
      </c>
      <c r="I222" s="190">
        <v>210</v>
      </c>
      <c r="J222" s="160" t="s">
        <v>778</v>
      </c>
      <c r="K222" s="161">
        <f t="shared" si="54"/>
        <v>42</v>
      </c>
      <c r="L222" s="162">
        <f t="shared" si="55"/>
        <v>0.29681978798586572</v>
      </c>
      <c r="M222" s="157" t="s">
        <v>593</v>
      </c>
      <c r="N222" s="163">
        <v>43042</v>
      </c>
      <c r="O222" s="1"/>
      <c r="P222" s="1"/>
      <c r="Q222" s="239"/>
      <c r="R222" s="1"/>
      <c r="S222" s="6" t="s">
        <v>784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98">
        <v>128</v>
      </c>
      <c r="B223" s="199">
        <v>43074</v>
      </c>
      <c r="C223" s="199"/>
      <c r="D223" s="200" t="s">
        <v>785</v>
      </c>
      <c r="E223" s="201" t="s">
        <v>590</v>
      </c>
      <c r="F223" s="196">
        <v>172</v>
      </c>
      <c r="G223" s="201"/>
      <c r="H223" s="201">
        <v>155.25</v>
      </c>
      <c r="I223" s="202">
        <v>230</v>
      </c>
      <c r="J223" s="170" t="s">
        <v>786</v>
      </c>
      <c r="K223" s="171">
        <f t="shared" si="54"/>
        <v>-16.75</v>
      </c>
      <c r="L223" s="172">
        <f t="shared" si="55"/>
        <v>-9.7383720930232565E-2</v>
      </c>
      <c r="M223" s="168" t="s">
        <v>603</v>
      </c>
      <c r="N223" s="165">
        <v>43787</v>
      </c>
      <c r="O223" s="1"/>
      <c r="P223" s="1"/>
      <c r="Q223" s="239"/>
      <c r="R223" s="1"/>
      <c r="S223" s="6" t="s">
        <v>784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129</v>
      </c>
      <c r="B224" s="186">
        <v>43398</v>
      </c>
      <c r="C224" s="186"/>
      <c r="D224" s="187" t="s">
        <v>120</v>
      </c>
      <c r="E224" s="188" t="s">
        <v>590</v>
      </c>
      <c r="F224" s="188">
        <v>698.5</v>
      </c>
      <c r="G224" s="188"/>
      <c r="H224" s="188">
        <v>890</v>
      </c>
      <c r="I224" s="190">
        <v>890</v>
      </c>
      <c r="J224" s="160" t="s">
        <v>787</v>
      </c>
      <c r="K224" s="161">
        <f t="shared" si="54"/>
        <v>191.5</v>
      </c>
      <c r="L224" s="162">
        <f t="shared" si="55"/>
        <v>0.27415891195418757</v>
      </c>
      <c r="M224" s="157" t="s">
        <v>593</v>
      </c>
      <c r="N224" s="163">
        <v>44328</v>
      </c>
      <c r="O224" s="1"/>
      <c r="P224" s="1"/>
      <c r="Q224" s="239"/>
      <c r="R224" s="1"/>
      <c r="S224" s="6" t="s">
        <v>780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130</v>
      </c>
      <c r="B225" s="186">
        <v>42877</v>
      </c>
      <c r="C225" s="186"/>
      <c r="D225" s="187" t="s">
        <v>788</v>
      </c>
      <c r="E225" s="188" t="s">
        <v>590</v>
      </c>
      <c r="F225" s="188">
        <v>127.6</v>
      </c>
      <c r="G225" s="188"/>
      <c r="H225" s="188">
        <v>138</v>
      </c>
      <c r="I225" s="190">
        <v>190</v>
      </c>
      <c r="J225" s="160" t="s">
        <v>789</v>
      </c>
      <c r="K225" s="161">
        <f t="shared" si="54"/>
        <v>10.400000000000006</v>
      </c>
      <c r="L225" s="162">
        <f t="shared" si="55"/>
        <v>8.1504702194357417E-2</v>
      </c>
      <c r="M225" s="157" t="s">
        <v>593</v>
      </c>
      <c r="N225" s="163">
        <v>43774</v>
      </c>
      <c r="O225" s="1"/>
      <c r="P225" s="1"/>
      <c r="Q225" s="239"/>
      <c r="R225" s="1"/>
      <c r="S225" s="6" t="s">
        <v>784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131</v>
      </c>
      <c r="B226" s="186">
        <v>43158</v>
      </c>
      <c r="C226" s="186"/>
      <c r="D226" s="187" t="s">
        <v>790</v>
      </c>
      <c r="E226" s="188" t="s">
        <v>590</v>
      </c>
      <c r="F226" s="188">
        <v>317</v>
      </c>
      <c r="G226" s="188"/>
      <c r="H226" s="188">
        <v>382.5</v>
      </c>
      <c r="I226" s="190">
        <v>398</v>
      </c>
      <c r="J226" s="160" t="s">
        <v>791</v>
      </c>
      <c r="K226" s="161">
        <f t="shared" si="54"/>
        <v>65.5</v>
      </c>
      <c r="L226" s="162">
        <f t="shared" si="55"/>
        <v>0.20662460567823343</v>
      </c>
      <c r="M226" s="157" t="s">
        <v>593</v>
      </c>
      <c r="N226" s="163">
        <v>44238</v>
      </c>
      <c r="O226" s="1"/>
      <c r="P226" s="1"/>
      <c r="Q226" s="239"/>
      <c r="R226" s="1"/>
      <c r="S226" s="6" t="s">
        <v>784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98">
        <v>132</v>
      </c>
      <c r="B227" s="199">
        <v>43164</v>
      </c>
      <c r="C227" s="199"/>
      <c r="D227" s="200" t="s">
        <v>166</v>
      </c>
      <c r="E227" s="201" t="s">
        <v>590</v>
      </c>
      <c r="F227" s="196">
        <f>510-14.4</f>
        <v>495.6</v>
      </c>
      <c r="G227" s="201"/>
      <c r="H227" s="201">
        <v>350</v>
      </c>
      <c r="I227" s="202">
        <v>672</v>
      </c>
      <c r="J227" s="170" t="s">
        <v>792</v>
      </c>
      <c r="K227" s="171">
        <f t="shared" si="54"/>
        <v>-145.60000000000002</v>
      </c>
      <c r="L227" s="172">
        <f t="shared" si="55"/>
        <v>-0.29378531073446329</v>
      </c>
      <c r="M227" s="168" t="s">
        <v>603</v>
      </c>
      <c r="N227" s="165">
        <v>43887</v>
      </c>
      <c r="O227" s="1"/>
      <c r="P227" s="1"/>
      <c r="Q227" s="239"/>
      <c r="R227" s="1"/>
      <c r="S227" s="6" t="s">
        <v>780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98">
        <v>133</v>
      </c>
      <c r="B228" s="199">
        <v>43237</v>
      </c>
      <c r="C228" s="199"/>
      <c r="D228" s="200" t="s">
        <v>793</v>
      </c>
      <c r="E228" s="201" t="s">
        <v>590</v>
      </c>
      <c r="F228" s="196">
        <v>230.3</v>
      </c>
      <c r="G228" s="201"/>
      <c r="H228" s="201">
        <v>102.5</v>
      </c>
      <c r="I228" s="202">
        <v>348</v>
      </c>
      <c r="J228" s="170" t="s">
        <v>794</v>
      </c>
      <c r="K228" s="171">
        <f t="shared" si="54"/>
        <v>-127.80000000000001</v>
      </c>
      <c r="L228" s="172">
        <f t="shared" si="55"/>
        <v>-0.55492835432045162</v>
      </c>
      <c r="M228" s="168" t="s">
        <v>603</v>
      </c>
      <c r="N228" s="165">
        <v>43896</v>
      </c>
      <c r="O228" s="1"/>
      <c r="P228" s="1"/>
      <c r="Q228" s="239"/>
      <c r="R228" s="1"/>
      <c r="S228" s="6" t="s">
        <v>780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134</v>
      </c>
      <c r="B229" s="186">
        <v>43258</v>
      </c>
      <c r="C229" s="186"/>
      <c r="D229" s="187" t="s">
        <v>444</v>
      </c>
      <c r="E229" s="188" t="s">
        <v>590</v>
      </c>
      <c r="F229" s="188">
        <f>342.5-5.1</f>
        <v>337.4</v>
      </c>
      <c r="G229" s="188"/>
      <c r="H229" s="188">
        <v>412.5</v>
      </c>
      <c r="I229" s="190">
        <v>439</v>
      </c>
      <c r="J229" s="160" t="s">
        <v>795</v>
      </c>
      <c r="K229" s="161">
        <f t="shared" si="54"/>
        <v>75.100000000000023</v>
      </c>
      <c r="L229" s="162">
        <f t="shared" si="55"/>
        <v>0.22258446947243635</v>
      </c>
      <c r="M229" s="157" t="s">
        <v>593</v>
      </c>
      <c r="N229" s="163">
        <v>44230</v>
      </c>
      <c r="O229" s="1"/>
      <c r="P229" s="1"/>
      <c r="Q229" s="239"/>
      <c r="R229" s="1"/>
      <c r="S229" s="6" t="s">
        <v>784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79">
        <v>135</v>
      </c>
      <c r="B230" s="178">
        <v>43285</v>
      </c>
      <c r="C230" s="178"/>
      <c r="D230" s="179" t="s">
        <v>58</v>
      </c>
      <c r="E230" s="180" t="s">
        <v>590</v>
      </c>
      <c r="F230" s="180">
        <f>127.5-5.53</f>
        <v>121.97</v>
      </c>
      <c r="G230" s="181"/>
      <c r="H230" s="181">
        <v>122.5</v>
      </c>
      <c r="I230" s="181">
        <v>170</v>
      </c>
      <c r="J230" s="182" t="s">
        <v>796</v>
      </c>
      <c r="K230" s="183">
        <f t="shared" si="54"/>
        <v>0.53000000000000114</v>
      </c>
      <c r="L230" s="184">
        <f t="shared" si="55"/>
        <v>4.3453308190538747E-3</v>
      </c>
      <c r="M230" s="180" t="s">
        <v>610</v>
      </c>
      <c r="N230" s="178">
        <v>44431</v>
      </c>
      <c r="O230" s="1"/>
      <c r="P230" s="1"/>
      <c r="Q230" s="239"/>
      <c r="R230" s="1"/>
      <c r="S230" s="6" t="s">
        <v>780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98">
        <v>136</v>
      </c>
      <c r="B231" s="199">
        <v>43294</v>
      </c>
      <c r="C231" s="199"/>
      <c r="D231" s="200" t="s">
        <v>797</v>
      </c>
      <c r="E231" s="201" t="s">
        <v>590</v>
      </c>
      <c r="F231" s="196">
        <v>46.5</v>
      </c>
      <c r="G231" s="201"/>
      <c r="H231" s="201">
        <v>17</v>
      </c>
      <c r="I231" s="202">
        <v>59</v>
      </c>
      <c r="J231" s="170" t="s">
        <v>798</v>
      </c>
      <c r="K231" s="171">
        <f t="shared" si="54"/>
        <v>-29.5</v>
      </c>
      <c r="L231" s="172">
        <f t="shared" si="55"/>
        <v>-0.63440860215053763</v>
      </c>
      <c r="M231" s="168" t="s">
        <v>603</v>
      </c>
      <c r="N231" s="165">
        <v>43887</v>
      </c>
      <c r="O231" s="1"/>
      <c r="P231" s="1"/>
      <c r="Q231" s="239"/>
      <c r="R231" s="1"/>
      <c r="S231" s="6" t="s">
        <v>780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137</v>
      </c>
      <c r="B232" s="186">
        <v>43396</v>
      </c>
      <c r="C232" s="186"/>
      <c r="D232" s="187" t="s">
        <v>427</v>
      </c>
      <c r="E232" s="188" t="s">
        <v>590</v>
      </c>
      <c r="F232" s="188">
        <v>156.5</v>
      </c>
      <c r="G232" s="188"/>
      <c r="H232" s="188">
        <v>207.5</v>
      </c>
      <c r="I232" s="190">
        <v>191</v>
      </c>
      <c r="J232" s="160" t="s">
        <v>677</v>
      </c>
      <c r="K232" s="161">
        <f t="shared" si="54"/>
        <v>51</v>
      </c>
      <c r="L232" s="162">
        <f t="shared" si="55"/>
        <v>0.32587859424920129</v>
      </c>
      <c r="M232" s="157" t="s">
        <v>593</v>
      </c>
      <c r="N232" s="163">
        <v>44369</v>
      </c>
      <c r="O232" s="1"/>
      <c r="P232" s="1"/>
      <c r="Q232" s="239"/>
      <c r="R232" s="1"/>
      <c r="S232" s="6" t="s">
        <v>780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5">
        <v>138</v>
      </c>
      <c r="B233" s="186">
        <v>43439</v>
      </c>
      <c r="C233" s="186"/>
      <c r="D233" s="187" t="s">
        <v>346</v>
      </c>
      <c r="E233" s="188" t="s">
        <v>590</v>
      </c>
      <c r="F233" s="188">
        <v>259.5</v>
      </c>
      <c r="G233" s="188"/>
      <c r="H233" s="188">
        <v>320</v>
      </c>
      <c r="I233" s="190">
        <v>320</v>
      </c>
      <c r="J233" s="160" t="s">
        <v>677</v>
      </c>
      <c r="K233" s="161">
        <f t="shared" si="54"/>
        <v>60.5</v>
      </c>
      <c r="L233" s="162">
        <f t="shared" si="55"/>
        <v>0.23314065510597304</v>
      </c>
      <c r="M233" s="157" t="s">
        <v>593</v>
      </c>
      <c r="N233" s="163">
        <v>44323</v>
      </c>
      <c r="O233" s="1"/>
      <c r="P233" s="1"/>
      <c r="Q233" s="239"/>
      <c r="R233" s="1"/>
      <c r="S233" s="6" t="s">
        <v>780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98">
        <v>139</v>
      </c>
      <c r="B234" s="199">
        <v>43439</v>
      </c>
      <c r="C234" s="199"/>
      <c r="D234" s="200" t="s">
        <v>799</v>
      </c>
      <c r="E234" s="201" t="s">
        <v>590</v>
      </c>
      <c r="F234" s="201">
        <v>715</v>
      </c>
      <c r="G234" s="201"/>
      <c r="H234" s="201">
        <v>445</v>
      </c>
      <c r="I234" s="202">
        <v>840</v>
      </c>
      <c r="J234" s="170" t="s">
        <v>800</v>
      </c>
      <c r="K234" s="171">
        <f t="shared" si="54"/>
        <v>-270</v>
      </c>
      <c r="L234" s="172">
        <f t="shared" si="55"/>
        <v>-0.3776223776223776</v>
      </c>
      <c r="M234" s="168" t="s">
        <v>603</v>
      </c>
      <c r="N234" s="165">
        <v>43800</v>
      </c>
      <c r="O234" s="1"/>
      <c r="P234" s="1"/>
      <c r="Q234" s="239"/>
      <c r="R234" s="1"/>
      <c r="S234" s="6" t="s">
        <v>780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140</v>
      </c>
      <c r="B235" s="186">
        <v>43469</v>
      </c>
      <c r="C235" s="186"/>
      <c r="D235" s="187" t="s">
        <v>180</v>
      </c>
      <c r="E235" s="188" t="s">
        <v>590</v>
      </c>
      <c r="F235" s="188">
        <v>875</v>
      </c>
      <c r="G235" s="188"/>
      <c r="H235" s="188">
        <v>1165</v>
      </c>
      <c r="I235" s="190">
        <v>1185</v>
      </c>
      <c r="J235" s="160" t="s">
        <v>801</v>
      </c>
      <c r="K235" s="161">
        <f t="shared" si="54"/>
        <v>290</v>
      </c>
      <c r="L235" s="162">
        <f t="shared" si="55"/>
        <v>0.33142857142857141</v>
      </c>
      <c r="M235" s="157" t="s">
        <v>593</v>
      </c>
      <c r="N235" s="163">
        <v>43847</v>
      </c>
      <c r="O235" s="1"/>
      <c r="P235" s="1"/>
      <c r="Q235" s="239"/>
      <c r="R235" s="1"/>
      <c r="S235" s="6" t="s">
        <v>780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141</v>
      </c>
      <c r="B236" s="186">
        <v>43559</v>
      </c>
      <c r="C236" s="186"/>
      <c r="D236" s="187" t="s">
        <v>364</v>
      </c>
      <c r="E236" s="188" t="s">
        <v>590</v>
      </c>
      <c r="F236" s="188">
        <f>387-14.63</f>
        <v>372.37</v>
      </c>
      <c r="G236" s="188"/>
      <c r="H236" s="188">
        <v>490</v>
      </c>
      <c r="I236" s="190">
        <v>490</v>
      </c>
      <c r="J236" s="160" t="s">
        <v>677</v>
      </c>
      <c r="K236" s="161">
        <f t="shared" si="54"/>
        <v>117.63</v>
      </c>
      <c r="L236" s="162">
        <f t="shared" si="55"/>
        <v>0.31589548030185027</v>
      </c>
      <c r="M236" s="157" t="s">
        <v>593</v>
      </c>
      <c r="N236" s="163">
        <v>43850</v>
      </c>
      <c r="O236" s="1"/>
      <c r="P236" s="1"/>
      <c r="Q236" s="239"/>
      <c r="R236" s="1"/>
      <c r="S236" s="6" t="s">
        <v>780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98">
        <v>142</v>
      </c>
      <c r="B237" s="199">
        <v>43578</v>
      </c>
      <c r="C237" s="199"/>
      <c r="D237" s="200" t="s">
        <v>802</v>
      </c>
      <c r="E237" s="201" t="s">
        <v>602</v>
      </c>
      <c r="F237" s="201">
        <v>220</v>
      </c>
      <c r="G237" s="201"/>
      <c r="H237" s="201">
        <v>127.5</v>
      </c>
      <c r="I237" s="202">
        <v>284</v>
      </c>
      <c r="J237" s="170" t="s">
        <v>803</v>
      </c>
      <c r="K237" s="171">
        <f t="shared" si="54"/>
        <v>-92.5</v>
      </c>
      <c r="L237" s="172">
        <f t="shared" si="55"/>
        <v>-0.42045454545454547</v>
      </c>
      <c r="M237" s="168" t="s">
        <v>603</v>
      </c>
      <c r="N237" s="165">
        <v>43896</v>
      </c>
      <c r="O237" s="1"/>
      <c r="P237" s="1"/>
      <c r="Q237" s="239"/>
      <c r="R237" s="1"/>
      <c r="S237" s="6" t="s">
        <v>780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143</v>
      </c>
      <c r="B238" s="186">
        <v>43622</v>
      </c>
      <c r="C238" s="186"/>
      <c r="D238" s="187" t="s">
        <v>489</v>
      </c>
      <c r="E238" s="188" t="s">
        <v>602</v>
      </c>
      <c r="F238" s="188">
        <v>332.8</v>
      </c>
      <c r="G238" s="188"/>
      <c r="H238" s="188">
        <v>405</v>
      </c>
      <c r="I238" s="190">
        <v>419</v>
      </c>
      <c r="J238" s="160" t="s">
        <v>804</v>
      </c>
      <c r="K238" s="161">
        <f t="shared" si="54"/>
        <v>72.199999999999989</v>
      </c>
      <c r="L238" s="162">
        <f t="shared" si="55"/>
        <v>0.21694711538461534</v>
      </c>
      <c r="M238" s="157" t="s">
        <v>593</v>
      </c>
      <c r="N238" s="163">
        <v>43860</v>
      </c>
      <c r="O238" s="1"/>
      <c r="P238" s="1"/>
      <c r="Q238" s="239"/>
      <c r="R238" s="1"/>
      <c r="S238" s="6" t="s">
        <v>784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79">
        <v>144</v>
      </c>
      <c r="B239" s="178">
        <v>43641</v>
      </c>
      <c r="C239" s="178"/>
      <c r="D239" s="179" t="s">
        <v>172</v>
      </c>
      <c r="E239" s="180" t="s">
        <v>590</v>
      </c>
      <c r="F239" s="180">
        <v>386</v>
      </c>
      <c r="G239" s="181"/>
      <c r="H239" s="181">
        <v>395</v>
      </c>
      <c r="I239" s="181">
        <v>452</v>
      </c>
      <c r="J239" s="182" t="s">
        <v>805</v>
      </c>
      <c r="K239" s="183">
        <f t="shared" si="54"/>
        <v>9</v>
      </c>
      <c r="L239" s="184">
        <f t="shared" si="55"/>
        <v>2.3316062176165803E-2</v>
      </c>
      <c r="M239" s="180" t="s">
        <v>610</v>
      </c>
      <c r="N239" s="178">
        <v>43868</v>
      </c>
      <c r="O239" s="1"/>
      <c r="P239" s="1"/>
      <c r="Q239" s="239"/>
      <c r="R239" s="1"/>
      <c r="S239" s="6" t="s">
        <v>784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79">
        <v>145</v>
      </c>
      <c r="B240" s="178">
        <v>43707</v>
      </c>
      <c r="C240" s="178"/>
      <c r="D240" s="179" t="s">
        <v>146</v>
      </c>
      <c r="E240" s="180" t="s">
        <v>590</v>
      </c>
      <c r="F240" s="180">
        <v>137.5</v>
      </c>
      <c r="G240" s="181"/>
      <c r="H240" s="181">
        <v>138.5</v>
      </c>
      <c r="I240" s="181">
        <v>190</v>
      </c>
      <c r="J240" s="182" t="s">
        <v>806</v>
      </c>
      <c r="K240" s="183">
        <f t="shared" si="54"/>
        <v>1</v>
      </c>
      <c r="L240" s="184">
        <f t="shared" si="55"/>
        <v>7.2727272727272727E-3</v>
      </c>
      <c r="M240" s="180" t="s">
        <v>610</v>
      </c>
      <c r="N240" s="178">
        <v>44432</v>
      </c>
      <c r="O240" s="1"/>
      <c r="P240" s="1"/>
      <c r="Q240" s="239"/>
      <c r="R240" s="1"/>
      <c r="S240" s="6" t="s">
        <v>780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146</v>
      </c>
      <c r="B241" s="186">
        <v>43731</v>
      </c>
      <c r="C241" s="186"/>
      <c r="D241" s="187" t="s">
        <v>437</v>
      </c>
      <c r="E241" s="188" t="s">
        <v>590</v>
      </c>
      <c r="F241" s="188">
        <v>235</v>
      </c>
      <c r="G241" s="188"/>
      <c r="H241" s="188">
        <v>295</v>
      </c>
      <c r="I241" s="190">
        <v>296</v>
      </c>
      <c r="J241" s="160" t="s">
        <v>807</v>
      </c>
      <c r="K241" s="161">
        <f t="shared" si="54"/>
        <v>60</v>
      </c>
      <c r="L241" s="162">
        <f t="shared" si="55"/>
        <v>0.25531914893617019</v>
      </c>
      <c r="M241" s="157" t="s">
        <v>593</v>
      </c>
      <c r="N241" s="163">
        <v>43844</v>
      </c>
      <c r="O241" s="1"/>
      <c r="P241" s="1"/>
      <c r="Q241" s="239"/>
      <c r="R241" s="1"/>
      <c r="S241" s="6" t="s">
        <v>784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147</v>
      </c>
      <c r="B242" s="186">
        <v>43752</v>
      </c>
      <c r="C242" s="186"/>
      <c r="D242" s="187" t="s">
        <v>808</v>
      </c>
      <c r="E242" s="188" t="s">
        <v>590</v>
      </c>
      <c r="F242" s="188">
        <v>277.5</v>
      </c>
      <c r="G242" s="188"/>
      <c r="H242" s="188">
        <v>333</v>
      </c>
      <c r="I242" s="190">
        <v>333</v>
      </c>
      <c r="J242" s="160" t="s">
        <v>809</v>
      </c>
      <c r="K242" s="161">
        <f t="shared" si="54"/>
        <v>55.5</v>
      </c>
      <c r="L242" s="162">
        <f t="shared" si="55"/>
        <v>0.2</v>
      </c>
      <c r="M242" s="157" t="s">
        <v>593</v>
      </c>
      <c r="N242" s="163">
        <v>43846</v>
      </c>
      <c r="O242" s="1"/>
      <c r="P242" s="1"/>
      <c r="Q242" s="239"/>
      <c r="R242" s="1"/>
      <c r="S242" s="6" t="s">
        <v>780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148</v>
      </c>
      <c r="B243" s="186">
        <v>43752</v>
      </c>
      <c r="C243" s="186"/>
      <c r="D243" s="187" t="s">
        <v>810</v>
      </c>
      <c r="E243" s="188" t="s">
        <v>590</v>
      </c>
      <c r="F243" s="188">
        <v>930</v>
      </c>
      <c r="G243" s="188"/>
      <c r="H243" s="188">
        <v>1165</v>
      </c>
      <c r="I243" s="190">
        <v>1200</v>
      </c>
      <c r="J243" s="160" t="s">
        <v>811</v>
      </c>
      <c r="K243" s="161">
        <f t="shared" si="54"/>
        <v>235</v>
      </c>
      <c r="L243" s="162">
        <f t="shared" si="55"/>
        <v>0.25268817204301075</v>
      </c>
      <c r="M243" s="157" t="s">
        <v>593</v>
      </c>
      <c r="N243" s="163">
        <v>43847</v>
      </c>
      <c r="O243" s="1"/>
      <c r="P243" s="1"/>
      <c r="Q243" s="239"/>
      <c r="R243" s="1"/>
      <c r="S243" s="6" t="s">
        <v>784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149</v>
      </c>
      <c r="B244" s="186">
        <v>43753</v>
      </c>
      <c r="C244" s="186"/>
      <c r="D244" s="187" t="s">
        <v>812</v>
      </c>
      <c r="E244" s="188" t="s">
        <v>590</v>
      </c>
      <c r="F244" s="158">
        <v>111</v>
      </c>
      <c r="G244" s="188"/>
      <c r="H244" s="188">
        <v>141</v>
      </c>
      <c r="I244" s="190">
        <v>141</v>
      </c>
      <c r="J244" s="160" t="s">
        <v>813</v>
      </c>
      <c r="K244" s="161">
        <f t="shared" si="54"/>
        <v>30</v>
      </c>
      <c r="L244" s="162">
        <f t="shared" si="55"/>
        <v>0.27027027027027029</v>
      </c>
      <c r="M244" s="157" t="s">
        <v>593</v>
      </c>
      <c r="N244" s="163">
        <v>44328</v>
      </c>
      <c r="O244" s="1"/>
      <c r="P244" s="1"/>
      <c r="Q244" s="239"/>
      <c r="R244" s="1"/>
      <c r="S244" s="6" t="s">
        <v>784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150</v>
      </c>
      <c r="B245" s="186">
        <v>43753</v>
      </c>
      <c r="C245" s="186"/>
      <c r="D245" s="187" t="s">
        <v>814</v>
      </c>
      <c r="E245" s="188" t="s">
        <v>590</v>
      </c>
      <c r="F245" s="158">
        <v>296</v>
      </c>
      <c r="G245" s="188"/>
      <c r="H245" s="188">
        <v>370</v>
      </c>
      <c r="I245" s="190">
        <v>370</v>
      </c>
      <c r="J245" s="160" t="s">
        <v>677</v>
      </c>
      <c r="K245" s="161">
        <f t="shared" si="54"/>
        <v>74</v>
      </c>
      <c r="L245" s="162">
        <f t="shared" si="55"/>
        <v>0.25</v>
      </c>
      <c r="M245" s="157" t="s">
        <v>593</v>
      </c>
      <c r="N245" s="163">
        <v>43853</v>
      </c>
      <c r="O245" s="1"/>
      <c r="P245" s="1"/>
      <c r="Q245" s="239"/>
      <c r="R245" s="1"/>
      <c r="S245" s="6" t="s">
        <v>784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151</v>
      </c>
      <c r="B246" s="186">
        <v>43754</v>
      </c>
      <c r="C246" s="186"/>
      <c r="D246" s="187" t="s">
        <v>815</v>
      </c>
      <c r="E246" s="188" t="s">
        <v>590</v>
      </c>
      <c r="F246" s="158">
        <v>300</v>
      </c>
      <c r="G246" s="188"/>
      <c r="H246" s="188">
        <v>382.5</v>
      </c>
      <c r="I246" s="190">
        <v>344</v>
      </c>
      <c r="J246" s="160" t="s">
        <v>816</v>
      </c>
      <c r="K246" s="161">
        <f t="shared" si="54"/>
        <v>82.5</v>
      </c>
      <c r="L246" s="162">
        <f t="shared" si="55"/>
        <v>0.27500000000000002</v>
      </c>
      <c r="M246" s="157" t="s">
        <v>593</v>
      </c>
      <c r="N246" s="163">
        <v>44238</v>
      </c>
      <c r="O246" s="1"/>
      <c r="P246" s="1"/>
      <c r="Q246" s="239"/>
      <c r="R246" s="1"/>
      <c r="S246" s="6" t="s">
        <v>784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152</v>
      </c>
      <c r="B247" s="186">
        <v>43832</v>
      </c>
      <c r="C247" s="186"/>
      <c r="D247" s="187" t="s">
        <v>817</v>
      </c>
      <c r="E247" s="188" t="s">
        <v>590</v>
      </c>
      <c r="F247" s="158">
        <v>495</v>
      </c>
      <c r="G247" s="188"/>
      <c r="H247" s="188">
        <v>595</v>
      </c>
      <c r="I247" s="190">
        <v>590</v>
      </c>
      <c r="J247" s="160" t="s">
        <v>613</v>
      </c>
      <c r="K247" s="161">
        <f t="shared" si="54"/>
        <v>100</v>
      </c>
      <c r="L247" s="162">
        <f t="shared" si="55"/>
        <v>0.20202020202020202</v>
      </c>
      <c r="M247" s="157" t="s">
        <v>593</v>
      </c>
      <c r="N247" s="163">
        <v>44589</v>
      </c>
      <c r="O247" s="1"/>
      <c r="P247" s="1"/>
      <c r="Q247" s="239"/>
      <c r="R247" s="1"/>
      <c r="S247" s="6" t="s">
        <v>784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153</v>
      </c>
      <c r="B248" s="186">
        <v>43966</v>
      </c>
      <c r="C248" s="186"/>
      <c r="D248" s="187" t="s">
        <v>76</v>
      </c>
      <c r="E248" s="188" t="s">
        <v>590</v>
      </c>
      <c r="F248" s="158">
        <v>67.5</v>
      </c>
      <c r="G248" s="188"/>
      <c r="H248" s="188">
        <v>86</v>
      </c>
      <c r="I248" s="190">
        <v>86</v>
      </c>
      <c r="J248" s="160" t="s">
        <v>818</v>
      </c>
      <c r="K248" s="161">
        <f t="shared" si="54"/>
        <v>18.5</v>
      </c>
      <c r="L248" s="162">
        <f t="shared" si="55"/>
        <v>0.27407407407407408</v>
      </c>
      <c r="M248" s="157" t="s">
        <v>593</v>
      </c>
      <c r="N248" s="163">
        <v>44008</v>
      </c>
      <c r="O248" s="1"/>
      <c r="P248" s="1"/>
      <c r="Q248" s="239"/>
      <c r="R248" s="1"/>
      <c r="S248" s="6" t="s">
        <v>784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154</v>
      </c>
      <c r="B249" s="186">
        <v>44035</v>
      </c>
      <c r="C249" s="186"/>
      <c r="D249" s="187" t="s">
        <v>488</v>
      </c>
      <c r="E249" s="188" t="s">
        <v>590</v>
      </c>
      <c r="F249" s="158">
        <v>231</v>
      </c>
      <c r="G249" s="188"/>
      <c r="H249" s="188">
        <v>281</v>
      </c>
      <c r="I249" s="190">
        <v>281</v>
      </c>
      <c r="J249" s="160" t="s">
        <v>677</v>
      </c>
      <c r="K249" s="161">
        <f t="shared" si="54"/>
        <v>50</v>
      </c>
      <c r="L249" s="162">
        <f t="shared" si="55"/>
        <v>0.21645021645021645</v>
      </c>
      <c r="M249" s="157" t="s">
        <v>593</v>
      </c>
      <c r="N249" s="163">
        <v>44358</v>
      </c>
      <c r="O249" s="1"/>
      <c r="P249" s="1"/>
      <c r="Q249" s="239"/>
      <c r="R249" s="1"/>
      <c r="S249" s="6" t="s">
        <v>784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155</v>
      </c>
      <c r="B250" s="186">
        <v>44092</v>
      </c>
      <c r="C250" s="186"/>
      <c r="D250" s="187" t="s">
        <v>144</v>
      </c>
      <c r="E250" s="188" t="s">
        <v>590</v>
      </c>
      <c r="F250" s="188">
        <v>206</v>
      </c>
      <c r="G250" s="188"/>
      <c r="H250" s="188">
        <v>248</v>
      </c>
      <c r="I250" s="190">
        <v>248</v>
      </c>
      <c r="J250" s="160" t="s">
        <v>677</v>
      </c>
      <c r="K250" s="161">
        <f t="shared" si="54"/>
        <v>42</v>
      </c>
      <c r="L250" s="162">
        <f t="shared" si="55"/>
        <v>0.20388349514563106</v>
      </c>
      <c r="M250" s="157" t="s">
        <v>593</v>
      </c>
      <c r="N250" s="163">
        <v>44214</v>
      </c>
      <c r="O250" s="1"/>
      <c r="P250" s="1"/>
      <c r="Q250" s="239"/>
      <c r="R250" s="1"/>
      <c r="S250" s="6" t="s">
        <v>784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156</v>
      </c>
      <c r="B251" s="186">
        <v>44140</v>
      </c>
      <c r="C251" s="186"/>
      <c r="D251" s="187" t="s">
        <v>144</v>
      </c>
      <c r="E251" s="188" t="s">
        <v>590</v>
      </c>
      <c r="F251" s="188">
        <v>182.5</v>
      </c>
      <c r="G251" s="188"/>
      <c r="H251" s="188">
        <v>248</v>
      </c>
      <c r="I251" s="190">
        <v>248</v>
      </c>
      <c r="J251" s="160" t="s">
        <v>677</v>
      </c>
      <c r="K251" s="161">
        <f t="shared" si="54"/>
        <v>65.5</v>
      </c>
      <c r="L251" s="162">
        <f t="shared" si="55"/>
        <v>0.35890410958904112</v>
      </c>
      <c r="M251" s="157" t="s">
        <v>593</v>
      </c>
      <c r="N251" s="163">
        <v>44214</v>
      </c>
      <c r="O251" s="1"/>
      <c r="P251" s="1"/>
      <c r="Q251" s="239"/>
      <c r="R251" s="1"/>
      <c r="S251" s="6" t="s">
        <v>784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157</v>
      </c>
      <c r="B252" s="186">
        <v>44140</v>
      </c>
      <c r="C252" s="186"/>
      <c r="D252" s="187" t="s">
        <v>346</v>
      </c>
      <c r="E252" s="188" t="s">
        <v>590</v>
      </c>
      <c r="F252" s="188">
        <v>247.5</v>
      </c>
      <c r="G252" s="188"/>
      <c r="H252" s="188">
        <v>320</v>
      </c>
      <c r="I252" s="190">
        <v>320</v>
      </c>
      <c r="J252" s="160" t="s">
        <v>677</v>
      </c>
      <c r="K252" s="161">
        <f t="shared" si="54"/>
        <v>72.5</v>
      </c>
      <c r="L252" s="162">
        <f t="shared" si="55"/>
        <v>0.29292929292929293</v>
      </c>
      <c r="M252" s="157" t="s">
        <v>593</v>
      </c>
      <c r="N252" s="163">
        <v>44323</v>
      </c>
      <c r="O252" s="1"/>
      <c r="P252" s="1"/>
      <c r="Q252" s="239"/>
      <c r="R252" s="1"/>
      <c r="S252" s="6" t="s">
        <v>784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158</v>
      </c>
      <c r="B253" s="186">
        <v>44140</v>
      </c>
      <c r="C253" s="186"/>
      <c r="D253" s="187" t="s">
        <v>203</v>
      </c>
      <c r="E253" s="188" t="s">
        <v>590</v>
      </c>
      <c r="F253" s="158">
        <v>925</v>
      </c>
      <c r="G253" s="188"/>
      <c r="H253" s="188">
        <v>1095</v>
      </c>
      <c r="I253" s="190">
        <v>1093</v>
      </c>
      <c r="J253" s="160" t="s">
        <v>819</v>
      </c>
      <c r="K253" s="161">
        <f t="shared" si="54"/>
        <v>170</v>
      </c>
      <c r="L253" s="162">
        <f t="shared" si="55"/>
        <v>0.18378378378378379</v>
      </c>
      <c r="M253" s="157" t="s">
        <v>593</v>
      </c>
      <c r="N253" s="163">
        <v>44201</v>
      </c>
      <c r="O253" s="1"/>
      <c r="P253" s="1"/>
      <c r="Q253" s="239"/>
      <c r="R253" s="1"/>
      <c r="S253" s="6" t="s">
        <v>784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5">
        <v>159</v>
      </c>
      <c r="B254" s="186">
        <v>44140</v>
      </c>
      <c r="C254" s="186"/>
      <c r="D254" s="187" t="s">
        <v>364</v>
      </c>
      <c r="E254" s="188" t="s">
        <v>590</v>
      </c>
      <c r="F254" s="158">
        <v>332.5</v>
      </c>
      <c r="G254" s="188"/>
      <c r="H254" s="188">
        <v>393</v>
      </c>
      <c r="I254" s="190">
        <v>406</v>
      </c>
      <c r="J254" s="160" t="s">
        <v>820</v>
      </c>
      <c r="K254" s="161">
        <f t="shared" si="54"/>
        <v>60.5</v>
      </c>
      <c r="L254" s="162">
        <f t="shared" si="55"/>
        <v>0.18195488721804512</v>
      </c>
      <c r="M254" s="157" t="s">
        <v>593</v>
      </c>
      <c r="N254" s="163">
        <v>44256</v>
      </c>
      <c r="O254" s="1"/>
      <c r="P254" s="1"/>
      <c r="Q254" s="239"/>
      <c r="R254" s="1"/>
      <c r="S254" s="6" t="s">
        <v>784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5">
        <v>160</v>
      </c>
      <c r="B255" s="186">
        <v>44141</v>
      </c>
      <c r="C255" s="186"/>
      <c r="D255" s="187" t="s">
        <v>488</v>
      </c>
      <c r="E255" s="188" t="s">
        <v>590</v>
      </c>
      <c r="F255" s="158">
        <v>231</v>
      </c>
      <c r="G255" s="188"/>
      <c r="H255" s="188">
        <v>281</v>
      </c>
      <c r="I255" s="190">
        <v>281</v>
      </c>
      <c r="J255" s="160" t="s">
        <v>677</v>
      </c>
      <c r="K255" s="161">
        <f t="shared" si="54"/>
        <v>50</v>
      </c>
      <c r="L255" s="162">
        <f t="shared" si="55"/>
        <v>0.21645021645021645</v>
      </c>
      <c r="M255" s="157" t="s">
        <v>593</v>
      </c>
      <c r="N255" s="163">
        <v>44358</v>
      </c>
      <c r="O255" s="1"/>
      <c r="P255" s="1"/>
      <c r="Q255" s="239"/>
      <c r="R255" s="1"/>
      <c r="S255" s="6" t="s">
        <v>784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161</v>
      </c>
      <c r="B256" s="186">
        <v>44187</v>
      </c>
      <c r="C256" s="186"/>
      <c r="D256" s="187" t="s">
        <v>821</v>
      </c>
      <c r="E256" s="188" t="s">
        <v>590</v>
      </c>
      <c r="F256" s="158">
        <v>190</v>
      </c>
      <c r="G256" s="188"/>
      <c r="H256" s="188">
        <v>239</v>
      </c>
      <c r="I256" s="190">
        <v>239</v>
      </c>
      <c r="J256" s="160" t="s">
        <v>822</v>
      </c>
      <c r="K256" s="161">
        <f t="shared" si="54"/>
        <v>49</v>
      </c>
      <c r="L256" s="162">
        <f t="shared" si="55"/>
        <v>0.25789473684210529</v>
      </c>
      <c r="M256" s="157" t="s">
        <v>593</v>
      </c>
      <c r="N256" s="163">
        <v>44844</v>
      </c>
      <c r="O256" s="1"/>
      <c r="P256" s="1"/>
      <c r="Q256" s="239"/>
      <c r="R256" s="1"/>
      <c r="S256" s="6" t="s">
        <v>784</v>
      </c>
    </row>
    <row r="257" spans="1:27" ht="12.75" customHeight="1">
      <c r="A257" s="185">
        <v>162</v>
      </c>
      <c r="B257" s="186">
        <v>44258</v>
      </c>
      <c r="C257" s="186"/>
      <c r="D257" s="187" t="s">
        <v>817</v>
      </c>
      <c r="E257" s="188" t="s">
        <v>590</v>
      </c>
      <c r="F257" s="158">
        <v>495</v>
      </c>
      <c r="G257" s="188"/>
      <c r="H257" s="188">
        <v>595</v>
      </c>
      <c r="I257" s="190">
        <v>590</v>
      </c>
      <c r="J257" s="160" t="s">
        <v>613</v>
      </c>
      <c r="K257" s="161">
        <f t="shared" si="54"/>
        <v>100</v>
      </c>
      <c r="L257" s="162">
        <f t="shared" si="55"/>
        <v>0.20202020202020202</v>
      </c>
      <c r="M257" s="157" t="s">
        <v>593</v>
      </c>
      <c r="N257" s="163">
        <v>44589</v>
      </c>
      <c r="O257" s="1"/>
      <c r="P257" s="1"/>
      <c r="Q257" s="239"/>
      <c r="S257" s="6" t="s">
        <v>784</v>
      </c>
    </row>
    <row r="258" spans="1:27" ht="12.75" customHeight="1">
      <c r="A258" s="185">
        <v>163</v>
      </c>
      <c r="B258" s="186">
        <v>44274</v>
      </c>
      <c r="C258" s="186"/>
      <c r="D258" s="187" t="s">
        <v>364</v>
      </c>
      <c r="E258" s="188" t="s">
        <v>590</v>
      </c>
      <c r="F258" s="158">
        <v>355</v>
      </c>
      <c r="G258" s="188"/>
      <c r="H258" s="188">
        <v>422.5</v>
      </c>
      <c r="I258" s="190">
        <v>420</v>
      </c>
      <c r="J258" s="160" t="s">
        <v>823</v>
      </c>
      <c r="K258" s="161">
        <f t="shared" si="54"/>
        <v>67.5</v>
      </c>
      <c r="L258" s="162">
        <f t="shared" si="55"/>
        <v>0.19014084507042253</v>
      </c>
      <c r="M258" s="157" t="s">
        <v>593</v>
      </c>
      <c r="N258" s="163">
        <v>44361</v>
      </c>
      <c r="O258" s="1"/>
      <c r="S258" s="203" t="s">
        <v>784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164</v>
      </c>
      <c r="B259" s="186">
        <v>44295</v>
      </c>
      <c r="C259" s="186"/>
      <c r="D259" s="187" t="s">
        <v>326</v>
      </c>
      <c r="E259" s="188" t="s">
        <v>590</v>
      </c>
      <c r="F259" s="158">
        <v>555</v>
      </c>
      <c r="G259" s="188"/>
      <c r="H259" s="188">
        <v>663</v>
      </c>
      <c r="I259" s="190">
        <v>663</v>
      </c>
      <c r="J259" s="160" t="s">
        <v>824</v>
      </c>
      <c r="K259" s="161">
        <f t="shared" si="54"/>
        <v>108</v>
      </c>
      <c r="L259" s="162">
        <f t="shared" si="55"/>
        <v>0.19459459459459461</v>
      </c>
      <c r="M259" s="157" t="s">
        <v>593</v>
      </c>
      <c r="N259" s="163">
        <v>44321</v>
      </c>
      <c r="O259" s="1"/>
      <c r="P259" s="1"/>
      <c r="Q259" s="239"/>
      <c r="R259" s="1"/>
      <c r="S259" s="203" t="s">
        <v>784</v>
      </c>
    </row>
    <row r="260" spans="1:27" ht="12.75" customHeight="1">
      <c r="A260" s="185">
        <v>165</v>
      </c>
      <c r="B260" s="186">
        <v>44308</v>
      </c>
      <c r="C260" s="186"/>
      <c r="D260" s="187" t="s">
        <v>788</v>
      </c>
      <c r="E260" s="188" t="s">
        <v>590</v>
      </c>
      <c r="F260" s="158">
        <v>126.5</v>
      </c>
      <c r="G260" s="188"/>
      <c r="H260" s="188">
        <v>155</v>
      </c>
      <c r="I260" s="190">
        <v>155</v>
      </c>
      <c r="J260" s="160" t="s">
        <v>677</v>
      </c>
      <c r="K260" s="161">
        <f t="shared" si="54"/>
        <v>28.5</v>
      </c>
      <c r="L260" s="162">
        <f t="shared" si="55"/>
        <v>0.22529644268774704</v>
      </c>
      <c r="M260" s="157" t="s">
        <v>593</v>
      </c>
      <c r="N260" s="163">
        <v>44362</v>
      </c>
      <c r="O260" s="1"/>
      <c r="S260" s="203" t="s">
        <v>784</v>
      </c>
    </row>
    <row r="261" spans="1:27" ht="12.75" customHeight="1">
      <c r="A261" s="164">
        <v>166</v>
      </c>
      <c r="B261" s="195">
        <v>44368</v>
      </c>
      <c r="C261" s="195"/>
      <c r="D261" s="166" t="s">
        <v>825</v>
      </c>
      <c r="E261" s="168" t="s">
        <v>590</v>
      </c>
      <c r="F261" s="196">
        <v>287.5</v>
      </c>
      <c r="G261" s="168"/>
      <c r="H261" s="168">
        <v>245</v>
      </c>
      <c r="I261" s="169">
        <v>344</v>
      </c>
      <c r="J261" s="170" t="s">
        <v>826</v>
      </c>
      <c r="K261" s="171">
        <f t="shared" si="54"/>
        <v>-42.5</v>
      </c>
      <c r="L261" s="172">
        <f t="shared" si="55"/>
        <v>-0.14782608695652175</v>
      </c>
      <c r="M261" s="168" t="s">
        <v>603</v>
      </c>
      <c r="N261" s="165">
        <v>44508</v>
      </c>
      <c r="O261" s="1"/>
      <c r="S261" s="203" t="s">
        <v>784</v>
      </c>
    </row>
    <row r="262" spans="1:27" ht="12.75" customHeight="1">
      <c r="A262" s="185">
        <v>167</v>
      </c>
      <c r="B262" s="186">
        <v>44368</v>
      </c>
      <c r="C262" s="186"/>
      <c r="D262" s="187" t="s">
        <v>488</v>
      </c>
      <c r="E262" s="188" t="s">
        <v>590</v>
      </c>
      <c r="F262" s="158">
        <v>241</v>
      </c>
      <c r="G262" s="188"/>
      <c r="H262" s="188">
        <v>298</v>
      </c>
      <c r="I262" s="190">
        <v>320</v>
      </c>
      <c r="J262" s="160" t="s">
        <v>677</v>
      </c>
      <c r="K262" s="161">
        <f t="shared" si="54"/>
        <v>57</v>
      </c>
      <c r="L262" s="162">
        <f t="shared" si="55"/>
        <v>0.23651452282157676</v>
      </c>
      <c r="M262" s="157" t="s">
        <v>593</v>
      </c>
      <c r="N262" s="163">
        <v>44802</v>
      </c>
      <c r="O262" s="37"/>
      <c r="S262" s="203" t="s">
        <v>784</v>
      </c>
    </row>
    <row r="263" spans="1:27" ht="12.75" customHeight="1">
      <c r="A263" s="185">
        <v>168</v>
      </c>
      <c r="B263" s="186">
        <v>44406</v>
      </c>
      <c r="C263" s="186"/>
      <c r="D263" s="187" t="s">
        <v>788</v>
      </c>
      <c r="E263" s="188" t="s">
        <v>590</v>
      </c>
      <c r="F263" s="158">
        <v>162.5</v>
      </c>
      <c r="G263" s="188"/>
      <c r="H263" s="188">
        <v>200</v>
      </c>
      <c r="I263" s="190">
        <v>200</v>
      </c>
      <c r="J263" s="160" t="s">
        <v>677</v>
      </c>
      <c r="K263" s="161">
        <f t="shared" si="54"/>
        <v>37.5</v>
      </c>
      <c r="L263" s="162">
        <f t="shared" si="55"/>
        <v>0.23076923076923078</v>
      </c>
      <c r="M263" s="157" t="s">
        <v>593</v>
      </c>
      <c r="N263" s="163">
        <v>44802</v>
      </c>
      <c r="O263" s="1"/>
      <c r="S263" s="203" t="s">
        <v>784</v>
      </c>
    </row>
    <row r="264" spans="1:27" ht="12.75" customHeight="1">
      <c r="A264" s="185">
        <v>169</v>
      </c>
      <c r="B264" s="186">
        <v>44462</v>
      </c>
      <c r="C264" s="186"/>
      <c r="D264" s="187" t="s">
        <v>445</v>
      </c>
      <c r="E264" s="188" t="s">
        <v>590</v>
      </c>
      <c r="F264" s="158">
        <v>1235</v>
      </c>
      <c r="G264" s="188"/>
      <c r="H264" s="188">
        <v>1505</v>
      </c>
      <c r="I264" s="190">
        <v>1500</v>
      </c>
      <c r="J264" s="160" t="s">
        <v>677</v>
      </c>
      <c r="K264" s="161">
        <f t="shared" si="54"/>
        <v>270</v>
      </c>
      <c r="L264" s="162">
        <f t="shared" si="55"/>
        <v>0.21862348178137653</v>
      </c>
      <c r="M264" s="157" t="s">
        <v>593</v>
      </c>
      <c r="N264" s="163">
        <v>44564</v>
      </c>
      <c r="O264" s="1"/>
      <c r="S264" s="203" t="s">
        <v>784</v>
      </c>
    </row>
    <row r="265" spans="1:27" ht="12.75" customHeight="1">
      <c r="A265" s="204">
        <v>170</v>
      </c>
      <c r="B265" s="205">
        <v>44480</v>
      </c>
      <c r="C265" s="205"/>
      <c r="D265" s="206" t="s">
        <v>827</v>
      </c>
      <c r="E265" s="207" t="s">
        <v>590</v>
      </c>
      <c r="F265" s="55">
        <v>58.75</v>
      </c>
      <c r="G265" s="207"/>
      <c r="H265" s="208"/>
      <c r="I265" s="51"/>
      <c r="J265" s="209" t="s">
        <v>591</v>
      </c>
      <c r="K265" s="204"/>
      <c r="L265" s="205"/>
      <c r="M265" s="205"/>
      <c r="N265" s="206"/>
      <c r="O265" s="37"/>
      <c r="S265" s="203" t="s">
        <v>784</v>
      </c>
    </row>
    <row r="266" spans="1:27" ht="12.75" customHeight="1">
      <c r="A266" s="154">
        <v>171</v>
      </c>
      <c r="B266" s="155">
        <v>44481</v>
      </c>
      <c r="C266" s="155"/>
      <c r="D266" s="156" t="s">
        <v>278</v>
      </c>
      <c r="E266" s="157" t="s">
        <v>590</v>
      </c>
      <c r="F266" s="158">
        <v>315</v>
      </c>
      <c r="G266" s="157"/>
      <c r="H266" s="157">
        <v>335</v>
      </c>
      <c r="I266" s="159">
        <v>380</v>
      </c>
      <c r="J266" s="160" t="s">
        <v>949</v>
      </c>
      <c r="K266" s="161">
        <f t="shared" ref="K266" si="56">H266-F266</f>
        <v>20</v>
      </c>
      <c r="L266" s="162">
        <f t="shared" ref="L266" si="57">K266/F266</f>
        <v>6.3492063492063489E-2</v>
      </c>
      <c r="M266" s="157" t="s">
        <v>593</v>
      </c>
      <c r="N266" s="163">
        <v>45297</v>
      </c>
      <c r="O266" s="37"/>
      <c r="S266" s="203" t="s">
        <v>784</v>
      </c>
    </row>
    <row r="267" spans="1:27" ht="12.75" customHeight="1">
      <c r="A267" s="154">
        <v>172</v>
      </c>
      <c r="B267" s="155">
        <v>44481</v>
      </c>
      <c r="C267" s="155"/>
      <c r="D267" s="156" t="s">
        <v>828</v>
      </c>
      <c r="E267" s="157" t="s">
        <v>590</v>
      </c>
      <c r="F267" s="158">
        <v>45.5</v>
      </c>
      <c r="G267" s="157"/>
      <c r="H267" s="157">
        <v>56.5</v>
      </c>
      <c r="I267" s="159">
        <v>56</v>
      </c>
      <c r="J267" s="160" t="s">
        <v>677</v>
      </c>
      <c r="K267" s="161">
        <f t="shared" ref="K267:K268" si="58">H267-F267</f>
        <v>11</v>
      </c>
      <c r="L267" s="162">
        <f t="shared" ref="L267:L268" si="59">K267/F267</f>
        <v>0.24175824175824176</v>
      </c>
      <c r="M267" s="157" t="s">
        <v>593</v>
      </c>
      <c r="N267" s="163">
        <v>44881</v>
      </c>
      <c r="O267" s="37"/>
      <c r="S267" s="203"/>
    </row>
    <row r="268" spans="1:27" ht="12.75" customHeight="1">
      <c r="A268" s="154">
        <v>173</v>
      </c>
      <c r="B268" s="155">
        <v>44551</v>
      </c>
      <c r="C268" s="155"/>
      <c r="D268" s="156" t="s">
        <v>131</v>
      </c>
      <c r="E268" s="157" t="s">
        <v>590</v>
      </c>
      <c r="F268" s="158">
        <v>2300</v>
      </c>
      <c r="G268" s="157"/>
      <c r="H268" s="157">
        <f>(2820+2200)/2</f>
        <v>2510</v>
      </c>
      <c r="I268" s="159">
        <v>3000</v>
      </c>
      <c r="J268" s="160" t="s">
        <v>829</v>
      </c>
      <c r="K268" s="161">
        <f t="shared" si="58"/>
        <v>210</v>
      </c>
      <c r="L268" s="162">
        <f t="shared" si="59"/>
        <v>9.1304347826086957E-2</v>
      </c>
      <c r="M268" s="157" t="s">
        <v>593</v>
      </c>
      <c r="N268" s="163">
        <v>44649</v>
      </c>
      <c r="O268" s="1"/>
      <c r="S268" s="203"/>
    </row>
    <row r="269" spans="1:27" ht="12.75" customHeight="1">
      <c r="A269" s="154">
        <v>174</v>
      </c>
      <c r="B269" s="155">
        <v>44606</v>
      </c>
      <c r="C269" s="155"/>
      <c r="D269" s="156" t="s">
        <v>435</v>
      </c>
      <c r="E269" s="157" t="s">
        <v>590</v>
      </c>
      <c r="F269" s="158">
        <v>635</v>
      </c>
      <c r="G269" s="157"/>
      <c r="H269" s="157">
        <v>700</v>
      </c>
      <c r="I269" s="159">
        <v>764</v>
      </c>
      <c r="J269" s="160" t="s">
        <v>863</v>
      </c>
      <c r="K269" s="161">
        <f t="shared" ref="K269" si="60">H269-F269</f>
        <v>65</v>
      </c>
      <c r="L269" s="162">
        <f t="shared" ref="L269" si="61">K269/F269</f>
        <v>0.10236220472440945</v>
      </c>
      <c r="M269" s="157" t="s">
        <v>593</v>
      </c>
      <c r="N269" s="163">
        <v>45159</v>
      </c>
      <c r="O269" s="37"/>
      <c r="S269" s="203"/>
    </row>
    <row r="270" spans="1:27" ht="12.75" customHeight="1">
      <c r="A270" s="154">
        <v>175</v>
      </c>
      <c r="B270" s="155">
        <v>44613</v>
      </c>
      <c r="C270" s="155"/>
      <c r="D270" s="156" t="s">
        <v>445</v>
      </c>
      <c r="E270" s="157" t="s">
        <v>590</v>
      </c>
      <c r="F270" s="158">
        <v>1255</v>
      </c>
      <c r="G270" s="157"/>
      <c r="H270" s="157">
        <v>1515</v>
      </c>
      <c r="I270" s="159">
        <v>1510</v>
      </c>
      <c r="J270" s="160" t="s">
        <v>677</v>
      </c>
      <c r="K270" s="161">
        <f>H270-F270</f>
        <v>260</v>
      </c>
      <c r="L270" s="162">
        <f>K270/F270</f>
        <v>0.20717131474103587</v>
      </c>
      <c r="M270" s="157" t="s">
        <v>593</v>
      </c>
      <c r="N270" s="163">
        <v>44834</v>
      </c>
      <c r="O270" s="37"/>
      <c r="S270" s="203"/>
    </row>
    <row r="271" spans="1:27" ht="12.75" customHeight="1">
      <c r="A271">
        <v>176</v>
      </c>
      <c r="B271" s="211">
        <v>44670</v>
      </c>
      <c r="C271" s="211"/>
      <c r="D271" s="53" t="s">
        <v>551</v>
      </c>
      <c r="E271" s="212" t="s">
        <v>590</v>
      </c>
      <c r="F271" s="51" t="s">
        <v>830</v>
      </c>
      <c r="G271" s="51"/>
      <c r="H271" s="51"/>
      <c r="I271" s="51">
        <v>553</v>
      </c>
      <c r="J271" s="51" t="s">
        <v>591</v>
      </c>
      <c r="K271" s="51"/>
      <c r="L271" s="51"/>
      <c r="M271" s="51"/>
      <c r="N271" s="51"/>
      <c r="O271" s="37"/>
      <c r="S271" s="203"/>
    </row>
    <row r="272" spans="1:27" ht="12.75" customHeight="1">
      <c r="A272" s="185">
        <v>177</v>
      </c>
      <c r="B272" s="186">
        <v>44746</v>
      </c>
      <c r="C272" s="186"/>
      <c r="D272" s="187" t="s">
        <v>831</v>
      </c>
      <c r="E272" s="188" t="s">
        <v>590</v>
      </c>
      <c r="F272" s="188">
        <v>207.5</v>
      </c>
      <c r="G272" s="188"/>
      <c r="H272" s="188">
        <v>254</v>
      </c>
      <c r="I272" s="190">
        <v>254</v>
      </c>
      <c r="J272" s="160" t="s">
        <v>677</v>
      </c>
      <c r="K272" s="161">
        <f t="shared" ref="K272:K274" si="62">H272-F272</f>
        <v>46.5</v>
      </c>
      <c r="L272" s="162">
        <f t="shared" ref="L272:L274" si="63">K272/F272</f>
        <v>0.22409638554216868</v>
      </c>
      <c r="M272" s="157" t="s">
        <v>593</v>
      </c>
      <c r="N272" s="163">
        <v>44792</v>
      </c>
      <c r="O272" s="1"/>
      <c r="S272" s="203"/>
    </row>
    <row r="273" spans="1:39" ht="12.75" customHeight="1">
      <c r="A273" s="185">
        <v>178</v>
      </c>
      <c r="B273" s="186">
        <v>44775</v>
      </c>
      <c r="C273" s="186"/>
      <c r="D273" s="187" t="s">
        <v>490</v>
      </c>
      <c r="E273" s="188" t="s">
        <v>590</v>
      </c>
      <c r="F273" s="188">
        <v>31.25</v>
      </c>
      <c r="G273" s="188"/>
      <c r="H273" s="188">
        <v>38.75</v>
      </c>
      <c r="I273" s="190">
        <v>38</v>
      </c>
      <c r="J273" s="160" t="s">
        <v>677</v>
      </c>
      <c r="K273" s="161">
        <f t="shared" si="62"/>
        <v>7.5</v>
      </c>
      <c r="L273" s="162">
        <f t="shared" si="63"/>
        <v>0.24</v>
      </c>
      <c r="M273" s="157" t="s">
        <v>593</v>
      </c>
      <c r="N273" s="163">
        <v>44844</v>
      </c>
      <c r="O273" s="37"/>
      <c r="S273" s="55"/>
    </row>
    <row r="274" spans="1:39" ht="12.75" customHeight="1">
      <c r="A274" s="185">
        <v>179</v>
      </c>
      <c r="B274" s="186">
        <v>44841</v>
      </c>
      <c r="C274" s="186"/>
      <c r="D274" s="187" t="s">
        <v>832</v>
      </c>
      <c r="E274" s="188" t="s">
        <v>590</v>
      </c>
      <c r="F274" s="158">
        <v>665</v>
      </c>
      <c r="G274" s="188"/>
      <c r="H274" s="188">
        <v>807.5</v>
      </c>
      <c r="I274" s="190">
        <v>840</v>
      </c>
      <c r="J274" s="160" t="s">
        <v>829</v>
      </c>
      <c r="K274" s="161">
        <f t="shared" si="62"/>
        <v>142.5</v>
      </c>
      <c r="L274" s="162">
        <f t="shared" si="63"/>
        <v>0.21428571428571427</v>
      </c>
      <c r="M274" s="157" t="s">
        <v>593</v>
      </c>
      <c r="N274" s="163">
        <v>45097</v>
      </c>
      <c r="O274" s="37"/>
      <c r="S274" s="55"/>
    </row>
    <row r="275" spans="1:39" ht="12.75" customHeight="1">
      <c r="A275" s="185">
        <v>180</v>
      </c>
      <c r="B275" s="186">
        <v>44844</v>
      </c>
      <c r="C275" s="186"/>
      <c r="D275" s="187" t="s">
        <v>437</v>
      </c>
      <c r="E275" s="188" t="s">
        <v>590</v>
      </c>
      <c r="F275" s="158">
        <v>227.5</v>
      </c>
      <c r="G275" s="188"/>
      <c r="H275" s="188">
        <v>270</v>
      </c>
      <c r="I275" s="190">
        <v>291</v>
      </c>
      <c r="J275" s="160" t="s">
        <v>865</v>
      </c>
      <c r="K275" s="161">
        <f t="shared" ref="K275" si="64">H275-F275</f>
        <v>42.5</v>
      </c>
      <c r="L275" s="162">
        <f t="shared" ref="L275" si="65">K275/F275</f>
        <v>0.18681318681318682</v>
      </c>
      <c r="M275" s="157" t="s">
        <v>593</v>
      </c>
      <c r="N275" s="163">
        <v>45160</v>
      </c>
      <c r="O275" s="37"/>
      <c r="R275" s="37"/>
      <c r="S275" s="55"/>
    </row>
    <row r="276" spans="1:39" ht="12.75" customHeight="1">
      <c r="A276" s="185">
        <v>181</v>
      </c>
      <c r="B276" s="186">
        <v>44845</v>
      </c>
      <c r="C276" s="186"/>
      <c r="D276" s="187" t="s">
        <v>435</v>
      </c>
      <c r="E276" s="188" t="s">
        <v>590</v>
      </c>
      <c r="F276" s="158">
        <v>555</v>
      </c>
      <c r="G276" s="188"/>
      <c r="H276" s="188">
        <v>700</v>
      </c>
      <c r="I276" s="190">
        <v>765</v>
      </c>
      <c r="J276" s="160" t="s">
        <v>864</v>
      </c>
      <c r="K276" s="161">
        <f t="shared" ref="K276" si="66">H276-F276</f>
        <v>145</v>
      </c>
      <c r="L276" s="162">
        <f t="shared" ref="L276" si="67">K276/F276</f>
        <v>0.26126126126126126</v>
      </c>
      <c r="M276" s="157" t="s">
        <v>593</v>
      </c>
      <c r="N276" s="163">
        <v>45159</v>
      </c>
      <c r="O276" s="37"/>
      <c r="R276" s="37"/>
      <c r="S276" s="55"/>
    </row>
    <row r="277" spans="1:39" ht="12.75" customHeight="1">
      <c r="A277" s="185">
        <v>182</v>
      </c>
      <c r="B277" s="186">
        <v>44981</v>
      </c>
      <c r="C277" s="186"/>
      <c r="D277" s="187" t="s">
        <v>452</v>
      </c>
      <c r="E277" s="188" t="s">
        <v>590</v>
      </c>
      <c r="F277" s="158">
        <v>1675</v>
      </c>
      <c r="G277" s="188"/>
      <c r="H277" s="188">
        <v>2080</v>
      </c>
      <c r="I277" s="190">
        <v>2080</v>
      </c>
      <c r="J277" s="160" t="s">
        <v>677</v>
      </c>
      <c r="K277" s="161">
        <f>H277-F277</f>
        <v>405</v>
      </c>
      <c r="L277" s="162">
        <f>K277/F277</f>
        <v>0.2417910447761194</v>
      </c>
      <c r="M277" s="157" t="s">
        <v>593</v>
      </c>
      <c r="N277" s="163">
        <v>45119</v>
      </c>
      <c r="O277" s="37"/>
      <c r="S277" s="55" t="s">
        <v>861</v>
      </c>
    </row>
    <row r="278" spans="1:39" ht="12.75" customHeight="1">
      <c r="A278" s="185">
        <v>183</v>
      </c>
      <c r="B278" s="186">
        <v>44986</v>
      </c>
      <c r="C278" s="186"/>
      <c r="D278" s="187" t="s">
        <v>490</v>
      </c>
      <c r="E278" s="188" t="s">
        <v>590</v>
      </c>
      <c r="F278" s="158">
        <v>57.5</v>
      </c>
      <c r="G278" s="188"/>
      <c r="H278" s="188">
        <v>120</v>
      </c>
      <c r="I278" s="190">
        <v>120</v>
      </c>
      <c r="J278" s="160" t="s">
        <v>677</v>
      </c>
      <c r="K278" s="161">
        <f>H278-F278</f>
        <v>62.5</v>
      </c>
      <c r="L278" s="162">
        <f>K278/F278</f>
        <v>1.0869565217391304</v>
      </c>
      <c r="M278" s="157" t="s">
        <v>593</v>
      </c>
      <c r="N278" s="163">
        <v>45049</v>
      </c>
      <c r="O278" s="37"/>
      <c r="S278" s="55" t="s">
        <v>861</v>
      </c>
    </row>
    <row r="279" spans="1:39" ht="12.75" customHeight="1">
      <c r="A279" s="185">
        <v>184</v>
      </c>
      <c r="B279" s="186">
        <v>45008</v>
      </c>
      <c r="C279" s="186"/>
      <c r="D279" s="187" t="s">
        <v>507</v>
      </c>
      <c r="E279" s="188" t="s">
        <v>590</v>
      </c>
      <c r="F279" s="158">
        <v>2765</v>
      </c>
      <c r="G279" s="188"/>
      <c r="H279" s="188">
        <v>3547.5</v>
      </c>
      <c r="I279" s="190">
        <v>3523</v>
      </c>
      <c r="J279" s="160" t="s">
        <v>677</v>
      </c>
      <c r="K279" s="161">
        <f>H279-F279</f>
        <v>782.5</v>
      </c>
      <c r="L279" s="162">
        <f>K279/F279</f>
        <v>0.28300180831826399</v>
      </c>
      <c r="M279" s="157" t="s">
        <v>593</v>
      </c>
      <c r="N279" s="163">
        <v>45177</v>
      </c>
      <c r="O279" s="37"/>
      <c r="S279" s="55" t="s">
        <v>861</v>
      </c>
    </row>
    <row r="280" spans="1:39" ht="12.75" customHeight="1">
      <c r="A280" s="185">
        <v>185</v>
      </c>
      <c r="B280" s="186">
        <v>45027</v>
      </c>
      <c r="C280" s="186"/>
      <c r="D280" s="187" t="s">
        <v>833</v>
      </c>
      <c r="E280" s="188" t="s">
        <v>590</v>
      </c>
      <c r="F280" s="188">
        <v>460</v>
      </c>
      <c r="G280" s="188"/>
      <c r="H280" s="188">
        <v>825</v>
      </c>
      <c r="I280" s="190">
        <v>810</v>
      </c>
      <c r="J280" s="160" t="s">
        <v>677</v>
      </c>
      <c r="K280" s="161">
        <f>H280-F280</f>
        <v>365</v>
      </c>
      <c r="L280" s="162">
        <f>K280/F280</f>
        <v>0.79347826086956519</v>
      </c>
      <c r="M280" s="157" t="s">
        <v>593</v>
      </c>
      <c r="N280" s="163">
        <v>45155</v>
      </c>
      <c r="O280" s="37"/>
      <c r="S280" s="55" t="s">
        <v>861</v>
      </c>
    </row>
    <row r="281" spans="1:39" ht="12.75" customHeight="1">
      <c r="A281" s="210">
        <v>186</v>
      </c>
      <c r="B281" s="211">
        <v>45050</v>
      </c>
      <c r="C281" s="53"/>
      <c r="D281" s="53" t="s">
        <v>42</v>
      </c>
      <c r="E281" s="212" t="s">
        <v>590</v>
      </c>
      <c r="F281" s="51" t="s">
        <v>834</v>
      </c>
      <c r="G281" s="51"/>
      <c r="H281" s="51"/>
      <c r="I281" s="51">
        <v>5040</v>
      </c>
      <c r="J281" s="51" t="s">
        <v>591</v>
      </c>
      <c r="K281" s="51"/>
      <c r="L281" s="51"/>
      <c r="M281" s="51"/>
      <c r="N281" s="51"/>
      <c r="O281" s="37"/>
      <c r="S281" s="55" t="s">
        <v>861</v>
      </c>
    </row>
    <row r="282" spans="1:39" ht="12.75" customHeight="1">
      <c r="A282" s="185">
        <v>187</v>
      </c>
      <c r="B282" s="186">
        <v>45075</v>
      </c>
      <c r="C282" s="186"/>
      <c r="D282" s="187" t="s">
        <v>835</v>
      </c>
      <c r="E282" s="188" t="s">
        <v>590</v>
      </c>
      <c r="F282" s="158">
        <v>585</v>
      </c>
      <c r="G282" s="188"/>
      <c r="H282" s="188">
        <v>732</v>
      </c>
      <c r="I282" s="190">
        <v>732</v>
      </c>
      <c r="J282" s="160" t="s">
        <v>677</v>
      </c>
      <c r="K282" s="161">
        <f>H282-F282</f>
        <v>147</v>
      </c>
      <c r="L282" s="162">
        <f>K282/F282</f>
        <v>0.25128205128205128</v>
      </c>
      <c r="M282" s="157" t="s">
        <v>593</v>
      </c>
      <c r="N282" s="163">
        <v>45152</v>
      </c>
      <c r="O282" s="37"/>
      <c r="R282" s="37"/>
      <c r="S282" s="55" t="s">
        <v>861</v>
      </c>
      <c r="U282" s="37"/>
      <c r="W282" s="37"/>
      <c r="X282" s="55"/>
      <c r="Z282" s="37"/>
      <c r="AB282" s="37"/>
      <c r="AC282" s="55"/>
      <c r="AE282" s="37"/>
      <c r="AG282" s="37"/>
      <c r="AH282" s="55"/>
      <c r="AJ282" s="37"/>
      <c r="AL282" s="37"/>
      <c r="AM282" s="55"/>
    </row>
    <row r="283" spans="1:39" ht="12.75" customHeight="1">
      <c r="A283" s="210">
        <v>188</v>
      </c>
      <c r="B283" s="211">
        <v>45078</v>
      </c>
      <c r="C283" s="53"/>
      <c r="D283" s="53" t="s">
        <v>539</v>
      </c>
      <c r="E283" s="212" t="s">
        <v>590</v>
      </c>
      <c r="F283" s="51" t="s">
        <v>836</v>
      </c>
      <c r="G283" s="51"/>
      <c r="H283" s="51"/>
      <c r="I283" s="51">
        <v>4300</v>
      </c>
      <c r="J283" s="51" t="s">
        <v>591</v>
      </c>
      <c r="K283" s="51"/>
      <c r="L283" s="51"/>
      <c r="M283" s="51"/>
      <c r="N283" s="51"/>
      <c r="O283" s="37"/>
      <c r="R283" s="37"/>
      <c r="S283" s="55" t="s">
        <v>861</v>
      </c>
      <c r="U283" s="37"/>
      <c r="W283" s="37"/>
      <c r="X283" s="55"/>
      <c r="Z283" s="37"/>
      <c r="AB283" s="37"/>
      <c r="AC283" s="55"/>
      <c r="AE283" s="37"/>
      <c r="AG283" s="37"/>
      <c r="AH283" s="55"/>
      <c r="AJ283" s="37"/>
      <c r="AL283" s="37"/>
      <c r="AM283" s="55"/>
    </row>
    <row r="284" spans="1:39" ht="12.75" customHeight="1">
      <c r="A284" s="185">
        <v>189</v>
      </c>
      <c r="B284" s="186">
        <v>45103</v>
      </c>
      <c r="C284" s="186"/>
      <c r="D284" s="187" t="s">
        <v>858</v>
      </c>
      <c r="E284" s="188" t="s">
        <v>590</v>
      </c>
      <c r="F284" s="158">
        <v>282.5</v>
      </c>
      <c r="G284" s="188"/>
      <c r="H284" s="188">
        <v>383</v>
      </c>
      <c r="I284" s="190">
        <v>383</v>
      </c>
      <c r="J284" s="160" t="s">
        <v>677</v>
      </c>
      <c r="K284" s="161">
        <f>H284-F284</f>
        <v>100.5</v>
      </c>
      <c r="L284" s="162">
        <f>K284/F284</f>
        <v>0.35575221238938054</v>
      </c>
      <c r="M284" s="157" t="s">
        <v>593</v>
      </c>
      <c r="N284" s="163">
        <v>45265</v>
      </c>
      <c r="O284" s="37"/>
      <c r="R284" s="37"/>
      <c r="S284" s="55" t="s">
        <v>861</v>
      </c>
      <c r="U284" s="37"/>
      <c r="W284" s="37"/>
      <c r="X284" s="55"/>
      <c r="Z284" s="37"/>
      <c r="AB284" s="37"/>
      <c r="AC284" s="55"/>
      <c r="AE284" s="37"/>
      <c r="AG284" s="37"/>
      <c r="AH284" s="55"/>
      <c r="AJ284" s="37"/>
      <c r="AL284" s="37"/>
      <c r="AM284" s="55"/>
    </row>
    <row r="285" spans="1:39" ht="12.75" customHeight="1">
      <c r="A285" s="185">
        <v>190</v>
      </c>
      <c r="B285" s="186">
        <v>45120</v>
      </c>
      <c r="C285" s="186"/>
      <c r="D285" s="187" t="s">
        <v>538</v>
      </c>
      <c r="E285" s="188" t="s">
        <v>590</v>
      </c>
      <c r="F285" s="158">
        <v>2312.5</v>
      </c>
      <c r="G285" s="188"/>
      <c r="H285" s="188">
        <v>2935</v>
      </c>
      <c r="I285" s="190">
        <v>2935</v>
      </c>
      <c r="J285" s="160" t="s">
        <v>677</v>
      </c>
      <c r="K285" s="161">
        <f>H285-F285</f>
        <v>622.5</v>
      </c>
      <c r="L285" s="162">
        <f>K285/F285</f>
        <v>0.26918918918918922</v>
      </c>
      <c r="M285" s="157" t="s">
        <v>593</v>
      </c>
      <c r="N285" s="163">
        <v>45177</v>
      </c>
      <c r="O285" s="37"/>
      <c r="R285" s="37"/>
      <c r="S285" s="55" t="s">
        <v>861</v>
      </c>
      <c r="U285" s="37"/>
      <c r="W285" s="37"/>
      <c r="X285" s="55"/>
      <c r="Z285" s="37"/>
      <c r="AB285" s="37"/>
      <c r="AC285" s="55"/>
      <c r="AE285" s="37"/>
      <c r="AG285" s="37"/>
      <c r="AH285" s="55"/>
      <c r="AJ285" s="37"/>
      <c r="AL285" s="37"/>
      <c r="AM285" s="55"/>
    </row>
    <row r="286" spans="1:39" ht="12.75" customHeight="1">
      <c r="A286" s="185">
        <v>191</v>
      </c>
      <c r="B286" s="186">
        <v>45125</v>
      </c>
      <c r="C286" s="186"/>
      <c r="D286" s="187" t="s">
        <v>203</v>
      </c>
      <c r="E286" s="188" t="s">
        <v>590</v>
      </c>
      <c r="F286" s="158">
        <v>3980</v>
      </c>
      <c r="G286" s="188"/>
      <c r="H286" s="188">
        <v>4895</v>
      </c>
      <c r="I286" s="190">
        <v>4895</v>
      </c>
      <c r="J286" s="160" t="s">
        <v>677</v>
      </c>
      <c r="K286" s="161">
        <f>H286-F286</f>
        <v>915</v>
      </c>
      <c r="L286" s="162">
        <f>K286/F286</f>
        <v>0.22989949748743718</v>
      </c>
      <c r="M286" s="157" t="s">
        <v>593</v>
      </c>
      <c r="N286" s="163">
        <v>45155</v>
      </c>
      <c r="O286" s="37"/>
      <c r="S286" s="55" t="s">
        <v>861</v>
      </c>
      <c r="U286" s="37"/>
      <c r="X286" s="55"/>
      <c r="Z286" s="37"/>
      <c r="AC286" s="55"/>
      <c r="AE286" s="37"/>
      <c r="AH286" s="55"/>
      <c r="AJ286" s="37"/>
      <c r="AM286" s="55"/>
    </row>
    <row r="287" spans="1:39" ht="12.75" customHeight="1">
      <c r="A287" s="185">
        <v>192</v>
      </c>
      <c r="B287" s="186">
        <v>45145</v>
      </c>
      <c r="C287" s="186"/>
      <c r="D287" s="187" t="s">
        <v>862</v>
      </c>
      <c r="E287" s="188" t="s">
        <v>590</v>
      </c>
      <c r="F287" s="158">
        <v>565</v>
      </c>
      <c r="G287" s="188"/>
      <c r="H287" s="188">
        <v>725</v>
      </c>
      <c r="I287" s="190">
        <v>725</v>
      </c>
      <c r="J287" s="160" t="s">
        <v>677</v>
      </c>
      <c r="K287" s="161">
        <f>H287-F287</f>
        <v>160</v>
      </c>
      <c r="L287" s="162">
        <f>K287/F287</f>
        <v>0.2831858407079646</v>
      </c>
      <c r="M287" s="157" t="s">
        <v>593</v>
      </c>
      <c r="N287" s="163">
        <v>45169</v>
      </c>
      <c r="O287" s="37"/>
      <c r="S287" s="55" t="s">
        <v>861</v>
      </c>
      <c r="U287" s="37"/>
      <c r="X287" s="55"/>
      <c r="Z287" s="37"/>
      <c r="AC287" s="55"/>
      <c r="AE287" s="37"/>
      <c r="AH287" s="55"/>
      <c r="AJ287" s="37"/>
      <c r="AM287" s="55"/>
    </row>
    <row r="288" spans="1:39" ht="12.75" customHeight="1">
      <c r="A288" s="288">
        <v>193</v>
      </c>
      <c r="B288" s="289">
        <v>45167</v>
      </c>
      <c r="C288" s="289"/>
      <c r="D288" s="290" t="s">
        <v>866</v>
      </c>
      <c r="E288" s="291" t="s">
        <v>590</v>
      </c>
      <c r="F288" s="158">
        <v>700</v>
      </c>
      <c r="G288" s="291"/>
      <c r="H288" s="291">
        <v>950</v>
      </c>
      <c r="I288" s="292">
        <v>950</v>
      </c>
      <c r="J288" s="293" t="s">
        <v>677</v>
      </c>
      <c r="K288" s="161">
        <f>H288-F288</f>
        <v>250</v>
      </c>
      <c r="L288" s="162">
        <f>K288/F288</f>
        <v>0.35714285714285715</v>
      </c>
      <c r="M288" s="157" t="s">
        <v>593</v>
      </c>
      <c r="N288" s="163">
        <v>45261</v>
      </c>
      <c r="O288" s="37"/>
      <c r="S288" s="55" t="s">
        <v>861</v>
      </c>
      <c r="U288" s="37"/>
      <c r="X288" s="55"/>
      <c r="Z288" s="37"/>
      <c r="AC288" s="55"/>
      <c r="AE288" s="37"/>
      <c r="AH288" s="55"/>
      <c r="AJ288" s="37"/>
      <c r="AM288" s="55"/>
    </row>
    <row r="289" spans="1:39" ht="12.75" customHeight="1">
      <c r="A289" s="210">
        <v>194</v>
      </c>
      <c r="B289" s="211">
        <v>45184</v>
      </c>
      <c r="C289" s="53"/>
      <c r="D289" s="53" t="s">
        <v>541</v>
      </c>
      <c r="E289" s="212" t="s">
        <v>590</v>
      </c>
      <c r="F289" s="51" t="s">
        <v>868</v>
      </c>
      <c r="G289" s="51"/>
      <c r="H289" s="51"/>
      <c r="I289" s="51">
        <v>480</v>
      </c>
      <c r="J289" s="51" t="s">
        <v>591</v>
      </c>
      <c r="K289" s="51"/>
      <c r="L289" s="51"/>
      <c r="M289" s="51"/>
      <c r="N289" s="51"/>
      <c r="O289" s="37"/>
      <c r="S289" s="55" t="s">
        <v>861</v>
      </c>
      <c r="U289" s="37"/>
      <c r="X289" s="55"/>
      <c r="Z289" s="37"/>
      <c r="AC289" s="55"/>
      <c r="AE289" s="37"/>
      <c r="AH289" s="55"/>
      <c r="AJ289" s="37"/>
      <c r="AM289" s="55"/>
    </row>
    <row r="290" spans="1:39" ht="12.75" customHeight="1">
      <c r="A290" s="210">
        <v>195</v>
      </c>
      <c r="B290" s="211">
        <v>45203</v>
      </c>
      <c r="C290" s="53"/>
      <c r="D290" s="53" t="s">
        <v>176</v>
      </c>
      <c r="E290" s="212" t="s">
        <v>590</v>
      </c>
      <c r="F290" s="51" t="s">
        <v>869</v>
      </c>
      <c r="G290" s="51"/>
      <c r="H290" s="51"/>
      <c r="I290" s="51">
        <v>1198</v>
      </c>
      <c r="J290" s="51" t="s">
        <v>591</v>
      </c>
      <c r="K290" s="51"/>
      <c r="L290" s="51"/>
      <c r="M290" s="51"/>
      <c r="N290" s="51"/>
      <c r="O290" s="37"/>
      <c r="S290" s="55" t="s">
        <v>874</v>
      </c>
      <c r="U290" s="37"/>
      <c r="X290" s="55"/>
      <c r="Z290" s="37"/>
      <c r="AC290" s="55"/>
      <c r="AE290" s="37"/>
      <c r="AH290" s="55"/>
      <c r="AJ290" s="37"/>
      <c r="AM290" s="55"/>
    </row>
    <row r="291" spans="1:39" ht="12.75" customHeight="1">
      <c r="A291" s="210">
        <v>196</v>
      </c>
      <c r="B291" s="211">
        <v>45216</v>
      </c>
      <c r="C291" s="53"/>
      <c r="D291" s="53" t="s">
        <v>107</v>
      </c>
      <c r="E291" s="212" t="s">
        <v>590</v>
      </c>
      <c r="F291" s="51" t="s">
        <v>870</v>
      </c>
      <c r="G291" s="51"/>
      <c r="H291" s="51"/>
      <c r="I291" s="51">
        <v>6870</v>
      </c>
      <c r="J291" s="51" t="s">
        <v>591</v>
      </c>
      <c r="K291" s="51"/>
      <c r="L291" s="51"/>
      <c r="M291" s="51"/>
      <c r="N291" s="51"/>
      <c r="O291" s="37"/>
      <c r="S291" s="55" t="s">
        <v>874</v>
      </c>
      <c r="U291" s="37"/>
      <c r="X291" s="55"/>
      <c r="Z291" s="37"/>
      <c r="AC291" s="55"/>
      <c r="AE291" s="37"/>
      <c r="AH291" s="55"/>
      <c r="AJ291" s="37"/>
      <c r="AM291" s="55"/>
    </row>
    <row r="292" spans="1:39" ht="12.75" customHeight="1">
      <c r="A292" s="288">
        <v>197</v>
      </c>
      <c r="B292" s="289">
        <v>45216</v>
      </c>
      <c r="C292" s="289"/>
      <c r="D292" s="290" t="s">
        <v>871</v>
      </c>
      <c r="E292" s="291" t="s">
        <v>590</v>
      </c>
      <c r="F292" s="158">
        <v>1090</v>
      </c>
      <c r="G292" s="291"/>
      <c r="H292" s="291">
        <v>1415</v>
      </c>
      <c r="I292" s="292">
        <v>1415</v>
      </c>
      <c r="J292" s="293" t="s">
        <v>677</v>
      </c>
      <c r="K292" s="161">
        <f>H292-F292</f>
        <v>325</v>
      </c>
      <c r="L292" s="162">
        <f>K292/F292</f>
        <v>0.29816513761467889</v>
      </c>
      <c r="M292" s="157" t="s">
        <v>593</v>
      </c>
      <c r="N292" s="163">
        <v>45282</v>
      </c>
      <c r="O292" s="37"/>
      <c r="S292" s="55" t="s">
        <v>861</v>
      </c>
      <c r="U292" s="37"/>
      <c r="X292" s="55"/>
      <c r="Z292" s="37"/>
      <c r="AC292" s="55"/>
      <c r="AE292" s="37"/>
      <c r="AH292" s="55"/>
      <c r="AJ292" s="37"/>
      <c r="AM292" s="55"/>
    </row>
    <row r="293" spans="1:39" ht="12.75" customHeight="1">
      <c r="A293" s="288">
        <v>198</v>
      </c>
      <c r="B293" s="289">
        <v>45236</v>
      </c>
      <c r="C293" s="289"/>
      <c r="D293" s="290" t="s">
        <v>876</v>
      </c>
      <c r="E293" s="291" t="s">
        <v>590</v>
      </c>
      <c r="F293" s="158">
        <v>1270</v>
      </c>
      <c r="G293" s="291"/>
      <c r="H293" s="291">
        <v>1613</v>
      </c>
      <c r="I293" s="292">
        <v>1613</v>
      </c>
      <c r="J293" s="293" t="s">
        <v>677</v>
      </c>
      <c r="K293" s="161">
        <f>H293-F293</f>
        <v>343</v>
      </c>
      <c r="L293" s="162">
        <f>K293/F293</f>
        <v>0.27007874015748029</v>
      </c>
      <c r="M293" s="157" t="s">
        <v>593</v>
      </c>
      <c r="N293" s="163">
        <v>45246</v>
      </c>
      <c r="O293" s="37"/>
      <c r="S293" s="55" t="s">
        <v>874</v>
      </c>
      <c r="U293" s="37"/>
      <c r="X293" s="55"/>
      <c r="Z293" s="37"/>
      <c r="AC293" s="55"/>
      <c r="AE293" s="37"/>
      <c r="AH293" s="55"/>
      <c r="AJ293" s="37"/>
      <c r="AM293" s="55"/>
    </row>
    <row r="294" spans="1:39" ht="12.75" customHeight="1">
      <c r="A294" s="210">
        <v>199</v>
      </c>
      <c r="B294" s="211">
        <v>45251</v>
      </c>
      <c r="C294" s="53"/>
      <c r="D294" s="53" t="s">
        <v>880</v>
      </c>
      <c r="E294" s="212" t="s">
        <v>590</v>
      </c>
      <c r="F294" s="51" t="s">
        <v>881</v>
      </c>
      <c r="G294" s="51"/>
      <c r="H294" s="51"/>
      <c r="I294" s="51">
        <v>1490</v>
      </c>
      <c r="J294" s="51" t="s">
        <v>591</v>
      </c>
      <c r="K294" s="51"/>
      <c r="L294" s="51"/>
      <c r="M294" s="51"/>
      <c r="N294" s="51"/>
      <c r="O294" s="37"/>
      <c r="S294" s="55" t="s">
        <v>861</v>
      </c>
      <c r="U294" s="37"/>
      <c r="X294" s="55"/>
      <c r="Z294" s="37"/>
      <c r="AC294" s="55"/>
      <c r="AE294" s="37"/>
      <c r="AH294" s="55"/>
      <c r="AJ294" s="37"/>
      <c r="AM294" s="55"/>
    </row>
    <row r="295" spans="1:39" ht="12.75" customHeight="1">
      <c r="A295" s="210">
        <v>200</v>
      </c>
      <c r="B295" s="211">
        <v>45254</v>
      </c>
      <c r="C295" s="53"/>
      <c r="D295" s="53" t="s">
        <v>876</v>
      </c>
      <c r="E295" s="212" t="s">
        <v>590</v>
      </c>
      <c r="F295" s="51" t="s">
        <v>884</v>
      </c>
      <c r="G295" s="51"/>
      <c r="H295" s="51"/>
      <c r="I295" s="51">
        <v>1806</v>
      </c>
      <c r="J295" s="51" t="s">
        <v>591</v>
      </c>
      <c r="K295" s="51"/>
      <c r="L295" s="51"/>
      <c r="M295" s="51"/>
      <c r="N295" s="51"/>
      <c r="O295" s="37"/>
      <c r="S295" s="55" t="s">
        <v>874</v>
      </c>
      <c r="U295" s="37"/>
      <c r="X295" s="55"/>
      <c r="Z295" s="37"/>
      <c r="AC295" s="55"/>
      <c r="AE295" s="37"/>
      <c r="AH295" s="55"/>
      <c r="AJ295" s="37"/>
      <c r="AM295" s="55"/>
    </row>
    <row r="296" spans="1:39" ht="12.75" customHeight="1">
      <c r="A296" s="210">
        <v>201</v>
      </c>
      <c r="B296" s="211">
        <v>45265</v>
      </c>
      <c r="C296" s="53"/>
      <c r="D296" s="227" t="s">
        <v>542</v>
      </c>
      <c r="E296" s="212" t="s">
        <v>590</v>
      </c>
      <c r="F296" s="51" t="s">
        <v>891</v>
      </c>
      <c r="G296" s="51"/>
      <c r="I296" s="51">
        <v>558</v>
      </c>
      <c r="J296" s="51" t="s">
        <v>591</v>
      </c>
      <c r="K296" s="51"/>
      <c r="L296" s="51"/>
      <c r="M296" s="51"/>
      <c r="N296" s="51"/>
      <c r="O296" s="37"/>
      <c r="S296" s="55" t="s">
        <v>861</v>
      </c>
      <c r="U296" s="37"/>
      <c r="X296" s="55"/>
      <c r="Z296" s="37"/>
      <c r="AC296" s="55"/>
      <c r="AE296" s="37"/>
      <c r="AH296" s="55"/>
      <c r="AJ296" s="37"/>
      <c r="AM296" s="55"/>
    </row>
    <row r="297" spans="1:39" ht="12.75" customHeight="1">
      <c r="A297" s="210">
        <v>202</v>
      </c>
      <c r="B297" s="211">
        <v>45272</v>
      </c>
      <c r="C297" s="53"/>
      <c r="D297" s="53" t="s">
        <v>895</v>
      </c>
      <c r="E297" s="212" t="s">
        <v>590</v>
      </c>
      <c r="F297" s="51" t="s">
        <v>896</v>
      </c>
      <c r="G297" s="51"/>
      <c r="H297" s="51"/>
      <c r="I297" s="51">
        <v>5512</v>
      </c>
      <c r="J297" s="51" t="s">
        <v>591</v>
      </c>
      <c r="K297" s="51"/>
      <c r="L297" s="51"/>
      <c r="M297" s="51"/>
      <c r="N297" s="51"/>
      <c r="O297" s="37"/>
      <c r="S297" s="55" t="s">
        <v>874</v>
      </c>
      <c r="U297" s="37"/>
      <c r="X297" s="55"/>
      <c r="Z297" s="37"/>
      <c r="AC297" s="55"/>
      <c r="AE297" s="37"/>
      <c r="AH297" s="55"/>
      <c r="AJ297" s="37"/>
      <c r="AM297" s="55"/>
    </row>
    <row r="298" spans="1:39" ht="12.75" customHeight="1">
      <c r="A298" s="210">
        <v>203</v>
      </c>
      <c r="B298" s="211">
        <v>45292</v>
      </c>
      <c r="C298" s="53"/>
      <c r="D298" s="53" t="s">
        <v>314</v>
      </c>
      <c r="E298" s="212" t="s">
        <v>590</v>
      </c>
      <c r="F298" s="51" t="s">
        <v>918</v>
      </c>
      <c r="G298" s="51"/>
      <c r="H298" s="51"/>
      <c r="I298" s="51">
        <v>4909</v>
      </c>
      <c r="J298" s="51" t="s">
        <v>591</v>
      </c>
      <c r="K298" s="51"/>
      <c r="L298" s="51"/>
      <c r="M298" s="51"/>
      <c r="N298" s="51"/>
      <c r="O298" s="37"/>
      <c r="S298" s="55"/>
      <c r="U298" s="37"/>
      <c r="X298" s="55"/>
      <c r="Z298" s="37"/>
      <c r="AC298" s="55"/>
      <c r="AE298" s="37"/>
      <c r="AH298" s="55"/>
      <c r="AJ298" s="37"/>
      <c r="AM298" s="55"/>
    </row>
    <row r="299" spans="1:39" ht="12.75" customHeight="1">
      <c r="A299" s="210">
        <v>204</v>
      </c>
      <c r="B299" s="211">
        <v>45294</v>
      </c>
      <c r="C299" s="53"/>
      <c r="D299" s="53" t="s">
        <v>540</v>
      </c>
      <c r="E299" s="212" t="s">
        <v>590</v>
      </c>
      <c r="F299" s="51" t="s">
        <v>931</v>
      </c>
      <c r="G299" s="51"/>
      <c r="H299" s="51"/>
      <c r="I299" s="51">
        <v>1080</v>
      </c>
      <c r="J299" s="51" t="s">
        <v>591</v>
      </c>
      <c r="K299" s="51"/>
      <c r="L299" s="51"/>
      <c r="M299" s="51"/>
      <c r="N299" s="51"/>
      <c r="O299" s="37"/>
      <c r="S299" s="55"/>
      <c r="U299" s="37"/>
      <c r="X299" s="55"/>
      <c r="Z299" s="37"/>
      <c r="AC299" s="55"/>
      <c r="AE299" s="37"/>
      <c r="AH299" s="55"/>
      <c r="AJ299" s="37"/>
      <c r="AM299" s="55"/>
    </row>
    <row r="300" spans="1:39" ht="12.75" customHeight="1">
      <c r="A300" s="53"/>
      <c r="B300" s="53"/>
      <c r="C300" s="53"/>
      <c r="D300" s="53"/>
      <c r="E300" s="53"/>
      <c r="F300" s="51"/>
      <c r="G300" s="51"/>
      <c r="H300" s="51"/>
      <c r="I300" s="51"/>
      <c r="J300" s="31"/>
      <c r="K300" s="51"/>
      <c r="L300" s="51"/>
      <c r="M300" s="51"/>
      <c r="N300" s="53"/>
      <c r="O300" s="37"/>
      <c r="S300" s="55"/>
      <c r="U300" s="37"/>
      <c r="X300" s="55"/>
      <c r="Z300" s="37"/>
      <c r="AC300" s="55"/>
      <c r="AE300" s="37"/>
      <c r="AH300" s="55"/>
      <c r="AJ300" s="37"/>
      <c r="AM300" s="55"/>
    </row>
    <row r="301" spans="1:39" ht="12.75" customHeight="1">
      <c r="B301" s="213" t="s">
        <v>837</v>
      </c>
      <c r="F301" s="55"/>
      <c r="G301" s="55"/>
      <c r="H301" s="55"/>
      <c r="I301" s="55"/>
      <c r="J301" s="37"/>
      <c r="K301" s="55"/>
      <c r="L301" s="55"/>
      <c r="M301" s="55"/>
      <c r="O301" s="37"/>
      <c r="S301" s="55"/>
      <c r="U301" s="37"/>
      <c r="X301" s="55"/>
      <c r="Z301" s="37"/>
      <c r="AC301" s="55"/>
      <c r="AE301" s="37"/>
      <c r="AH301" s="55"/>
      <c r="AJ301" s="37"/>
      <c r="AM301" s="55"/>
    </row>
    <row r="302" spans="1:39" ht="12.75" customHeight="1">
      <c r="A302" s="214"/>
      <c r="F302" s="55"/>
      <c r="G302" s="55"/>
      <c r="H302" s="55"/>
      <c r="I302" s="55"/>
      <c r="J302" s="37"/>
      <c r="K302" s="55"/>
      <c r="L302" s="55"/>
      <c r="M302" s="55"/>
      <c r="O302" s="37"/>
      <c r="S302" s="55"/>
      <c r="U302" s="37"/>
      <c r="X302" s="55"/>
      <c r="Z302" s="37"/>
      <c r="AC302" s="55"/>
      <c r="AE302" s="37"/>
      <c r="AH302" s="55"/>
      <c r="AJ302" s="37"/>
      <c r="AM302" s="55"/>
    </row>
    <row r="303" spans="1:39" ht="12.75" customHeight="1">
      <c r="A303" s="214"/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1:39" ht="12.75" customHeight="1">
      <c r="A304" s="51"/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</sheetData>
  <autoFilter ref="S1:S300" xr:uid="{00000000-0009-0000-0000-000005000000}"/>
  <mergeCells count="22">
    <mergeCell ref="M58:M59"/>
    <mergeCell ref="O58:O59"/>
    <mergeCell ref="P58:P59"/>
    <mergeCell ref="A65:A66"/>
    <mergeCell ref="B65:B66"/>
    <mergeCell ref="J65:J66"/>
    <mergeCell ref="J58:J59"/>
    <mergeCell ref="A58:A59"/>
    <mergeCell ref="B58:B59"/>
    <mergeCell ref="M65:M66"/>
    <mergeCell ref="O65:O66"/>
    <mergeCell ref="P65:P66"/>
    <mergeCell ref="O68:O69"/>
    <mergeCell ref="M68:M69"/>
    <mergeCell ref="A71:A72"/>
    <mergeCell ref="B71:B72"/>
    <mergeCell ref="P71:P72"/>
    <mergeCell ref="J71:J72"/>
    <mergeCell ref="A68:A69"/>
    <mergeCell ref="B68:B69"/>
    <mergeCell ref="J68:J69"/>
    <mergeCell ref="P68:P69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59 K6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JITENDRA SINGH</cp:lastModifiedBy>
  <cp:lastPrinted>2023-07-25T18:59:36Z</cp:lastPrinted>
  <dcterms:created xsi:type="dcterms:W3CDTF">2015-06-08T02:34:00Z</dcterms:created>
  <dcterms:modified xsi:type="dcterms:W3CDTF">2024-01-16T19:34:39Z</dcterms:modified>
</cp:coreProperties>
</file>