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8" i="7"/>
  <c r="M108" s="1"/>
  <c r="L79"/>
  <c r="K79"/>
  <c r="M79" s="1"/>
  <c r="L54"/>
  <c r="K54"/>
  <c r="M54" s="1"/>
  <c r="L17"/>
  <c r="K17"/>
  <c r="M17" s="1"/>
  <c r="K105"/>
  <c r="M105" s="1"/>
  <c r="L81"/>
  <c r="K81"/>
  <c r="M81" s="1"/>
  <c r="L82"/>
  <c r="K82"/>
  <c r="L16"/>
  <c r="K16"/>
  <c r="L80"/>
  <c r="K80"/>
  <c r="L49"/>
  <c r="K49"/>
  <c r="M49" s="1"/>
  <c r="L34"/>
  <c r="K34"/>
  <c r="K102"/>
  <c r="M102" s="1"/>
  <c r="L48"/>
  <c r="K48"/>
  <c r="L47"/>
  <c r="K47"/>
  <c r="L46"/>
  <c r="K46"/>
  <c r="L75"/>
  <c r="K75"/>
  <c r="L15"/>
  <c r="K15"/>
  <c r="L29"/>
  <c r="K29"/>
  <c r="K101"/>
  <c r="M101" s="1"/>
  <c r="L78"/>
  <c r="K78"/>
  <c r="L42"/>
  <c r="K42"/>
  <c r="L44"/>
  <c r="K44"/>
  <c r="L37"/>
  <c r="K37"/>
  <c r="M16" l="1"/>
  <c r="M82"/>
  <c r="M80"/>
  <c r="M34"/>
  <c r="M44"/>
  <c r="M48"/>
  <c r="M29"/>
  <c r="M78"/>
  <c r="M46"/>
  <c r="M47"/>
  <c r="M75"/>
  <c r="M15"/>
  <c r="M42"/>
  <c r="M37"/>
  <c r="K100"/>
  <c r="M100" s="1"/>
  <c r="L76"/>
  <c r="K76"/>
  <c r="L74"/>
  <c r="K74"/>
  <c r="L77"/>
  <c r="K77"/>
  <c r="L31"/>
  <c r="K31"/>
  <c r="L38"/>
  <c r="K38"/>
  <c r="K99"/>
  <c r="M99" s="1"/>
  <c r="L41"/>
  <c r="K41"/>
  <c r="L43"/>
  <c r="K43"/>
  <c r="K98"/>
  <c r="M98" s="1"/>
  <c r="L40"/>
  <c r="K40"/>
  <c r="L73"/>
  <c r="K73"/>
  <c r="L70"/>
  <c r="K70"/>
  <c r="L14"/>
  <c r="K14"/>
  <c r="L11"/>
  <c r="K11"/>
  <c r="L39"/>
  <c r="K39"/>
  <c r="L33"/>
  <c r="K33"/>
  <c r="L72"/>
  <c r="K72"/>
  <c r="M31" l="1"/>
  <c r="M41"/>
  <c r="M11"/>
  <c r="M38"/>
  <c r="M76"/>
  <c r="M43"/>
  <c r="M39"/>
  <c r="M74"/>
  <c r="M77"/>
  <c r="M33"/>
  <c r="M70"/>
  <c r="M73"/>
  <c r="M40"/>
  <c r="M14"/>
  <c r="M72"/>
  <c r="L71"/>
  <c r="K71"/>
  <c r="L69"/>
  <c r="K69"/>
  <c r="L36"/>
  <c r="K36"/>
  <c r="K92"/>
  <c r="M92" s="1"/>
  <c r="K94"/>
  <c r="M94" s="1"/>
  <c r="K97"/>
  <c r="M97" s="1"/>
  <c r="K96"/>
  <c r="M96" s="1"/>
  <c r="L35"/>
  <c r="K35"/>
  <c r="L67"/>
  <c r="K67"/>
  <c r="M65"/>
  <c r="L65"/>
  <c r="K65"/>
  <c r="M36" l="1"/>
  <c r="M71"/>
  <c r="M69"/>
  <c r="M67"/>
  <c r="M35"/>
  <c r="L30" l="1"/>
  <c r="K30"/>
  <c r="K95"/>
  <c r="M95" s="1"/>
  <c r="L32"/>
  <c r="K32"/>
  <c r="M32" s="1"/>
  <c r="K293"/>
  <c r="L293" s="1"/>
  <c r="L68"/>
  <c r="K68"/>
  <c r="K93"/>
  <c r="M93" s="1"/>
  <c r="L28"/>
  <c r="K28"/>
  <c r="L27"/>
  <c r="K27"/>
  <c r="M27" l="1"/>
  <c r="M30"/>
  <c r="M68"/>
  <c r="M28"/>
  <c r="L13"/>
  <c r="K13"/>
  <c r="M13" l="1"/>
  <c r="L10" l="1"/>
  <c r="K10"/>
  <c r="M10" l="1"/>
  <c r="K290" l="1"/>
  <c r="L290" s="1"/>
  <c r="M7" l="1"/>
  <c r="F278" l="1"/>
  <c r="K279"/>
  <c r="L279" s="1"/>
  <c r="K270"/>
  <c r="L270" s="1"/>
  <c r="K273"/>
  <c r="L273" s="1"/>
  <c r="K281" l="1"/>
  <c r="L281" s="1"/>
  <c r="F272"/>
  <c r="F271"/>
  <c r="F269"/>
  <c r="K269" s="1"/>
  <c r="L269" s="1"/>
  <c r="F249"/>
  <c r="F201"/>
  <c r="K280" l="1"/>
  <c r="L280" s="1"/>
  <c r="K278"/>
  <c r="L278" s="1"/>
  <c r="K284"/>
  <c r="L284" s="1"/>
  <c r="K285"/>
  <c r="L285" s="1"/>
  <c r="K277"/>
  <c r="L277" s="1"/>
  <c r="K287"/>
  <c r="L287" s="1"/>
  <c r="K283"/>
  <c r="L283" s="1"/>
  <c r="K276" l="1"/>
  <c r="L276" s="1"/>
  <c r="K265"/>
  <c r="L265" s="1"/>
  <c r="K267"/>
  <c r="L267" s="1"/>
  <c r="K264"/>
  <c r="L264" s="1"/>
  <c r="K266"/>
  <c r="L266" s="1"/>
  <c r="K195"/>
  <c r="L195" s="1"/>
  <c r="K248"/>
  <c r="L248" s="1"/>
  <c r="K262"/>
  <c r="L262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K249"/>
  <c r="L249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H200"/>
  <c r="K200" s="1"/>
  <c r="L200" s="1"/>
  <c r="K197"/>
  <c r="L197" s="1"/>
  <c r="K196"/>
  <c r="L196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D7" i="6"/>
  <c r="K6" i="4"/>
  <c r="K6" i="3"/>
  <c r="L6" i="2"/>
</calcChain>
</file>

<file path=xl/sharedStrings.xml><?xml version="1.0" encoding="utf-8"?>
<sst xmlns="http://schemas.openxmlformats.org/spreadsheetml/2006/main" count="7843" uniqueCount="3887">
  <si>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</si>
  <si>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</si>
  <si>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</si>
  <si>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</si>
  <si>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</si>
  <si>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</si>
  <si>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</si>
  <si>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</si>
  <si>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</si>
  <si>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</si>
  <si>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</si>
  <si>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</si>
  <si>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</si>
  <si>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</si>
  <si>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</si>
  <si>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</si>
  <si>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</si>
  <si>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</si>
  <si>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</si>
  <si>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</si>
  <si>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</si>
  <si>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</si>
  <si>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</si>
  <si>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</si>
  <si>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</si>
  <si>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</si>
  <si>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</si>
  <si>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</si>
  <si>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</si>
  <si>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</si>
  <si>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</si>
  <si>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</si>
  <si>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</si>
  <si>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</si>
  <si>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</si>
  <si>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</si>
  <si>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</si>
  <si>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</si>
  <si>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</si>
  <si>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</si>
  <si>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</si>
  <si>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</si>
  <si>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</si>
  <si>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</si>
  <si>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</si>
  <si>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</si>
  <si>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</si>
  <si>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</si>
  <si>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</si>
  <si>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</si>
  <si>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</si>
  <si>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</si>
  <si>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</si>
  <si>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</si>
  <si>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</si>
  <si>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</si>
  <si>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</si>
  <si>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</si>
  <si>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</si>
  <si>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</si>
  <si>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</si>
  <si>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</si>
  <si>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</si>
  <si>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</si>
  <si>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</si>
  <si>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</si>
  <si>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</si>
  <si>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</si>
  <si>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</si>
  <si>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</si>
  <si>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</si>
  <si>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</si>
  <si>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</si>
  <si>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</si>
  <si>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</si>
  <si>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</si>
  <si>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</si>
  <si>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</si>
  <si>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</si>
  <si>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</si>
  <si>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</si>
  <si>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</si>
  <si>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</si>
  <si>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</si>
  <si>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</si>
  <si>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</si>
  <si>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</si>
  <si>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</si>
  <si>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</si>
  <si>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</si>
  <si>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</si>
  <si>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</si>
  <si>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</si>
  <si>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</si>
  <si>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</si>
  <si>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</si>
  <si>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</si>
  <si>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</si>
  <si>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</si>
  <si>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</si>
  <si>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</si>
  <si>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</si>
  <si>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</si>
  <si>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</si>
  <si>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</si>
  <si>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</si>
  <si>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</si>
  <si>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</si>
  <si>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</si>
  <si>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</si>
  <si>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</si>
  <si>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</si>
  <si>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</si>
  <si>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</si>
  <si>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</si>
  <si>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</si>
  <si>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</si>
  <si>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</si>
  <si>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</si>
  <si>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</si>
  <si>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</si>
  <si>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</si>
  <si>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</si>
  <si>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</si>
  <si>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</si>
  <si>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</si>
  <si>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</si>
  <si>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</si>
  <si>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</si>
  <si>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</si>
  <si>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</si>
  <si>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</si>
  <si>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</si>
  <si>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</si>
  <si>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</si>
  <si>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</si>
  <si>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</si>
  <si>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</si>
  <si>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</si>
  <si>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</si>
  <si>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</si>
  <si>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</si>
  <si>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</si>
  <si>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</si>
  <si>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</si>
  <si>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</si>
  <si>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</si>
  <si>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</si>
  <si>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</si>
  <si>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</si>
  <si>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</si>
  <si>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</si>
  <si>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</si>
  <si>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</si>
  <si>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</si>
  <si>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</si>
  <si>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</si>
  <si>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</si>
  <si>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</si>
  <si>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</si>
  <si>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</si>
  <si>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</si>
  <si>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</si>
  <si>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</si>
  <si>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</si>
  <si>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</si>
  <si>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</si>
  <si>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</si>
  <si>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</si>
  <si>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</si>
  <si>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</si>
  <si>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</si>
  <si>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</si>
  <si>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</si>
  <si>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</si>
  <si>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</si>
  <si>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</si>
  <si>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</si>
  <si>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</si>
  <si>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</si>
  <si>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</si>
  <si>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</si>
  <si>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</si>
  <si>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</si>
  <si>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</si>
  <si>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</si>
  <si>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</si>
  <si>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</si>
  <si>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</si>
  <si>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</si>
  <si>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</si>
  <si>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</si>
  <si>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</si>
  <si>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</si>
  <si>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</si>
  <si>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</si>
  <si>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</si>
  <si>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</si>
  <si>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</si>
  <si>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</si>
  <si>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</si>
  <si>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</si>
  <si>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</si>
  <si>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</si>
  <si>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</si>
  <si>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</si>
  <si>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</si>
  <si>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</si>
  <si>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</si>
  <si>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</si>
  <si>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</si>
  <si>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</si>
  <si>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</si>
  <si>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</si>
  <si>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</si>
  <si>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</si>
  <si>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</si>
  <si>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</si>
  <si>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</si>
  <si>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</si>
  <si>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</si>
  <si>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</si>
  <si>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</si>
  <si>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</si>
  <si>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</si>
  <si>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</si>
  <si>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</si>
  <si>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</si>
  <si>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</si>
  <si>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</si>
  <si>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</si>
  <si>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</si>
  <si>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</si>
  <si>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</si>
  <si>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</si>
  <si>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</si>
  <si>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</si>
  <si>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</si>
  <si>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</si>
  <si>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</si>
  <si>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</si>
  <si>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</si>
  <si>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</si>
  <si>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</si>
  <si>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</si>
  <si>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</si>
  <si>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</si>
  <si>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</si>
  <si>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</si>
  <si>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</si>
  <si>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</si>
  <si>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</si>
  <si>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</si>
  <si>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</si>
  <si>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</si>
  <si>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</si>
  <si>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</si>
  <si>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</si>
  <si>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</si>
  <si>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</si>
  <si>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</si>
  <si>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</si>
  <si>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</si>
  <si>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</si>
  <si>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</si>
  <si>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</si>
  <si>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</si>
  <si>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</si>
  <si>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</si>
  <si>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</si>
  <si>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</si>
  <si>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</si>
  <si>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</si>
  <si>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</si>
  <si>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</si>
  <si>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</si>
  <si>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</si>
  <si>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</si>
  <si>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</si>
  <si>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</si>
  <si>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</si>
  <si>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</si>
  <si>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</si>
  <si>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</si>
  <si>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</si>
  <si>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</si>
  <si>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</si>
  <si>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</si>
  <si>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</si>
  <si>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</si>
  <si>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</si>
  <si>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</si>
  <si>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</si>
  <si>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</si>
  <si>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</si>
  <si>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</si>
  <si>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</si>
  <si>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</si>
  <si>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</si>
  <si>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</si>
  <si>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</si>
  <si>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</si>
  <si>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</si>
  <si>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</si>
  <si>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</si>
  <si>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</si>
  <si>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</si>
  <si>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</si>
  <si>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</si>
  <si>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</si>
  <si>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</si>
  <si>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</si>
  <si>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</si>
  <si>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</si>
  <si>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</si>
  <si>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</si>
  <si>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</si>
  <si>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</si>
  <si>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</si>
  <si>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</si>
  <si>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</si>
  <si>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</si>
  <si>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</si>
  <si>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</si>
  <si>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</si>
  <si>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</si>
  <si>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</si>
  <si>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</si>
  <si>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</si>
  <si>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</si>
  <si>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</si>
  <si>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</si>
  <si>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</si>
  <si>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</si>
  <si>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</si>
  <si>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</si>
  <si>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</si>
  <si>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</si>
  <si>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</si>
  <si>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</si>
  <si>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</si>
  <si>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</si>
  <si>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</si>
  <si>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</si>
  <si>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</si>
  <si>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</si>
  <si>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</si>
  <si>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</si>
  <si>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</si>
  <si>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</si>
  <si>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</si>
  <si>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</si>
  <si>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</si>
  <si>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</si>
  <si>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</si>
  <si>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</si>
  <si>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</si>
  <si>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</si>
  <si>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</si>
  <si>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</si>
  <si>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</si>
  <si>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</si>
  <si>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</si>
  <si>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</si>
  <si>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</si>
  <si>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</si>
  <si>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</si>
  <si>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</si>
  <si>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</si>
  <si>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</si>
  <si>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</si>
  <si>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</si>
  <si>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</si>
  <si>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</si>
  <si>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</si>
  <si>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</si>
  <si>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</si>
  <si>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</si>
  <si>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</si>
  <si>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</si>
  <si>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</si>
  <si>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</si>
  <si>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</si>
  <si>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</si>
  <si>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</si>
  <si>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</si>
  <si>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</si>
  <si>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</si>
  <si>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</si>
  <si>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</si>
  <si>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</si>
  <si>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</si>
  <si>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</si>
  <si>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</si>
  <si>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</si>
  <si>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</si>
  <si>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</si>
  <si>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</si>
  <si>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</si>
  <si>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</si>
  <si>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</si>
  <si>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</si>
  <si>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</si>
  <si>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</si>
  <si>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</si>
  <si>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</si>
  <si>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</si>
  <si>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</si>
  <si>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</si>
  <si>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</si>
  <si>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</si>
  <si>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</si>
  <si>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</si>
  <si>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</si>
  <si>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</si>
  <si>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</si>
  <si>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</si>
  <si>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</si>
  <si>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</si>
  <si>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</si>
  <si>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</si>
  <si>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</si>
  <si>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</si>
  <si>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</si>
  <si>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</si>
  <si>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</si>
  <si>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</si>
  <si>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</si>
  <si>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</si>
  <si>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</si>
  <si>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</si>
  <si>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</si>
  <si>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</si>
  <si>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</si>
  <si>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</si>
  <si>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</si>
  <si>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</si>
  <si>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</si>
  <si>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</si>
  <si>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</si>
  <si>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</si>
  <si>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</si>
  <si>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</si>
  <si>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</si>
  <si>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</si>
  <si>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</si>
  <si>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</si>
  <si>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</si>
  <si>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</si>
  <si>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</si>
  <si>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</si>
  <si>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</si>
  <si>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</si>
  <si>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</si>
  <si>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</si>
  <si>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</si>
  <si>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</si>
  <si>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</si>
  <si>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</si>
  <si>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</si>
  <si>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</si>
  <si>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</si>
  <si>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</si>
  <si>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</si>
  <si>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</si>
  <si>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</si>
  <si>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</si>
  <si>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</si>
  <si>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</si>
  <si>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</si>
  <si>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</si>
  <si>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</si>
  <si>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</si>
  <si>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</si>
  <si>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</si>
  <si>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</si>
  <si>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</si>
  <si>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</si>
  <si>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</si>
  <si>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</si>
  <si>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</si>
  <si>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</si>
  <si>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</si>
  <si>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</si>
  <si>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</si>
  <si>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</si>
  <si>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</si>
  <si>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</si>
  <si>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</si>
  <si>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</si>
  <si>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</si>
  <si>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</si>
  <si>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</si>
  <si>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</si>
  <si>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</si>
  <si>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</si>
  <si>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</si>
  <si>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</si>
  <si>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</si>
  <si>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</si>
  <si>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</si>
  <si>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</si>
  <si>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</si>
  <si>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</si>
  <si>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</si>
  <si>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</si>
  <si>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</si>
  <si>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</si>
  <si>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</si>
  <si>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</si>
  <si>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</si>
  <si>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</si>
  <si>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</si>
  <si>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</si>
  <si>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</si>
  <si>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</si>
  <si>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</si>
  <si>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</si>
  <si>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</si>
  <si>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</si>
  <si>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</si>
  <si>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</si>
  <si>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</si>
  <si>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</si>
  <si>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</si>
  <si>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</si>
  <si>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</si>
  <si>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</si>
  <si>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</si>
  <si>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</si>
  <si>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</si>
  <si>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</si>
  <si>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</si>
  <si>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</si>
  <si>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</si>
  <si>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</si>
  <si>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</si>
  <si>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</si>
  <si>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</si>
  <si>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</si>
  <si>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</si>
  <si>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</si>
  <si>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</si>
  <si>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</si>
  <si>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</si>
  <si>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</si>
  <si>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</si>
  <si>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</si>
  <si>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</si>
  <si>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</si>
  <si>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</si>
  <si>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</si>
  <si>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</si>
  <si>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</si>
  <si>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</si>
  <si>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</si>
  <si>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</si>
  <si>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</si>
  <si>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</si>
  <si>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</si>
  <si>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</si>
  <si>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</si>
  <si>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</si>
  <si>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</si>
  <si>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</si>
  <si>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</si>
  <si>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</si>
  <si>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</si>
  <si>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</si>
  <si>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</si>
  <si>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</si>
  <si>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</si>
  <si>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</si>
  <si>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</si>
  <si>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</si>
  <si>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</si>
  <si>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</si>
  <si>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</si>
  <si>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</si>
  <si>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</si>
  <si>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</si>
  <si>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</si>
  <si>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</si>
  <si>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</si>
  <si>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</si>
  <si>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</si>
  <si>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</si>
  <si>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</si>
  <si>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</si>
  <si>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</si>
  <si>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</si>
  <si>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</si>
  <si>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</si>
  <si>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</si>
  <si>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</si>
  <si>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</si>
  <si>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</si>
  <si>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</si>
  <si>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</si>
  <si>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</si>
  <si>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</si>
  <si>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</si>
  <si>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</si>
  <si>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</si>
  <si>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</si>
  <si>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</si>
  <si>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</si>
  <si>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</si>
  <si>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</si>
  <si>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</si>
  <si>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</si>
  <si>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</si>
  <si>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</si>
  <si>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</si>
  <si>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</si>
  <si>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</si>
  <si>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</si>
  <si>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</si>
  <si>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</si>
  <si>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</si>
  <si>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</si>
  <si>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</si>
  <si>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</si>
  <si>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</si>
  <si>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</si>
  <si>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</si>
  <si>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</si>
  <si>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</si>
  <si>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</si>
  <si>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</si>
  <si>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</si>
  <si>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</si>
  <si>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</si>
  <si>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</si>
  <si>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</si>
  <si>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</si>
  <si>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</si>
  <si>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</si>
  <si>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</si>
  <si>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</si>
  <si>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</si>
  <si>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</si>
  <si>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</si>
  <si>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</si>
  <si>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</si>
  <si>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</si>
  <si>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</si>
  <si>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</si>
  <si>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</si>
  <si>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</si>
  <si>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</si>
  <si>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</si>
  <si>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</si>
  <si>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</si>
  <si>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</si>
  <si>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</si>
  <si>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</si>
  <si>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</si>
  <si>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</si>
  <si>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</si>
  <si>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</si>
  <si>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</si>
  <si>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</si>
  <si>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</si>
  <si>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</si>
  <si>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</si>
  <si>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</si>
  <si>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</si>
  <si>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</si>
  <si>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</si>
  <si>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</si>
  <si>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</si>
  <si>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</si>
  <si>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</si>
  <si>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</si>
  <si>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</si>
  <si>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</si>
  <si>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</si>
  <si>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</si>
  <si>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</si>
  <si>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</si>
  <si>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</si>
  <si>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</si>
  <si>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</si>
  <si>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</si>
  <si>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</si>
  <si>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</si>
  <si>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</si>
  <si>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</si>
  <si>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</si>
  <si>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</si>
  <si>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</si>
  <si>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</si>
  <si>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</si>
  <si>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</si>
  <si>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</si>
  <si>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</si>
  <si>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</si>
  <si>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</si>
  <si>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</si>
  <si>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</si>
  <si>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</si>
  <si>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</si>
  <si>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</si>
  <si>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</si>
  <si>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</si>
  <si>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</si>
  <si>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</si>
  <si>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</si>
  <si>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</si>
  <si>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</si>
  <si>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</si>
  <si>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</si>
  <si>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</si>
  <si>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</si>
  <si>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</si>
  <si>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</si>
  <si>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</si>
  <si>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</si>
  <si>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</si>
  <si>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</si>
  <si>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</si>
  <si>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</si>
  <si>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</si>
  <si>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</si>
  <si>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</si>
  <si>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</si>
  <si>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</si>
  <si>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</si>
  <si>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</si>
  <si>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</si>
  <si>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</si>
  <si>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</si>
  <si>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</si>
  <si>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</si>
  <si>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</si>
  <si>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</si>
  <si>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</si>
  <si>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</si>
  <si>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</si>
  <si>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</si>
  <si>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</si>
  <si>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</si>
  <si>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</si>
  <si>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</si>
  <si>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</si>
  <si>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</si>
  <si>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</si>
  <si>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</si>
  <si>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</si>
  <si>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</si>
  <si>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</si>
  <si>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</si>
  <si>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</si>
  <si>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</si>
  <si>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</si>
  <si>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</si>
  <si>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</si>
  <si>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</si>
  <si>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</si>
  <si>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</si>
  <si>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</si>
  <si>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</si>
  <si>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</si>
  <si>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</si>
  <si>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</si>
  <si>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</si>
  <si>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</si>
  <si>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</si>
  <si>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</si>
  <si>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</si>
  <si>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</si>
  <si>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</si>
  <si>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</si>
  <si>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</si>
  <si>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</si>
  <si>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</si>
  <si>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</si>
  <si>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</si>
  <si>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</si>
  <si>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</si>
  <si>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</si>
  <si>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</si>
  <si>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</si>
  <si>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</si>
  <si>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</si>
  <si>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</si>
  <si>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</si>
  <si>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</si>
  <si>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</si>
  <si>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</si>
  <si>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</si>
  <si>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</si>
  <si>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</si>
  <si>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</si>
  <si>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</si>
  <si>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</si>
  <si>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</si>
  <si>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</si>
  <si>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</si>
  <si>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</si>
  <si>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</si>
  <si>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</si>
  <si>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</si>
  <si>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</si>
  <si>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</si>
  <si>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</si>
  <si>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</si>
  <si>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</si>
  <si>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</si>
  <si>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</si>
  <si>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</si>
  <si>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</si>
  <si>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</si>
  <si>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</si>
  <si>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</si>
  <si>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</si>
  <si>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</si>
  <si>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</si>
  <si>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</si>
  <si>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</si>
  <si>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</si>
  <si>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</si>
  <si>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</si>
  <si>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</si>
  <si>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</si>
  <si>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</si>
  <si>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</si>
  <si>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</si>
  <si>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</si>
  <si>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</si>
  <si>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</si>
  <si>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</si>
  <si>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</si>
  <si>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</si>
  <si>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</si>
  <si>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</si>
  <si>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</si>
  <si>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</si>
  <si>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</si>
  <si>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</si>
  <si>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</si>
  <si>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</si>
  <si>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</si>
  <si>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</si>
  <si>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</si>
  <si>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</si>
  <si>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</si>
  <si>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</si>
  <si>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</si>
  <si>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</si>
  <si>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</si>
  <si>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</si>
  <si>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</si>
  <si>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</si>
  <si>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</si>
  <si>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</si>
  <si>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</si>
  <si>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</si>
  <si>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</si>
  <si>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</si>
  <si>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</si>
  <si>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</si>
  <si>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</si>
  <si>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</si>
  <si>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</si>
  <si>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</si>
  <si>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</si>
  <si>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</si>
  <si>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</si>
  <si>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</si>
  <si>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</si>
  <si>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</si>
  <si>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</si>
  <si>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</si>
  <si>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</si>
  <si>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</si>
  <si>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</si>
  <si>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</si>
  <si>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</si>
  <si>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</si>
  <si>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</si>
  <si>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</si>
  <si>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</si>
  <si>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</si>
  <si>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</si>
  <si>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</si>
  <si>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</si>
  <si>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</si>
  <si>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</si>
  <si>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</si>
  <si>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</si>
  <si>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</si>
  <si>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</si>
  <si>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</si>
  <si>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</si>
  <si>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</si>
  <si>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</si>
  <si>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</si>
  <si>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</si>
  <si>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</si>
  <si>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</si>
  <si>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</si>
  <si>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</si>
  <si>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</si>
  <si>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</si>
  <si>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</si>
  <si>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</si>
  <si>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</si>
  <si>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</si>
  <si>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</si>
  <si>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</si>
  <si>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</si>
  <si>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</si>
  <si>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</si>
  <si>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</si>
  <si>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</si>
  <si>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</si>
  <si>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</si>
  <si>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</si>
  <si>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</si>
  <si>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</si>
  <si>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</si>
  <si>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</si>
  <si>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</si>
  <si>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</si>
  <si>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</si>
  <si>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</si>
  <si>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</si>
  <si>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</si>
  <si>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</si>
  <si>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</si>
  <si>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</si>
  <si>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</si>
  <si>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</si>
  <si>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</si>
  <si>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</si>
  <si>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</si>
  <si>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</si>
  <si>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</si>
  <si>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</si>
  <si>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</si>
  <si>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</si>
  <si>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</si>
  <si>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</si>
  <si>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</si>
  <si>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</si>
  <si>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</si>
  <si>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</si>
  <si>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</si>
  <si>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</si>
  <si>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</si>
  <si>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</si>
  <si>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</si>
  <si>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</si>
  <si>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</si>
  <si>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</si>
  <si>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</si>
  <si>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</si>
  <si>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</si>
  <si>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</si>
  <si>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</si>
  <si>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</si>
  <si>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</si>
  <si>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</si>
  <si>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</si>
  <si>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</si>
  <si>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</si>
  <si>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</si>
  <si>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</si>
  <si>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</si>
  <si>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</si>
  <si>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</si>
  <si>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</si>
  <si>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</si>
  <si>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</si>
  <si>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</si>
  <si>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</si>
  <si>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</si>
  <si>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</si>
  <si>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</si>
  <si>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</si>
  <si>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</si>
  <si>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</si>
  <si>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</si>
  <si>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</si>
  <si>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</si>
  <si>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</si>
  <si>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</si>
  <si>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</si>
  <si>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</si>
  <si>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</si>
  <si>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</si>
  <si>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</si>
  <si>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</si>
  <si>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</si>
  <si>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</si>
  <si>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</si>
  <si>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</si>
  <si>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</si>
  <si>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</si>
  <si>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</si>
  <si>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</si>
  <si>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</si>
  <si>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</si>
  <si>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</si>
  <si>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</si>
  <si>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</si>
  <si>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</si>
  <si>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</si>
  <si>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</si>
  <si>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</si>
  <si>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</si>
  <si>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</si>
  <si>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</si>
  <si>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</si>
  <si>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</si>
  <si>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</si>
  <si>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</si>
  <si>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</si>
  <si>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</si>
  <si>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</si>
  <si>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</si>
  <si>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</si>
  <si>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</si>
  <si>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</si>
  <si>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</si>
  <si>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</si>
  <si>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</si>
  <si>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</si>
  <si>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</si>
  <si>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</si>
  <si>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</si>
  <si>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</si>
  <si>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</si>
  <si>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</si>
  <si>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</si>
  <si>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</si>
  <si>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</si>
  <si>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</si>
  <si>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</si>
  <si>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</si>
  <si>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</si>
  <si>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</si>
  <si>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</si>
  <si>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</si>
  <si>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</si>
  <si>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</si>
  <si>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</si>
  <si>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</si>
  <si>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</si>
  <si>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</si>
  <si>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</si>
  <si>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</si>
  <si>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</si>
  <si>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</si>
  <si>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</si>
  <si>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</si>
  <si>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</si>
  <si>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</si>
  <si>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</si>
  <si>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</si>
  <si>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</si>
  <si>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</si>
  <si>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</si>
  <si>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</si>
  <si>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</si>
  <si>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</si>
  <si>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</si>
  <si>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</si>
  <si>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</si>
  <si>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</si>
  <si>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</si>
  <si>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</si>
  <si>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</si>
  <si>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</si>
  <si>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</si>
  <si>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</si>
  <si>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</si>
  <si>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</si>
  <si>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</si>
  <si>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</si>
  <si>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</si>
  <si>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</si>
  <si>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</si>
  <si>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</si>
  <si>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</si>
  <si>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</si>
  <si>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</si>
  <si>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</si>
  <si>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</si>
  <si>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</si>
  <si>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</si>
  <si>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</si>
  <si>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</si>
  <si>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</si>
  <si>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</si>
  <si>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</si>
  <si>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</si>
  <si>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</si>
  <si>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</si>
  <si>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</si>
  <si>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</si>
  <si>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</si>
  <si>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</si>
  <si>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</si>
  <si>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</si>
  <si>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</si>
  <si>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</si>
  <si>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</si>
  <si>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</si>
  <si>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</si>
  <si>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</si>
  <si>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</si>
  <si>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</si>
  <si>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</si>
  <si>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</si>
  <si>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</si>
  <si>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</si>
  <si>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</si>
  <si>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</si>
  <si>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</si>
  <si>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</si>
  <si>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</si>
  <si>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</si>
  <si>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</si>
  <si>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</si>
  <si>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</si>
  <si>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</si>
  <si>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</si>
  <si>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</si>
  <si>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</si>
  <si>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</si>
  <si>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</si>
  <si>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</si>
  <si>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</si>
  <si>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</si>
  <si>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</si>
  <si>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</si>
  <si>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</si>
  <si>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</si>
  <si>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</si>
  <si>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</si>
  <si>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</si>
  <si>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</si>
  <si>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</si>
  <si>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</si>
  <si>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</si>
  <si>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</si>
  <si>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</si>
  <si>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</si>
  <si>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</si>
  <si>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</si>
  <si>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</si>
  <si>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</si>
  <si>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</si>
  <si>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</si>
  <si>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</si>
  <si>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</si>
  <si>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</si>
  <si>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</si>
  <si>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</si>
  <si>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</si>
  <si>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</si>
  <si>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</si>
  <si>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</si>
  <si>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</si>
  <si>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</si>
  <si>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</si>
  <si>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</si>
  <si>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</si>
  <si>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</si>
  <si>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</si>
  <si>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</si>
  <si>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</si>
  <si>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</si>
  <si>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</si>
  <si>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</si>
  <si>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</si>
  <si>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</si>
  <si>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</si>
  <si>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</si>
  <si>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</si>
  <si>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</si>
  <si>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</si>
  <si>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</si>
  <si>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</si>
  <si>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</si>
  <si>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</si>
  <si>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</si>
  <si>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</si>
  <si>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</si>
  <si>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</si>
  <si>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</si>
  <si>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</si>
  <si>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</si>
  <si>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</si>
  <si>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</si>
  <si>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</si>
  <si>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</si>
  <si>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</si>
  <si>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</si>
  <si>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</si>
  <si>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</si>
  <si>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</si>
  <si>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</si>
  <si>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</si>
  <si>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</si>
  <si>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</si>
  <si>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</si>
  <si>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</si>
  <si>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</si>
  <si>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</si>
  <si>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</si>
  <si>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</si>
  <si>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</si>
  <si>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</si>
  <si>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</si>
  <si>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</si>
  <si>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</si>
  <si>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</si>
  <si>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</si>
  <si>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</si>
  <si>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</si>
  <si>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</si>
  <si>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</si>
  <si>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</si>
  <si>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</si>
  <si>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</si>
  <si>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</si>
  <si>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</si>
  <si>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</si>
  <si>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</si>
  <si>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</si>
  <si>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</si>
  <si>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</si>
  <si>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</si>
  <si>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</si>
  <si>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</si>
  <si>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</si>
  <si>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</si>
  <si>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</si>
  <si>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</si>
  <si>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</si>
  <si>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</si>
  <si>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</si>
  <si>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</si>
  <si>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</si>
  <si>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</si>
  <si>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</si>
  <si>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</si>
  <si>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</si>
  <si>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</si>
  <si>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</si>
  <si>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</si>
  <si>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</si>
  <si>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</si>
  <si>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</si>
  <si>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</si>
  <si>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</si>
  <si>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</si>
  <si>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</si>
  <si>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</si>
  <si>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</si>
  <si>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</si>
  <si>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</si>
  <si>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</si>
  <si>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</si>
  <si>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</si>
  <si>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</si>
  <si>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</si>
  <si>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</si>
  <si>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</si>
  <si>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</si>
  <si>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</si>
  <si>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</si>
  <si>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</si>
  <si>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</si>
  <si>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</si>
  <si>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</si>
  <si>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</si>
  <si>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</si>
  <si>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</si>
  <si>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</si>
  <si>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</si>
  <si>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</si>
  <si>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</si>
  <si>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</si>
  <si>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</si>
  <si>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</si>
  <si>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</si>
  <si>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</si>
  <si>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</si>
  <si>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</si>
  <si>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</si>
  <si>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</si>
  <si>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</si>
  <si>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</si>
  <si>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</si>
  <si>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</si>
  <si>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</si>
  <si>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</si>
  <si>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</si>
  <si>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</si>
  <si>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</si>
  <si>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</si>
  <si>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</si>
  <si>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</si>
  <si>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</si>
  <si>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</si>
  <si>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</si>
  <si>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</si>
  <si>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</si>
  <si>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</si>
  <si>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</si>
  <si>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</si>
  <si>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</si>
  <si>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</si>
  <si>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</si>
  <si>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</si>
  <si>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</si>
  <si>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</si>
  <si>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</si>
  <si>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</si>
  <si>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</si>
  <si>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</si>
  <si>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</si>
  <si>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</si>
  <si>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</si>
  <si>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</si>
  <si>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</si>
  <si>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</si>
  <si>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</si>
  <si>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</si>
  <si>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</si>
  <si>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</si>
  <si>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</si>
  <si>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</si>
  <si>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</si>
  <si>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</si>
  <si>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</si>
  <si>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</si>
  <si>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</si>
  <si>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</si>
  <si>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</si>
  <si>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</si>
  <si>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</si>
  <si>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</si>
  <si>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</si>
  <si>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</si>
  <si>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</si>
  <si>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</si>
  <si>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</si>
  <si>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</si>
  <si>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</si>
  <si>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</si>
  <si>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</si>
  <si>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</si>
  <si>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</si>
  <si>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</si>
  <si>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</si>
  <si>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</si>
  <si>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</si>
  <si>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</si>
  <si>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</si>
  <si>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</si>
  <si>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</si>
  <si>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</si>
  <si>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</si>
  <si>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</si>
  <si>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</si>
  <si>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</si>
  <si>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</si>
  <si>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</si>
  <si>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</si>
  <si>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</si>
  <si>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</si>
  <si>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</si>
  <si>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</si>
  <si>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</si>
  <si>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</si>
  <si>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</si>
  <si>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</si>
  <si>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</si>
  <si>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</si>
  <si>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</si>
  <si>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</si>
  <si>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</si>
  <si>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</si>
  <si>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</si>
  <si>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</si>
  <si>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</si>
  <si>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</si>
  <si>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</si>
  <si>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</si>
  <si>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</si>
  <si>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</si>
  <si>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</si>
  <si>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</si>
  <si>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</si>
  <si>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</si>
  <si>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</si>
  <si>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</si>
  <si>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</si>
  <si>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</si>
  <si>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</si>
  <si>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</si>
  <si>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</si>
  <si>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</si>
  <si>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</si>
  <si>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</si>
  <si>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</si>
  <si>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</si>
  <si>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</si>
  <si>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</si>
  <si>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</si>
  <si>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</si>
  <si>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</si>
  <si>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</si>
  <si>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</si>
  <si>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</si>
  <si>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</si>
  <si>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</si>
  <si>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</si>
  <si>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</si>
  <si>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</si>
  <si>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</si>
  <si>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</si>
  <si>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</si>
  <si>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</si>
  <si>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</si>
  <si>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</si>
  <si>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</si>
  <si>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</si>
  <si>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</si>
  <si>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</si>
  <si>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</si>
  <si>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</si>
  <si>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</si>
  <si>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</si>
  <si>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</si>
  <si>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</si>
  <si>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</si>
  <si>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</si>
  <si>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</si>
  <si>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</si>
  <si>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</si>
  <si>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</si>
  <si>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</si>
  <si>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</si>
  <si>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</si>
  <si>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</si>
  <si>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</si>
  <si>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</si>
  <si>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</si>
  <si>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</si>
  <si>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</si>
  <si>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</si>
  <si>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</si>
  <si>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</si>
  <si>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</si>
  <si>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</si>
  <si>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</si>
  <si>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</si>
  <si>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</si>
  <si>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</si>
  <si>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</si>
  <si>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</si>
  <si>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</si>
  <si>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</si>
  <si>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</si>
  <si>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</si>
  <si>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</si>
  <si>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</si>
  <si>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</si>
  <si>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</si>
  <si>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</si>
  <si>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</si>
  <si>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</si>
  <si>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</si>
  <si>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</si>
  <si>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</si>
  <si>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</si>
  <si>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</si>
  <si>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</si>
  <si>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</si>
  <si>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</si>
  <si>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</si>
  <si>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</si>
  <si>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</si>
  <si>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</si>
  <si>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</si>
  <si>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</si>
  <si>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</si>
  <si>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</si>
  <si>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</si>
  <si>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</si>
  <si>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</si>
  <si>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</si>
  <si>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</si>
  <si>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</si>
  <si>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</si>
  <si>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</si>
  <si>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</si>
  <si>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</si>
  <si>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</si>
  <si>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</si>
  <si>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</si>
  <si>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</si>
  <si>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</si>
  <si>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</si>
  <si>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</si>
  <si>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</si>
  <si>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</si>
  <si>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</si>
  <si>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</si>
  <si>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</si>
  <si>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</si>
  <si>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</si>
  <si>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</si>
  <si>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</si>
  <si>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</si>
  <si>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</si>
  <si>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</si>
  <si>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</si>
  <si>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</si>
  <si>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</si>
  <si>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</si>
  <si>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</si>
  <si>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</si>
  <si>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</si>
  <si>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</si>
  <si>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</si>
  <si>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</si>
  <si>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</si>
  <si>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</si>
  <si>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</si>
  <si>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</si>
  <si>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</si>
  <si>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</si>
  <si>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</si>
  <si>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</si>
  <si>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</si>
  <si>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</si>
  <si>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</si>
  <si>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</si>
  <si>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</si>
  <si>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</si>
  <si>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</si>
  <si>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</si>
  <si>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</si>
  <si>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</si>
  <si>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</si>
  <si>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</si>
  <si>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</si>
  <si>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</si>
  <si>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</si>
  <si>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</si>
  <si>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</si>
  <si>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</si>
  <si>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</si>
  <si>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</si>
  <si>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</si>
  <si>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</si>
  <si>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</si>
  <si>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</si>
  <si>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</si>
  <si>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</si>
  <si>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</si>
  <si>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</si>
  <si>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</si>
  <si>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</si>
  <si>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</si>
  <si>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</si>
  <si>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</si>
  <si>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</si>
  <si>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</si>
  <si>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</si>
  <si>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</si>
  <si>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</si>
  <si>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</si>
  <si>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</si>
  <si>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</si>
  <si>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</si>
  <si>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</si>
  <si>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</si>
  <si>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</si>
  <si>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</si>
  <si>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</si>
  <si>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</si>
  <si>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</si>
  <si>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</si>
  <si>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</si>
  <si>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</si>
  <si>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</si>
  <si>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</si>
  <si>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</si>
  <si>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</si>
  <si>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</si>
  <si>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</si>
  <si>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</si>
  <si>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</si>
  <si>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</si>
  <si>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</si>
  <si>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</si>
  <si>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</si>
  <si>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</si>
  <si>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</si>
  <si>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</si>
  <si>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</si>
  <si>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</si>
  <si>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</si>
  <si>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</si>
  <si>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</si>
  <si>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</si>
  <si>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</si>
  <si>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</si>
  <si>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</si>
  <si>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</si>
  <si>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</si>
  <si>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</si>
  <si>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</si>
  <si>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</si>
  <si>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</si>
  <si>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</si>
  <si>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</si>
  <si>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</si>
  <si>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</si>
  <si>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</si>
  <si>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</si>
  <si>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</si>
  <si>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</si>
  <si>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</si>
  <si>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</si>
  <si>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</si>
  <si>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</si>
  <si>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</si>
  <si>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</si>
  <si>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</si>
  <si>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</si>
  <si>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</si>
  <si>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</si>
  <si>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</si>
  <si>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</si>
  <si>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</si>
  <si>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</si>
  <si>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</si>
  <si>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</si>
  <si>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</si>
  <si>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</si>
  <si>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</si>
  <si>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</si>
  <si>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</si>
  <si>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</si>
  <si>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</si>
  <si>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</si>
  <si>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</si>
  <si>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</si>
  <si>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</si>
  <si>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</si>
  <si>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</si>
  <si>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</si>
  <si>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</si>
  <si>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</si>
  <si>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</si>
  <si>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</si>
  <si>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</si>
  <si>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</si>
  <si>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</si>
  <si>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</si>
  <si>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</si>
  <si>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</si>
  <si>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</si>
  <si>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</si>
  <si>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</si>
  <si>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</si>
  <si>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</si>
  <si>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</si>
  <si>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</si>
  <si>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</si>
  <si>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</si>
  <si>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</si>
  <si>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</si>
  <si>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</si>
  <si>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</si>
  <si>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</si>
  <si>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</si>
  <si>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</si>
  <si>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</si>
  <si>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</si>
  <si>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</si>
  <si>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</si>
  <si>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</si>
  <si>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</si>
  <si>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</si>
  <si>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</si>
  <si>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</si>
  <si>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</si>
  <si>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</si>
  <si>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</si>
  <si>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</si>
  <si>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</si>
  <si>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</si>
  <si>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</si>
  <si>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</si>
  <si>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</si>
  <si>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</si>
  <si>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</si>
  <si>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</si>
  <si>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</si>
  <si>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</si>
  <si>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</si>
  <si>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</si>
  <si>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</si>
  <si>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</si>
  <si>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</si>
  <si>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</si>
  <si>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</si>
  <si>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</si>
  <si>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</si>
  <si>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</si>
  <si>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</si>
  <si>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</si>
  <si>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</si>
  <si>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</si>
  <si>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</si>
  <si>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</si>
  <si>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</si>
  <si>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</si>
  <si>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</si>
  <si>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</si>
  <si>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</si>
  <si>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</si>
  <si>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</si>
  <si>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</si>
  <si>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</si>
  <si>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</si>
  <si>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</si>
  <si>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</si>
  <si>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</si>
  <si>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</si>
  <si>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</si>
  <si>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</si>
  <si>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</si>
  <si>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</si>
  <si>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</si>
  <si>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</si>
  <si>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</si>
  <si>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</si>
  <si>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</si>
  <si>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</si>
  <si>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</si>
  <si>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</si>
  <si>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</si>
  <si>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</si>
  <si>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</si>
  <si>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</si>
  <si>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</si>
  <si>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</si>
  <si>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</si>
  <si>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</si>
  <si>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</si>
  <si>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</si>
  <si>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</si>
  <si>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</si>
  <si>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</si>
  <si>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</si>
  <si>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</si>
  <si>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</si>
  <si>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</si>
  <si>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</si>
  <si>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</si>
  <si>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</si>
  <si>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</si>
  <si>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</si>
  <si>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</si>
  <si>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</si>
  <si>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</si>
  <si>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</si>
  <si>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</si>
  <si>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</si>
  <si>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</si>
  <si>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</si>
  <si>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</si>
  <si>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</si>
  <si>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</si>
  <si>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</si>
  <si>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</si>
  <si>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</si>
  <si>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</si>
  <si>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</si>
  <si>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</si>
  <si>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</si>
  <si>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</si>
  <si>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</si>
  <si>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</si>
  <si>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</si>
  <si>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</si>
  <si>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</si>
  <si>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</si>
  <si>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</si>
  <si>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</si>
  <si>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</si>
  <si>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</si>
  <si>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</si>
  <si>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</si>
  <si>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</si>
  <si>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</si>
  <si>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</si>
  <si>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</si>
  <si>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</si>
  <si>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</si>
  <si>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</si>
  <si>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</si>
  <si>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</si>
  <si>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</si>
  <si>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</si>
  <si>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</si>
  <si>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</si>
  <si>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</si>
  <si>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</si>
  <si>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</si>
  <si>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</si>
  <si>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</si>
  <si>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</si>
  <si>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</si>
  <si>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</si>
  <si>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</si>
  <si>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</si>
  <si>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</si>
  <si>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</si>
  <si>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</si>
  <si>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</si>
  <si>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</si>
  <si>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</si>
  <si>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</si>
  <si>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</si>
  <si>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</si>
  <si>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</si>
  <si>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</si>
  <si>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</si>
  <si>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</si>
  <si>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</si>
  <si>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</si>
  <si>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</si>
  <si>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</si>
  <si>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</si>
  <si>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</si>
  <si>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</si>
  <si>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</si>
  <si>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</si>
  <si>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</si>
  <si>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</si>
  <si>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</si>
  <si>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</si>
  <si>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</si>
  <si>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</si>
  <si>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</si>
  <si>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</si>
  <si>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</si>
  <si>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</si>
  <si>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</si>
  <si>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</si>
  <si>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</si>
  <si>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</si>
  <si>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</si>
  <si>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</si>
  <si>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</si>
  <si>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</si>
  <si>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</si>
  <si>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</si>
  <si>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</si>
  <si>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</si>
  <si>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</si>
  <si>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</si>
  <si>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</si>
  <si>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</si>
  <si>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</si>
  <si>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</si>
  <si>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</si>
  <si>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</si>
  <si>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</si>
  <si>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</si>
  <si>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</si>
  <si>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</si>
  <si>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</si>
  <si>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</si>
  <si>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</si>
  <si>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</si>
  <si>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</si>
  <si>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</si>
  <si>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</si>
  <si>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</si>
  <si>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</si>
  <si>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</si>
  <si>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</si>
  <si>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</si>
  <si>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</si>
  <si>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</si>
  <si>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</si>
  <si>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</si>
  <si>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</si>
  <si>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</si>
  <si>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</si>
  <si>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</si>
  <si>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</si>
  <si>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</si>
  <si>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</si>
  <si>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</si>
  <si>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</si>
  <si>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</si>
  <si>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</si>
  <si>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</si>
  <si>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</si>
  <si>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</si>
  <si>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</si>
  <si>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</si>
  <si>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</si>
  <si>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</si>
  <si>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</si>
  <si>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</si>
  <si>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</si>
  <si>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</si>
  <si>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</si>
  <si>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</si>
  <si>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</si>
  <si>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</si>
  <si>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</si>
  <si>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</si>
  <si>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</si>
  <si>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</si>
  <si>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</si>
  <si>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</si>
  <si>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</si>
  <si>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</si>
  <si>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</si>
  <si>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</si>
  <si>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</si>
  <si>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</si>
  <si>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</si>
  <si>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</si>
  <si>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</si>
  <si>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</si>
  <si>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</si>
  <si>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</si>
  <si>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</si>
  <si>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</si>
  <si>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</si>
  <si>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</si>
  <si>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</si>
  <si>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</si>
  <si>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</si>
  <si>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</si>
  <si>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</si>
  <si>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</si>
  <si>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</si>
  <si>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</si>
  <si>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</si>
  <si>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</si>
  <si>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</si>
  <si>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</si>
  <si>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</si>
  <si>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</si>
  <si>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</si>
  <si>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</si>
  <si>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</si>
  <si>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</si>
  <si>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</si>
  <si>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</si>
  <si>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</si>
  <si>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</si>
  <si>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</si>
  <si>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</si>
  <si>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</si>
  <si>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</si>
  <si>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</si>
  <si>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</si>
  <si>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</si>
  <si>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</si>
  <si>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</si>
  <si>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</si>
  <si>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</si>
  <si>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</si>
  <si>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</si>
  <si>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</si>
  <si>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</si>
  <si>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</si>
  <si>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</si>
  <si>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</si>
  <si>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</si>
  <si>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</si>
  <si>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</si>
  <si>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</si>
  <si>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</si>
  <si>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</si>
  <si>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</si>
  <si>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</si>
  <si>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</si>
  <si>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</si>
  <si>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</si>
  <si>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</si>
  <si>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</si>
  <si>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</si>
  <si>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</si>
  <si>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</si>
  <si>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</si>
  <si>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</si>
  <si>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</si>
  <si>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</si>
  <si>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</si>
  <si>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</si>
  <si>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</si>
  <si>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</si>
  <si>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</si>
  <si>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</si>
  <si>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</si>
  <si>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</si>
  <si>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</si>
  <si>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</si>
  <si>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</si>
  <si>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</si>
  <si>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</si>
  <si>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</si>
  <si>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</si>
  <si>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</si>
  <si>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</si>
  <si>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</si>
  <si>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</si>
  <si>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</si>
  <si>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</si>
  <si>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</si>
  <si>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</si>
  <si>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</si>
  <si>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</si>
  <si>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</si>
  <si>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</si>
  <si>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</si>
  <si>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</si>
  <si>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</si>
  <si>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</si>
  <si>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</si>
  <si>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</si>
  <si>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</si>
  <si>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</si>
  <si>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</si>
  <si>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</si>
  <si>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</si>
  <si>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</si>
  <si>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</si>
  <si>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</si>
  <si>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</si>
  <si>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</si>
  <si>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</si>
  <si>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</si>
  <si>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</si>
  <si>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</si>
  <si>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</si>
  <si>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</si>
  <si>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</si>
  <si>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</si>
  <si>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</si>
  <si>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</si>
  <si>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</si>
  <si>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</si>
  <si>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</si>
  <si>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</si>
  <si>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</si>
  <si>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</si>
  <si>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</si>
  <si>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</si>
  <si>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</si>
  <si>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</si>
  <si>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</si>
  <si>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</si>
  <si>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</si>
  <si>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</si>
  <si>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</si>
  <si>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</si>
  <si>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</si>
  <si>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</si>
  <si>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</si>
  <si>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</si>
  <si>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</si>
  <si>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</si>
  <si>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</si>
  <si>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</si>
  <si>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</si>
  <si>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</si>
  <si>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</si>
  <si>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</si>
  <si>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</si>
  <si>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</si>
  <si>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</si>
  <si>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</si>
  <si>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</si>
  <si>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</si>
  <si>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</si>
  <si>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</si>
  <si>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</si>
  <si>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</si>
  <si>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</si>
  <si>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</si>
  <si>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</si>
  <si>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</si>
  <si>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</si>
  <si>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</si>
  <si>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</si>
  <si>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</si>
  <si>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</si>
  <si>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</si>
  <si>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</si>
  <si>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</si>
  <si>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</si>
  <si>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</si>
  <si>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</si>
  <si>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</si>
  <si>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</si>
  <si>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</si>
  <si>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</si>
  <si>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</si>
  <si>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</si>
  <si>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</si>
  <si>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</si>
  <si>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</si>
  <si>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</si>
  <si>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</si>
  <si>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</si>
  <si>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</si>
  <si>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</si>
  <si>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</si>
  <si>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</si>
  <si>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</si>
  <si>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</si>
  <si>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</si>
  <si>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</si>
  <si>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</si>
  <si>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</si>
  <si>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</si>
  <si>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</si>
  <si>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</si>
  <si>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</si>
  <si>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</si>
  <si>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</si>
  <si>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</si>
  <si>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</si>
  <si>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</si>
  <si>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</si>
  <si>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</si>
  <si>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</si>
  <si>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</si>
  <si>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</si>
  <si>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</si>
  <si>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</si>
  <si>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</si>
  <si>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</si>
  <si>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</si>
  <si>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</si>
  <si>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</si>
  <si>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</si>
  <si>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</si>
  <si>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</si>
  <si>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</si>
  <si>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</si>
  <si>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</si>
  <si>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</si>
  <si>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</si>
  <si>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</si>
  <si>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</si>
  <si>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</si>
  <si>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</si>
  <si>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</si>
  <si>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</si>
  <si>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</si>
  <si>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</si>
  <si>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</si>
  <si>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</si>
  <si>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</si>
  <si>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</si>
  <si>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</si>
  <si>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</si>
  <si>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</si>
  <si>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</si>
  <si>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</si>
  <si>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</si>
  <si>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</si>
  <si>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</si>
  <si>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</si>
  <si>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</si>
  <si>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</si>
  <si>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</si>
  <si>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</si>
  <si>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</si>
  <si>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</si>
  <si>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</si>
  <si>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</si>
  <si>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</si>
  <si>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</si>
  <si>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</si>
  <si>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</si>
  <si>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</si>
  <si>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</si>
  <si>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</si>
  <si>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</si>
  <si>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</si>
  <si>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</si>
  <si>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</si>
  <si>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</si>
  <si>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</si>
  <si>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</si>
  <si>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</si>
  <si>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</si>
  <si>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</si>
  <si>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</si>
  <si>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</si>
  <si>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</si>
  <si>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</si>
  <si>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</si>
  <si>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</si>
  <si>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</si>
  <si>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</si>
  <si>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</si>
  <si>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</si>
  <si>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</si>
  <si>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</si>
  <si>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</si>
  <si>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</si>
  <si>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</si>
  <si>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</si>
  <si>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</si>
  <si>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</si>
  <si>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</si>
  <si>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</si>
  <si>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</si>
  <si>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</si>
  <si>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</si>
  <si>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</si>
  <si>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</si>
  <si>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</si>
  <si>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</si>
  <si>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</si>
  <si>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</si>
  <si>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</si>
  <si>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</si>
  <si>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</si>
  <si>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</si>
  <si>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</si>
  <si>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</si>
  <si>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</si>
  <si>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</si>
  <si>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</si>
  <si>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</si>
  <si>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</si>
  <si>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</si>
  <si>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</si>
  <si>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</si>
  <si>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</si>
  <si>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</si>
  <si>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</si>
  <si>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</si>
  <si>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</si>
  <si>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</si>
  <si>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</si>
  <si>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</si>
  <si>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</si>
  <si>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</si>
  <si>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</si>
  <si>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</si>
  <si>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</si>
  <si>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</si>
  <si>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</si>
  <si>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</si>
  <si>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</si>
  <si>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</si>
  <si>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</si>
  <si>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</si>
  <si>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</si>
  <si>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</si>
  <si>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</si>
  <si>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</si>
  <si>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</si>
  <si>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</si>
  <si>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</si>
  <si>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</si>
  <si>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</si>
  <si>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</si>
  <si>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</si>
  <si>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</si>
  <si>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</si>
  <si>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</si>
  <si>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</si>
  <si>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</si>
  <si>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</si>
  <si>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</si>
  <si>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</si>
  <si>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</si>
  <si>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</si>
  <si>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</si>
  <si>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</si>
  <si>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</si>
  <si>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</si>
  <si>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</si>
  <si>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</si>
  <si>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</si>
  <si>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</si>
  <si>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</si>
  <si>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</si>
  <si>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</si>
  <si>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</si>
  <si>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</si>
  <si>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</si>
  <si>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</si>
  <si>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</si>
  <si>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</si>
  <si>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</si>
  <si>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</si>
  <si>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</si>
  <si>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</si>
  <si>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</si>
  <si>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</si>
  <si>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</si>
  <si>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</si>
  <si>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</si>
  <si>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</si>
  <si>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</si>
  <si>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</si>
  <si>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</si>
  <si>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</si>
  <si>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</si>
  <si>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</si>
  <si>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</si>
  <si>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</si>
  <si>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</si>
  <si>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</si>
  <si>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</si>
  <si>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</si>
  <si>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</si>
  <si>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</si>
  <si>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</si>
  <si>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</si>
  <si>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</si>
  <si>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</si>
  <si>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</si>
  <si>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</si>
  <si>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</si>
  <si>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</si>
  <si>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</si>
  <si>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</si>
  <si>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</si>
  <si>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</si>
  <si>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</si>
  <si>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</si>
  <si>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</si>
  <si>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</si>
  <si>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</si>
  <si>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</si>
  <si>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</si>
  <si>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</si>
  <si>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</si>
  <si>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</si>
  <si>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</si>
  <si>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</si>
  <si>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</si>
  <si>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</si>
  <si>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</si>
  <si>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</si>
  <si>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</si>
  <si>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</si>
  <si>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</si>
  <si>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</si>
  <si>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</si>
  <si>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</si>
  <si>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</si>
  <si>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</si>
  <si>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</si>
  <si>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</si>
  <si>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</si>
  <si>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</si>
  <si>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</si>
  <si>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</si>
  <si>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</si>
  <si>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</si>
  <si>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</si>
  <si>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</si>
  <si>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</si>
  <si>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</si>
  <si>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</si>
  <si>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</si>
  <si>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</si>
  <si>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</si>
  <si>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</si>
  <si>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</si>
  <si>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</si>
  <si>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</si>
  <si>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</si>
  <si>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</si>
  <si>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</si>
  <si>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</si>
  <si>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</si>
  <si>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</si>
  <si>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</si>
  <si>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</si>
  <si>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</si>
  <si>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</si>
  <si>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</si>
  <si>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</si>
  <si>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</si>
  <si>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</si>
  <si>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</si>
  <si>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</si>
  <si>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</si>
  <si>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</si>
  <si>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</si>
  <si>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</si>
  <si>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</si>
  <si>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</si>
  <si>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</si>
  <si>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</si>
  <si>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</si>
  <si>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</si>
  <si>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</si>
  <si>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</si>
  <si>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</si>
  <si>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</si>
  <si>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</si>
  <si>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</si>
  <si>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</si>
  <si>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</si>
  <si>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</si>
  <si>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</si>
  <si>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</si>
  <si>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</si>
  <si>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</si>
  <si>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</si>
  <si>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</si>
  <si>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</si>
  <si>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</si>
  <si>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</si>
  <si>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</si>
  <si>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</si>
  <si>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</si>
  <si>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</si>
  <si>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</si>
  <si>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</si>
  <si>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</si>
  <si>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</si>
  <si>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</si>
  <si>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</si>
  <si>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</si>
  <si>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</si>
  <si>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</si>
  <si>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</si>
  <si>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</si>
  <si>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</si>
  <si>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</si>
  <si>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</si>
  <si>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</si>
  <si>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</si>
  <si>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</si>
  <si>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</si>
  <si>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</si>
  <si>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</si>
  <si>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</si>
  <si>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</si>
  <si>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</si>
  <si>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</si>
  <si>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</si>
  <si>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</si>
  <si>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</si>
  <si>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</si>
  <si>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</si>
  <si>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</si>
  <si>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</si>
  <si>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</si>
  <si>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</si>
  <si>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</si>
  <si>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</si>
  <si>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</si>
  <si>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</si>
  <si>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</si>
  <si>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</si>
  <si>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</si>
  <si>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</si>
  <si>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</si>
  <si>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</si>
  <si>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</si>
  <si>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</si>
  <si>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</si>
  <si>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</si>
  <si>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</si>
  <si>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</si>
  <si>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</si>
  <si>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</si>
  <si>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</si>
  <si>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</si>
  <si>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</si>
  <si>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</si>
  <si>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</si>
  <si>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</si>
  <si>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</si>
  <si>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</si>
  <si>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</si>
  <si>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</si>
  <si>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</si>
  <si>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</si>
  <si>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</si>
  <si>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</si>
  <si>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</si>
  <si>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</si>
  <si>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</si>
  <si>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</si>
  <si>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</si>
  <si>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</si>
  <si>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</si>
  <si>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</si>
  <si>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</si>
  <si>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</si>
  <si>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</si>
  <si>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</si>
  <si>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</si>
  <si>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</si>
  <si>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</si>
  <si>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</si>
  <si>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</si>
  <si>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</si>
  <si>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</si>
  <si>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</si>
  <si>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</si>
  <si>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</si>
  <si>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</si>
  <si>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</si>
  <si>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</si>
  <si>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</si>
  <si>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</si>
  <si>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</si>
  <si>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</si>
  <si>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</si>
  <si>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</si>
  <si>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</si>
  <si>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</si>
  <si>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</si>
  <si>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</si>
  <si>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</si>
  <si>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</si>
  <si>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</si>
  <si>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</si>
  <si>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</si>
  <si>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</si>
  <si>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</si>
  <si>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</si>
  <si>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</si>
  <si>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</si>
  <si>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</si>
  <si>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</si>
  <si>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</si>
  <si>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</si>
  <si>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</si>
  <si>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</si>
  <si>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</si>
  <si>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</si>
  <si>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</si>
  <si>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</si>
  <si>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</si>
  <si>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</si>
  <si>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</si>
  <si>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</si>
  <si>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</si>
  <si>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</si>
  <si>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</si>
  <si>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</si>
  <si>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</si>
  <si>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</si>
  <si>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</si>
  <si>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</si>
  <si>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</si>
  <si>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</si>
  <si>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</si>
  <si>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</si>
  <si>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</si>
  <si>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</si>
  <si>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</si>
  <si>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</si>
  <si>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</si>
  <si>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</si>
  <si>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</si>
  <si>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</si>
  <si>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</si>
  <si>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</si>
  <si>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</si>
  <si>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</si>
  <si>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</si>
  <si>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</si>
  <si>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</si>
  <si>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</si>
  <si>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</si>
  <si>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</si>
  <si>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</si>
  <si>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</si>
  <si>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</si>
  <si>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</si>
  <si>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</si>
  <si>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</si>
  <si>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</si>
  <si>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</si>
  <si>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</si>
  <si>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</si>
  <si>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</si>
  <si>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</si>
  <si>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</si>
  <si>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</si>
  <si>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</si>
  <si>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</si>
  <si>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</si>
  <si>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</si>
  <si>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</si>
  <si>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</si>
  <si>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</si>
  <si>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</si>
  <si>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</si>
  <si>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</si>
  <si>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</si>
  <si>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</si>
  <si>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</si>
  <si>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</si>
  <si>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</si>
  <si>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</si>
  <si>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</si>
  <si>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</si>
  <si>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</si>
  <si>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</si>
  <si>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</si>
  <si>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</si>
  <si>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</si>
  <si>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</si>
  <si>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</si>
  <si>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</si>
  <si>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</si>
  <si>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</si>
  <si>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</si>
  <si>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</si>
  <si>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</si>
  <si>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</si>
  <si>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</si>
  <si>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</si>
  <si>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</si>
  <si>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</si>
  <si>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</si>
  <si>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</si>
  <si>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</si>
  <si>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</si>
  <si>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</si>
  <si>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</si>
  <si>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</si>
  <si>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</si>
  <si>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</si>
  <si>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</si>
  <si>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</si>
  <si>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</si>
  <si>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</si>
  <si>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</si>
  <si>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</si>
  <si>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</si>
  <si>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</si>
  <si>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</si>
  <si>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</si>
  <si>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</si>
  <si>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</si>
  <si>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</si>
  <si>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</si>
  <si>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</si>
  <si>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</si>
  <si>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</si>
  <si>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</si>
  <si>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</si>
  <si>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</si>
  <si>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</si>
  <si>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</si>
  <si>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</si>
  <si>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</si>
  <si>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</si>
  <si>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</si>
  <si>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</si>
  <si>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</si>
  <si>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</si>
  <si>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</si>
  <si>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</si>
  <si>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</si>
  <si>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</si>
  <si>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</si>
  <si>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</si>
  <si>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</si>
  <si>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</si>
  <si>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</si>
  <si>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</si>
  <si>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</si>
  <si>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</si>
  <si>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</si>
  <si>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</si>
  <si>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</si>
  <si>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</si>
  <si>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</si>
  <si>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</si>
  <si>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</si>
  <si>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</si>
  <si>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</si>
  <si>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</si>
  <si>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</si>
  <si>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</si>
  <si>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</si>
  <si>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</si>
  <si>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</si>
  <si>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</si>
  <si>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</si>
  <si>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</si>
  <si>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</si>
  <si>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</si>
  <si>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</si>
  <si>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</si>
  <si>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</si>
  <si>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</si>
  <si>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</si>
  <si>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</si>
  <si>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</si>
  <si>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</si>
  <si>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</si>
  <si>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</si>
  <si>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</si>
  <si>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</si>
  <si>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</si>
  <si>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</si>
  <si>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</si>
  <si>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</si>
  <si>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</si>
  <si>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</si>
  <si>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</si>
  <si>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</si>
  <si>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</si>
  <si>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</si>
  <si>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</si>
  <si>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</si>
  <si>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</si>
  <si>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</si>
  <si>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</si>
  <si>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</si>
  <si>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</si>
  <si>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</si>
  <si>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</si>
  <si>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</si>
  <si>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</si>
  <si>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</si>
  <si>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</si>
  <si>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</si>
  <si>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</si>
  <si>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</si>
  <si>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</si>
  <si>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</si>
  <si>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</si>
  <si>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</si>
  <si>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</si>
  <si>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</si>
  <si>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</si>
  <si>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</si>
  <si>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</si>
  <si>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</si>
  <si>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</si>
  <si>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</si>
  <si>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</si>
  <si>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</si>
  <si>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</si>
  <si>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</si>
  <si>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</si>
  <si>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</si>
  <si>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</si>
  <si>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</si>
  <si>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</si>
  <si>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</si>
  <si>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</si>
  <si>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</si>
  <si>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</si>
  <si>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</si>
  <si>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</si>
  <si>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</si>
  <si>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</si>
  <si>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</si>
  <si>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</si>
  <si>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</si>
  <si>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</si>
  <si>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</si>
  <si>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</si>
  <si>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</si>
  <si>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</si>
  <si>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</si>
  <si>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</si>
  <si>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</si>
  <si>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</si>
  <si>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</si>
  <si>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</si>
  <si>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</si>
  <si>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</si>
  <si>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</si>
  <si>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</si>
  <si>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</si>
  <si>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</si>
  <si>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</si>
  <si>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</si>
  <si>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</si>
  <si>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</si>
  <si>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</si>
  <si>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</si>
  <si>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</si>
  <si>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</si>
  <si>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</si>
  <si>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</si>
  <si>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</si>
  <si>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</si>
  <si>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</si>
  <si>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</si>
  <si>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</si>
  <si>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</si>
  <si>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</si>
  <si>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</si>
  <si>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</si>
  <si>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</si>
  <si>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</si>
  <si>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</si>
  <si>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</si>
  <si>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</si>
  <si>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</si>
  <si>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</si>
  <si>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</si>
  <si>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</si>
  <si>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</si>
  <si>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</si>
  <si>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</si>
  <si>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</si>
  <si>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</si>
  <si>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</si>
  <si>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</si>
  <si>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</si>
  <si>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</si>
  <si>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</si>
  <si>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</si>
  <si>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</si>
  <si>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</si>
  <si>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</si>
  <si>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</si>
  <si>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</si>
  <si>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</si>
  <si>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</si>
  <si>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</si>
  <si>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</si>
  <si>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</si>
  <si>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</si>
  <si>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</si>
  <si>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</si>
  <si>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</si>
  <si>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</si>
  <si>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</si>
  <si>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</si>
  <si>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</si>
  <si>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</si>
  <si>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</si>
  <si>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</si>
  <si>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</si>
  <si>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</si>
  <si>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</si>
  <si>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</si>
  <si>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</si>
  <si>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</si>
  <si>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</si>
  <si>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</si>
  <si>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</si>
  <si>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</si>
  <si>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</si>
  <si>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</si>
  <si>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</si>
  <si>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</si>
  <si>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</si>
  <si>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</si>
  <si>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</si>
  <si>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</si>
  <si>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</si>
  <si>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</si>
  <si>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</si>
  <si>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</si>
  <si>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</si>
  <si>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</si>
  <si>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</si>
  <si>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</si>
  <si>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</si>
  <si>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</si>
  <si>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</si>
  <si>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</si>
  <si>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</si>
  <si>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</si>
  <si>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</si>
  <si>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</si>
  <si>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</si>
  <si>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</si>
  <si>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</si>
  <si>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</si>
  <si>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</si>
  <si>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</si>
  <si>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</si>
  <si>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</si>
  <si>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</si>
  <si>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</si>
  <si>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</si>
  <si>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</si>
  <si>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</si>
  <si>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</si>
  <si>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</si>
  <si>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</si>
  <si>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</si>
  <si>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</si>
  <si>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</si>
  <si>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</si>
  <si>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</si>
  <si>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</si>
  <si>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</si>
  <si>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</si>
  <si>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</si>
  <si>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</si>
  <si>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</si>
  <si>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</si>
  <si>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</si>
  <si>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</si>
  <si>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</si>
  <si>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</si>
  <si>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</si>
  <si>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</si>
  <si>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</si>
  <si>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</si>
  <si>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</si>
  <si>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</si>
  <si>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</si>
  <si>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</si>
  <si>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</si>
  <si>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</si>
  <si>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</si>
  <si>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</si>
  <si>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</si>
  <si>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</si>
  <si>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</si>
  <si>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</si>
  <si>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</si>
  <si>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</si>
  <si>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</si>
  <si>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</si>
  <si>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</si>
  <si>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</si>
  <si>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</si>
  <si>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</si>
  <si>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</si>
  <si>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</si>
  <si>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</si>
  <si>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</si>
  <si>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</si>
  <si>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</si>
  <si>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</si>
  <si>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</si>
  <si>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</si>
  <si>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</si>
  <si>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</si>
  <si>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</si>
  <si>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</si>
  <si>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</si>
  <si>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</si>
  <si>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</si>
  <si>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</si>
  <si>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</si>
  <si>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</si>
  <si>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</si>
  <si>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</si>
  <si>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</si>
  <si>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</si>
  <si>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</si>
  <si>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</si>
  <si>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</si>
  <si>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</si>
  <si>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</si>
  <si>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</si>
  <si>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</si>
  <si>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</si>
  <si>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</si>
  <si>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</si>
  <si>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</si>
  <si>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</si>
  <si>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</si>
  <si>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</si>
  <si>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</si>
  <si>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</si>
  <si>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</si>
  <si>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</si>
  <si>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</si>
  <si>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</si>
  <si>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</si>
  <si>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</si>
  <si>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</si>
  <si>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</si>
  <si>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</si>
  <si>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</si>
  <si>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</si>
  <si>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</si>
  <si>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</si>
  <si>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</si>
  <si>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</si>
  <si>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</si>
  <si>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</si>
  <si>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</si>
  <si>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</si>
  <si>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</si>
  <si>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</si>
  <si>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</si>
  <si>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</si>
  <si>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</si>
  <si>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</si>
  <si>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</si>
  <si>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</si>
  <si>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</si>
  <si>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</si>
  <si>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</si>
  <si>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</si>
  <si>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</si>
  <si>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</si>
  <si>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</si>
  <si>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</si>
  <si>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</si>
  <si>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</si>
  <si>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</si>
  <si>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</si>
  <si>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</si>
  <si>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</si>
  <si>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</si>
  <si>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</si>
  <si>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</si>
  <si>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</si>
  <si>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</si>
  <si>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</si>
  <si>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</si>
  <si>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</si>
  <si>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</si>
  <si>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</si>
  <si>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</si>
  <si>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</si>
  <si>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</si>
  <si>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</si>
  <si>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</si>
  <si>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</si>
  <si>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</si>
  <si>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</si>
  <si>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</si>
  <si>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</si>
  <si>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</si>
  <si>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</si>
  <si>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</si>
  <si>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</si>
  <si>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</si>
  <si>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</si>
  <si>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</si>
  <si>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</si>
  <si>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</si>
  <si>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</si>
  <si>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</si>
  <si>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</si>
  <si>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</si>
  <si>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</si>
  <si>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</si>
  <si>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</si>
  <si>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</si>
  <si>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</si>
  <si>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</si>
  <si>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</si>
  <si>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</si>
  <si>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</si>
  <si>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</si>
  <si>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</si>
  <si>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</si>
  <si>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</si>
  <si>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</si>
  <si>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</si>
  <si>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</si>
  <si>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</si>
  <si>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</si>
  <si>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</si>
  <si>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</si>
  <si>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</si>
  <si>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</si>
  <si>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</si>
  <si>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</si>
  <si>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</si>
  <si>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</si>
  <si>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</si>
  <si>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</si>
  <si>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</si>
  <si>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</si>
  <si>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</si>
  <si>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</si>
  <si>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</si>
  <si>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</si>
  <si>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</si>
  <si>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</si>
  <si>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</si>
  <si>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</si>
  <si>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</si>
  <si>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</si>
  <si>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</si>
  <si>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</si>
  <si>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</si>
  <si>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</si>
  <si>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</si>
  <si>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</si>
  <si>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</si>
  <si>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</si>
  <si>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</si>
  <si>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</si>
  <si>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</si>
  <si>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</si>
  <si>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</si>
  <si>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</si>
  <si>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</si>
  <si>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</si>
  <si>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</si>
  <si>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</si>
  <si>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</si>
  <si>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</si>
  <si>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</si>
  <si>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</si>
  <si>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</si>
  <si>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</si>
  <si>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</si>
  <si>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</si>
  <si>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</si>
  <si>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</si>
  <si>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</si>
  <si>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</si>
  <si>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</si>
  <si>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</si>
  <si>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</si>
  <si>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</si>
  <si>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</si>
  <si>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</si>
  <si>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</si>
  <si>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</si>
  <si>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</si>
  <si>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</si>
  <si>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</si>
  <si>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</si>
  <si>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</si>
  <si>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</si>
  <si>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</si>
  <si>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</si>
  <si>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</si>
  <si>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</si>
  <si>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</si>
  <si>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</si>
  <si>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</si>
  <si>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</si>
  <si>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</si>
  <si>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</si>
  <si>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</si>
  <si>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</si>
  <si>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</si>
  <si>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</si>
  <si>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</si>
  <si>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</si>
  <si>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</si>
  <si>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</si>
  <si>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</si>
  <si>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</si>
  <si>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</si>
  <si>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</si>
  <si>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</si>
  <si>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</si>
  <si>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</si>
  <si>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</si>
  <si>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</si>
  <si>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</si>
  <si>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</si>
  <si>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</si>
  <si>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</si>
  <si>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</si>
  <si>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</si>
  <si>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</si>
  <si>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</si>
  <si>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</si>
  <si>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</si>
  <si>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</si>
  <si>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</si>
  <si>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</si>
  <si>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</si>
  <si>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</si>
  <si>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</si>
  <si>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</si>
  <si>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</si>
  <si>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</si>
  <si>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</si>
  <si>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</si>
  <si>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</si>
  <si>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</si>
  <si>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</si>
  <si>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</si>
  <si>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</si>
  <si>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</si>
  <si>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</si>
  <si>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</si>
  <si>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</si>
  <si>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</si>
  <si>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</si>
  <si>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</si>
  <si>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</si>
  <si>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</si>
  <si>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</si>
  <si>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</si>
  <si>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</si>
  <si>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</si>
  <si>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</si>
  <si>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</si>
  <si>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</si>
  <si>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</si>
  <si>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</si>
  <si>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</si>
  <si>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</si>
  <si>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</si>
  <si>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</si>
  <si>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</si>
  <si>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</si>
  <si>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</si>
  <si>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</si>
  <si>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</si>
  <si>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</si>
  <si>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</si>
  <si>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</si>
  <si>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</si>
  <si>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</si>
  <si>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</si>
  <si>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</si>
  <si>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</si>
  <si>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</si>
  <si>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</si>
  <si>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</si>
  <si>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</si>
  <si>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</si>
  <si>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</si>
  <si>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</si>
  <si>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</si>
  <si>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</si>
  <si>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</si>
  <si>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</si>
  <si>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</si>
  <si>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</si>
  <si>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</si>
  <si>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</si>
  <si>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</si>
  <si>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</si>
  <si>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</si>
  <si>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</si>
  <si>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</si>
  <si>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</si>
  <si>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</si>
  <si>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</si>
  <si>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</si>
  <si>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</si>
  <si>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</si>
  <si>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</si>
  <si>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</si>
  <si>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</si>
  <si>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</si>
  <si>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</si>
  <si>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</si>
  <si>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</si>
  <si>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</si>
  <si>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</si>
  <si>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</si>
  <si>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</si>
  <si>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</si>
  <si>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</si>
  <si>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</si>
  <si>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</si>
  <si>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</si>
  <si>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</si>
  <si>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</si>
  <si>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</si>
  <si>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</si>
  <si>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</si>
  <si>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</si>
  <si>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</si>
  <si>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</si>
  <si>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</si>
  <si>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</si>
  <si>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</si>
  <si>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</si>
  <si>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</si>
  <si>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</si>
  <si>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</si>
  <si>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</si>
  <si>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</si>
  <si>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</si>
  <si>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</si>
  <si>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</si>
  <si>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</si>
  <si>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</si>
  <si>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</si>
  <si>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</si>
  <si>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</si>
  <si>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</si>
  <si>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</si>
  <si>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</si>
  <si>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</si>
  <si>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</si>
  <si>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</si>
  <si>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</si>
  <si>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</si>
  <si>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</si>
  <si>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</si>
  <si>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</si>
  <si>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</si>
  <si>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</si>
  <si>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</si>
  <si>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</si>
  <si>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</si>
  <si>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</si>
  <si>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</si>
  <si>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</si>
  <si>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</si>
  <si>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</si>
  <si>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</si>
  <si>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</si>
  <si>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</si>
  <si>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</si>
  <si>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</si>
  <si>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</si>
  <si>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</si>
  <si>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</si>
  <si>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</si>
  <si>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</si>
  <si>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</si>
  <si>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</si>
  <si>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</si>
  <si>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</si>
  <si>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</si>
  <si>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</si>
  <si>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</si>
  <si>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</si>
  <si>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</si>
  <si>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</si>
  <si>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</si>
  <si>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</si>
  <si>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</si>
  <si>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</si>
  <si>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</si>
  <si>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</si>
  <si>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</si>
  <si>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</si>
  <si>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</si>
  <si>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</si>
  <si>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</si>
  <si>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</si>
  <si>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</si>
  <si>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</si>
  <si>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</si>
  <si>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</si>
  <si>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</si>
  <si>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</si>
  <si>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</si>
  <si>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</si>
  <si>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</si>
  <si>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</si>
  <si>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</si>
  <si>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</si>
  <si>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</si>
  <si>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</si>
  <si>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</si>
  <si>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</si>
  <si>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</si>
  <si>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</si>
  <si>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</si>
  <si>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</si>
  <si>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</si>
  <si>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</si>
  <si>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</si>
  <si>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</si>
  <si>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</si>
  <si>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</si>
  <si>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</si>
  <si>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</si>
  <si>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</si>
  <si>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</si>
  <si>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</si>
  <si>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</si>
  <si>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</si>
  <si>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</si>
  <si>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</si>
  <si>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</si>
  <si>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</si>
  <si>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</si>
  <si>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</si>
  <si>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</si>
  <si>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</si>
  <si>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</si>
  <si>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</si>
  <si>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</si>
  <si>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</si>
  <si>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</si>
  <si>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</si>
  <si>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</si>
  <si>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</si>
  <si>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</si>
  <si>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</si>
  <si>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</si>
  <si>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</si>
  <si>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</si>
  <si>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</si>
  <si>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</si>
  <si>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</si>
  <si>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</si>
  <si>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</si>
  <si>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</si>
  <si>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</si>
  <si>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</si>
  <si>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</si>
  <si>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</si>
  <si>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</si>
  <si>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</si>
  <si>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</si>
  <si>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</si>
  <si>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</si>
  <si>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</si>
  <si>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</si>
  <si>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</si>
  <si>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</si>
  <si>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</si>
  <si>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</si>
  <si>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</si>
  <si>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</si>
  <si>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</si>
  <si>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</si>
  <si>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</si>
  <si>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</si>
  <si>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</si>
  <si>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</si>
  <si>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</si>
  <si>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</si>
  <si>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</si>
  <si>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</si>
  <si>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</si>
  <si>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</si>
  <si>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</si>
  <si>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</si>
  <si>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</si>
  <si>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</si>
  <si>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</si>
  <si>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</si>
  <si>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</si>
  <si>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</si>
  <si>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</si>
  <si>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</si>
  <si>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</si>
  <si>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</si>
  <si>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</si>
  <si>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</si>
  <si>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</si>
  <si>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</si>
  <si>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</si>
  <si>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</si>
  <si>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</si>
  <si>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</si>
  <si>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</si>
  <si>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</si>
  <si>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</si>
  <si>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</si>
  <si>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</si>
  <si>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</si>
  <si>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</si>
  <si>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</si>
  <si>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</si>
  <si>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</si>
  <si>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</si>
  <si>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</si>
  <si>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</si>
  <si>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</si>
  <si>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</si>
  <si>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</si>
  <si>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</si>
  <si>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</si>
  <si>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</si>
  <si>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</si>
  <si>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</si>
  <si>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</si>
  <si>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</si>
  <si>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</si>
  <si>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</si>
  <si>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</si>
  <si>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</si>
  <si>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</si>
  <si>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</si>
  <si>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</si>
  <si>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</si>
  <si>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</si>
  <si>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</si>
  <si>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</si>
  <si>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</si>
  <si>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</si>
  <si>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</si>
  <si>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</si>
  <si>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</si>
  <si>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</si>
  <si>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</si>
  <si>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</si>
  <si>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</si>
  <si>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</si>
  <si>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</si>
  <si>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</si>
  <si>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</si>
  <si>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</si>
  <si>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</si>
  <si>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</si>
  <si>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</si>
  <si>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</si>
  <si>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</si>
  <si>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</si>
  <si>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</si>
  <si>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</si>
  <si>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</si>
  <si>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</si>
  <si>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</si>
  <si>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</si>
  <si>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</si>
  <si>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</si>
  <si>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</si>
  <si>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</si>
  <si>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</si>
  <si>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</si>
  <si>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</si>
  <si>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</si>
  <si>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</si>
  <si>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</si>
  <si>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</si>
  <si>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</si>
  <si>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</si>
  <si>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</si>
  <si>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</si>
  <si>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</si>
  <si>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</si>
  <si>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</si>
  <si>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</si>
  <si>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</si>
  <si>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</si>
  <si>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</si>
  <si>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</si>
  <si>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</si>
  <si>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</si>
  <si>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</si>
  <si>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</si>
  <si>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</si>
  <si>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</si>
  <si>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</si>
  <si>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</si>
  <si>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</si>
  <si>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</si>
  <si>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</si>
  <si>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</si>
  <si>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</si>
  <si>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</si>
  <si>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</si>
  <si>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</si>
  <si>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</si>
  <si>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</si>
  <si>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</si>
  <si>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</si>
  <si>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</si>
  <si>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</si>
  <si>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</si>
  <si>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</si>
  <si>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</si>
  <si>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</si>
  <si>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</si>
  <si>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</si>
  <si>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</si>
  <si>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</si>
  <si>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</si>
  <si>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</si>
  <si>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</si>
  <si>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</si>
  <si>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</si>
  <si>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</si>
  <si>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</si>
  <si>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</si>
  <si>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</si>
  <si>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</si>
  <si>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</si>
  <si>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</si>
  <si>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</si>
  <si>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</si>
  <si>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</si>
  <si>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</si>
  <si>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</si>
  <si>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</si>
  <si>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</si>
  <si>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</si>
  <si>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</si>
  <si>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</si>
  <si>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</si>
  <si>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</si>
  <si>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</si>
  <si>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</si>
  <si>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</si>
  <si>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</si>
  <si>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</si>
  <si>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</si>
  <si>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</si>
  <si>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</si>
  <si>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</si>
  <si>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</si>
  <si>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</si>
  <si>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</si>
  <si>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</si>
  <si>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</si>
  <si>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</si>
  <si>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</si>
  <si>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</si>
  <si>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</si>
  <si>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</si>
  <si>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</si>
  <si>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</si>
  <si>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</si>
  <si>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</si>
  <si>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</si>
  <si>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</si>
  <si>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</si>
  <si>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</si>
  <si>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</si>
  <si>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</si>
  <si>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</si>
  <si>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</si>
  <si>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</si>
  <si>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</si>
  <si>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</si>
  <si>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</si>
  <si>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</si>
  <si>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</si>
  <si>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</si>
  <si>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</si>
  <si>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</si>
  <si>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1625-1635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</si>
  <si>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</si>
  <si>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</si>
  <si>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</si>
  <si>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</si>
  <si>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</si>
  <si>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</si>
  <si>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</si>
  <si>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</si>
  <si>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</si>
  <si>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</si>
  <si>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</si>
  <si>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</si>
  <si>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</si>
  <si>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</si>
  <si>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</si>
  <si>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VGCL</t>
  </si>
  <si>
    <t>VAIBHAV VINOD GARG</t>
  </si>
  <si>
    <t>VINOD VAIBHAV GARG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</si>
  <si>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</si>
  <si>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</si>
  <si>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</si>
  <si>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</si>
  <si>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</si>
  <si>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</si>
  <si>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</si>
  <si>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</si>
  <si>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</si>
  <si>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</si>
  <si>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</si>
  <si>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</si>
  <si>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</si>
  <si>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</si>
  <si>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</si>
  <si>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</si>
  <si>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</si>
  <si>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</si>
  <si>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</si>
  <si>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</si>
  <si>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</si>
  <si>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</si>
  <si>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ALPHA LEON ENTERPRISES LLP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</si>
  <si>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</si>
  <si>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</si>
  <si>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</si>
  <si>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</si>
  <si>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</si>
  <si>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</si>
  <si>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</si>
  <si>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</si>
  <si>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</si>
  <si>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</si>
  <si>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</si>
  <si>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</si>
  <si>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</si>
  <si>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</si>
  <si>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</si>
  <si>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</si>
  <si>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</si>
  <si>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</si>
  <si>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</si>
  <si>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</si>
  <si>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</si>
  <si>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</si>
  <si>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</si>
  <si>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</si>
  <si>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</si>
  <si>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</si>
  <si>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1560-1580</t>
  </si>
  <si>
    <t>297-305</t>
  </si>
  <si>
    <t>350-360</t>
  </si>
  <si>
    <t>Loss of Rs.9/-</t>
  </si>
  <si>
    <t>Loss of Rs.14/-</t>
  </si>
  <si>
    <t>MONEY GROW INVESTMENT</t>
  </si>
  <si>
    <t>Profit of Rs.1/-</t>
  </si>
  <si>
    <t>Profit of Rs.130/-</t>
  </si>
  <si>
    <t>Profit of Rs.3.6/-</t>
  </si>
  <si>
    <t>Profit of Rs.12.5/-</t>
  </si>
  <si>
    <t xml:space="preserve">AUROPHARMA DEC FUT </t>
  </si>
  <si>
    <t>376-377</t>
  </si>
  <si>
    <t>390-395</t>
  </si>
  <si>
    <t>Loss of Rs.30/-</t>
  </si>
  <si>
    <t>VMV</t>
  </si>
  <si>
    <t>SWARNIM COMMOSALE PVT LTD</t>
  </si>
  <si>
    <t>Snowman Logistics Ltd.</t>
  </si>
  <si>
    <t>ADANI LOGISTICS LIMITED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</si>
  <si>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</si>
  <si>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</si>
  <si>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</si>
  <si>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</si>
  <si>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</si>
  <si>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</si>
  <si>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</si>
  <si>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</si>
  <si>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1140-1145</t>
  </si>
  <si>
    <t>225-230</t>
  </si>
  <si>
    <t>BANKNIFTY 30400 CE 10-DEC</t>
  </si>
  <si>
    <t>Profit of Rs.50/-</t>
  </si>
  <si>
    <t>NIFTY 13450 PE 17-DEC</t>
  </si>
  <si>
    <t>NIFTY 13250 PE 17-DEC</t>
  </si>
  <si>
    <t>50-55</t>
  </si>
  <si>
    <t>115-120</t>
  </si>
  <si>
    <t>Profit of Rs.6.5/-</t>
  </si>
  <si>
    <t>355-357</t>
  </si>
  <si>
    <t>370-375</t>
  </si>
  <si>
    <t>2250-2300</t>
  </si>
  <si>
    <t>3710-3720</t>
  </si>
  <si>
    <t>3820-3850</t>
  </si>
  <si>
    <t>COLPAL DEC FUT</t>
  </si>
  <si>
    <t>MITSHI</t>
  </si>
  <si>
    <t>SOLFIC INFOTECH PRIVATE LIMITED</t>
  </si>
  <si>
    <t>NK SECURITIES RESEARCH PRIVATE LIMITED</t>
  </si>
  <si>
    <t>ADROIT FINANCIAL SERVICES PVT LTD</t>
  </si>
  <si>
    <t>BHAVANA GUPTA</t>
  </si>
  <si>
    <t>S Chand And Company Ltd</t>
  </si>
  <si>
    <t>EVERSTONE CAPITAL PARTNERS II LLC</t>
  </si>
  <si>
    <t>534-537</t>
  </si>
  <si>
    <t>90-92</t>
  </si>
  <si>
    <t>15.5-16.5</t>
  </si>
  <si>
    <t>DABUR 520 CE DEC</t>
  </si>
  <si>
    <t xml:space="preserve">DABUR 510 CE DEC </t>
  </si>
  <si>
    <t>11.5-12.5</t>
  </si>
  <si>
    <t>PIDILITIND  DEC FUT</t>
  </si>
  <si>
    <t>1644-1646</t>
  </si>
  <si>
    <t>GGENG</t>
  </si>
  <si>
    <t>HKG</t>
  </si>
  <si>
    <t>NETPIX</t>
  </si>
  <si>
    <t>HARSHA RAJESHBHAI JHAVERI</t>
  </si>
  <si>
    <t>ARYAMAN BROKING LIMITED</t>
  </si>
  <si>
    <t>PARLEIND</t>
  </si>
  <si>
    <t>APPLE CAPITAL MANAGEMENT PRIVATE LIMITED</t>
  </si>
  <si>
    <t>QUADRANT</t>
  </si>
  <si>
    <t>IDBI BANK LIMITED</t>
  </si>
  <si>
    <t>SSPNFIN</t>
  </si>
  <si>
    <t>TIGERLOGS</t>
  </si>
  <si>
    <t>NISHIL SURENDRABHAI MARFATIA</t>
  </si>
  <si>
    <t>BURGERKING</t>
  </si>
  <si>
    <t>Burger King India Limited</t>
  </si>
  <si>
    <t>VAIBHAV STOCK AND DERIVATIVES BROKING PRIVATE LIMITED</t>
  </si>
  <si>
    <t>VORA PRITESH PRAVINCHANDRA (HUF)</t>
  </si>
  <si>
    <t>McDowell Holdings Limited</t>
  </si>
  <si>
    <t>Onward Technologies Ltd</t>
  </si>
  <si>
    <t>VIJIT TRADING</t>
  </si>
  <si>
    <t>Premier Polyfilm Ltd</t>
  </si>
  <si>
    <t>RattanIndia Power Limited</t>
  </si>
  <si>
    <t>FIM LIMITED</t>
  </si>
  <si>
    <t>MUNDRA VIKALP</t>
  </si>
  <si>
    <t>Zee News Limited</t>
  </si>
  <si>
    <t>INDUSIND BANK LTD CLIENT A/C</t>
  </si>
  <si>
    <t>Part Profit of Rs.8.5/-</t>
  </si>
  <si>
    <t>Part Profit of Rs.85/-</t>
  </si>
  <si>
    <t>Profit of Rs.2.85/-</t>
  </si>
  <si>
    <t>736-738</t>
  </si>
  <si>
    <t>770-775</t>
  </si>
  <si>
    <t>NIFTY 31-DEC 13300 PE</t>
  </si>
  <si>
    <t>13510-13520</t>
  </si>
  <si>
    <t>Loss of Rs.20/-</t>
  </si>
  <si>
    <t>Profit of Rs.18/-</t>
  </si>
  <si>
    <t>ACFSL</t>
  </si>
  <si>
    <t>BINABEN ANILKUMAR SONI</t>
  </si>
  <si>
    <t>GEETABEN DHANESHBHAI SONI</t>
  </si>
  <si>
    <t>ISHANA SHALIN SONI</t>
  </si>
  <si>
    <t>VIDITA BHAGYESH SONI</t>
  </si>
  <si>
    <t>CHIRAG YASHVANTBHAI THAKKAR</t>
  </si>
  <si>
    <t>DKL BROKING &amp; INFRA LLP</t>
  </si>
  <si>
    <t>ASHOK VISHWANATH HIREMATH</t>
  </si>
  <si>
    <t>BCPL</t>
  </si>
  <si>
    <t>RAJESH SARDA</t>
  </si>
  <si>
    <t>YOGITA SARDA</t>
  </si>
  <si>
    <t>SMC GLOBAL SECURITIES LIMITED</t>
  </si>
  <si>
    <t>SHERWOOD SECURITIES PVT LTD</t>
  </si>
  <si>
    <t>MEHUL H SHAH</t>
  </si>
  <si>
    <t>CITIPOR</t>
  </si>
  <si>
    <t>BABURAYAVARAPUNARESH</t>
  </si>
  <si>
    <t>DLCL</t>
  </si>
  <si>
    <t>VLS FINANCE LTD.</t>
  </si>
  <si>
    <t>GARNETINT</t>
  </si>
  <si>
    <t>VIMAL FINSTOCK PRIVATE LIMITED</t>
  </si>
  <si>
    <t>RAMESH SAWALRAM SARAOGI</t>
  </si>
  <si>
    <t>KESAR TRACOM INDIA LLP</t>
  </si>
  <si>
    <t>MAHACORP</t>
  </si>
  <si>
    <t>MNIL</t>
  </si>
  <si>
    <t>VISHWAMURTE TRAD INVEST PE LTD</t>
  </si>
  <si>
    <t>DEEPAK KUMAR</t>
  </si>
  <si>
    <t>NEWLIGHT</t>
  </si>
  <si>
    <t>SHASHI MAKKAD .</t>
  </si>
  <si>
    <t>MILIFESTYLEMARKETINGGLAOBAL PRIVATE LIMITED</t>
  </si>
  <si>
    <t>OZONEWORLD</t>
  </si>
  <si>
    <t>PATEL JAYESH</t>
  </si>
  <si>
    <t>SCTL</t>
  </si>
  <si>
    <t>NITU TRADING COMPANY LIMITED</t>
  </si>
  <si>
    <t>SAVJANI ENTERPRISE</t>
  </si>
  <si>
    <t>DEVJEET CHAKRABORTY</t>
  </si>
  <si>
    <t>ASHOK KUMAR SINGH</t>
  </si>
  <si>
    <t>ARCADIA SHARE &amp; STOCK BROKERS PVT. LTD</t>
  </si>
  <si>
    <t>PRAMOD KUMAR SULTANIA</t>
  </si>
  <si>
    <t>RAMESH R VYAS</t>
  </si>
  <si>
    <t>Cybertech Systems &amp; Softw</t>
  </si>
  <si>
    <t>DANGEE</t>
  </si>
  <si>
    <t>Dangee Dums Limited</t>
  </si>
  <si>
    <t>APOLLO EARTHMOVERS LIMITED</t>
  </si>
  <si>
    <t>Gayatri Highways Limited</t>
  </si>
  <si>
    <t>PURSHOTTAM AGARWAL</t>
  </si>
  <si>
    <t>Majesco Limited</t>
  </si>
  <si>
    <t>RAVI GOYAL</t>
  </si>
  <si>
    <t>Mukand Limited</t>
  </si>
  <si>
    <t>BAJAJ SEVASHRAM PRIVATE LIMITED</t>
  </si>
  <si>
    <t>PANSARI</t>
  </si>
  <si>
    <t>Pansari Developers Ltd.</t>
  </si>
  <si>
    <t>PRAYASH DEALTRADE PRIVATE LIMITED</t>
  </si>
  <si>
    <t>Reliance Capital Limited</t>
  </si>
  <si>
    <t>AGRO TRADE SOLUTIONS</t>
  </si>
  <si>
    <t>SHRADHA</t>
  </si>
  <si>
    <t>Shradha Infraprojects Ltd</t>
  </si>
  <si>
    <t>MILLIA TRADING PRIVATE LIMITED</t>
  </si>
  <si>
    <t>Steel Exchange India Ltd</t>
  </si>
  <si>
    <t>KAUSHIK SHAH SHARES &amp; SECURITIES PVT LTD</t>
  </si>
  <si>
    <t>TVS Electronics Limited</t>
  </si>
  <si>
    <t>SHREE BHUVANAKARAM TRADINVEST PVT LTD</t>
  </si>
  <si>
    <t>Urja Global Limited</t>
  </si>
  <si>
    <t>Vikas EcoTech Limited</t>
  </si>
  <si>
    <t>MARFATIA NISHIL SURENDRA</t>
  </si>
  <si>
    <t>Welspun Corp Limited</t>
  </si>
  <si>
    <t>WELSPUN GROUP MASTER TRUST</t>
  </si>
  <si>
    <t>PARTH INFIN BROKERS PVT LTD</t>
  </si>
  <si>
    <t>Astec LifeSciences Ltd</t>
  </si>
  <si>
    <t>HIREMATH ASHOK VISHWANATH</t>
  </si>
  <si>
    <t>COX&amp;KINGS</t>
  </si>
  <si>
    <t>Cox &amp; Kings Limited</t>
  </si>
  <si>
    <t>SIVAMANI THANVIK THIRUVEL</t>
  </si>
  <si>
    <t>FORAM NIKUL PATEL</t>
  </si>
  <si>
    <t>ALPANA MUNDRA</t>
  </si>
  <si>
    <t>UNIFI AIF</t>
  </si>
  <si>
    <t>UNIFI AIF (11189)</t>
  </si>
  <si>
    <t>MAXIND</t>
  </si>
  <si>
    <t>Max India Limited</t>
  </si>
  <si>
    <t>MANGLAM FINANCIAL SERVICES</t>
  </si>
  <si>
    <t>KOTAK MAHINDRA (INTERNATIONAL) LIMITED</t>
  </si>
  <si>
    <t>SURESH  POONATI</t>
  </si>
  <si>
    <t>JEEWAN LIMITED</t>
  </si>
  <si>
    <t>AJIT RAMKARAN SARDA</t>
  </si>
  <si>
    <t>AJAYPRAKASH MURLIDHAR KANORIA</t>
  </si>
  <si>
    <t>Siti Networks Limited</t>
  </si>
  <si>
    <t>WHEELERS DEVELOPERS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</si>
</sst>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2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7" fillId="2" borderId="5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44181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44181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88" t="s">
        <v>16</v>
      </c>
      <c r="B9" s="590" t="s">
        <v>17</v>
      </c>
      <c r="C9" s="590" t="s">
        <v>18</v>
      </c>
      <c r="D9" s="273" t="s">
        <v>19</v>
      </c>
      <c r="E9" s="273" t="s">
        <v>20</v>
      </c>
      <c r="F9" s="585" t="s">
        <v>21</v>
      </c>
      <c r="G9" s="586"/>
      <c r="H9" s="587"/>
      <c r="I9" s="585" t="s">
        <v>22</v>
      </c>
      <c r="J9" s="586"/>
      <c r="K9" s="587"/>
      <c r="L9" s="273"/>
      <c r="M9" s="280"/>
      <c r="N9" s="280"/>
      <c r="O9" s="280"/>
    </row>
    <row r="10" spans="1:15" ht="59.25" customHeight="1">
      <c r="A10" s="589"/>
      <c r="B10" s="591" t="s">
        <v>17</v>
      </c>
      <c r="C10" s="591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30706.6</v>
      </c>
      <c r="E11" s="302">
        <v>30610.383333333331</v>
      </c>
      <c r="F11" s="314">
        <v>30440.166666666664</v>
      </c>
      <c r="G11" s="314">
        <v>30173.733333333334</v>
      </c>
      <c r="H11" s="314">
        <v>30003.516666666666</v>
      </c>
      <c r="I11" s="314">
        <v>30876.816666666662</v>
      </c>
      <c r="J11" s="314">
        <v>31047.033333333329</v>
      </c>
      <c r="K11" s="314">
        <v>31313.46666666666</v>
      </c>
      <c r="L11" s="301">
        <v>30780.6</v>
      </c>
      <c r="M11" s="301">
        <v>30343.95</v>
      </c>
      <c r="N11" s="318">
        <v>1590750</v>
      </c>
      <c r="O11" s="319">
        <v>-9.2426187419768935E-2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13584.95</v>
      </c>
      <c r="E12" s="315">
        <v>13547.316666666666</v>
      </c>
      <c r="F12" s="316">
        <v>13491.833333333332</v>
      </c>
      <c r="G12" s="316">
        <v>13398.716666666667</v>
      </c>
      <c r="H12" s="316">
        <v>13343.233333333334</v>
      </c>
      <c r="I12" s="316">
        <v>13640.433333333331</v>
      </c>
      <c r="J12" s="316">
        <v>13695.916666666664</v>
      </c>
      <c r="K12" s="316">
        <v>13789.033333333329</v>
      </c>
      <c r="L12" s="303">
        <v>13602.8</v>
      </c>
      <c r="M12" s="303">
        <v>13454.2</v>
      </c>
      <c r="N12" s="318">
        <v>13412250</v>
      </c>
      <c r="O12" s="319">
        <v>-2.671366189092572E-3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1640.55</v>
      </c>
      <c r="E13" s="315">
        <v>1632.7</v>
      </c>
      <c r="F13" s="316">
        <v>1621.1000000000001</v>
      </c>
      <c r="G13" s="316">
        <v>1601.65</v>
      </c>
      <c r="H13" s="316">
        <v>1590.0500000000002</v>
      </c>
      <c r="I13" s="316">
        <v>1652.15</v>
      </c>
      <c r="J13" s="316">
        <v>1663.75</v>
      </c>
      <c r="K13" s="316">
        <v>1683.2</v>
      </c>
      <c r="L13" s="303">
        <v>1644.3</v>
      </c>
      <c r="M13" s="303">
        <v>1613.25</v>
      </c>
      <c r="N13" s="318">
        <v>3412500</v>
      </c>
      <c r="O13" s="319">
        <v>-1.5435660703981535E-2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464.6</v>
      </c>
      <c r="E14" s="315">
        <v>459.08333333333331</v>
      </c>
      <c r="F14" s="316">
        <v>452.66666666666663</v>
      </c>
      <c r="G14" s="316">
        <v>440.73333333333329</v>
      </c>
      <c r="H14" s="316">
        <v>434.31666666666661</v>
      </c>
      <c r="I14" s="316">
        <v>471.01666666666665</v>
      </c>
      <c r="J14" s="316">
        <v>477.43333333333328</v>
      </c>
      <c r="K14" s="316">
        <v>489.36666666666667</v>
      </c>
      <c r="L14" s="303">
        <v>465.5</v>
      </c>
      <c r="M14" s="303">
        <v>447.15</v>
      </c>
      <c r="N14" s="318">
        <v>17714000</v>
      </c>
      <c r="O14" s="319">
        <v>2.5590551181102362E-2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477.8</v>
      </c>
      <c r="E15" s="315">
        <v>474.33333333333331</v>
      </c>
      <c r="F15" s="316">
        <v>466.71666666666664</v>
      </c>
      <c r="G15" s="316">
        <v>455.63333333333333</v>
      </c>
      <c r="H15" s="316">
        <v>448.01666666666665</v>
      </c>
      <c r="I15" s="316">
        <v>485.41666666666663</v>
      </c>
      <c r="J15" s="316">
        <v>493.0333333333333</v>
      </c>
      <c r="K15" s="316">
        <v>504.11666666666662</v>
      </c>
      <c r="L15" s="303">
        <v>481.95</v>
      </c>
      <c r="M15" s="303">
        <v>463.25</v>
      </c>
      <c r="N15" s="318">
        <v>51585000</v>
      </c>
      <c r="O15" s="319">
        <v>-1.4536996656490768E-4</v>
      </c>
    </row>
    <row r="16" spans="1:15" ht="15">
      <c r="A16" s="276">
        <v>6</v>
      </c>
      <c r="B16" s="386" t="s">
        <v>44</v>
      </c>
      <c r="C16" s="276" t="s">
        <v>45</v>
      </c>
      <c r="D16" s="315">
        <v>940.4</v>
      </c>
      <c r="E16" s="315">
        <v>936.55000000000007</v>
      </c>
      <c r="F16" s="316">
        <v>931.35000000000014</v>
      </c>
      <c r="G16" s="316">
        <v>922.30000000000007</v>
      </c>
      <c r="H16" s="316">
        <v>917.10000000000014</v>
      </c>
      <c r="I16" s="316">
        <v>945.60000000000014</v>
      </c>
      <c r="J16" s="316">
        <v>950.80000000000018</v>
      </c>
      <c r="K16" s="316">
        <v>959.85000000000014</v>
      </c>
      <c r="L16" s="303">
        <v>941.75</v>
      </c>
      <c r="M16" s="303">
        <v>927.5</v>
      </c>
      <c r="N16" s="318">
        <v>1683000</v>
      </c>
      <c r="O16" s="319">
        <v>4.5341614906832299E-2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248.6</v>
      </c>
      <c r="E17" s="315">
        <v>247.26666666666665</v>
      </c>
      <c r="F17" s="316">
        <v>245.2833333333333</v>
      </c>
      <c r="G17" s="316">
        <v>241.96666666666664</v>
      </c>
      <c r="H17" s="316">
        <v>239.98333333333329</v>
      </c>
      <c r="I17" s="316">
        <v>250.58333333333331</v>
      </c>
      <c r="J17" s="316">
        <v>252.56666666666666</v>
      </c>
      <c r="K17" s="316">
        <v>255.88333333333333</v>
      </c>
      <c r="L17" s="303">
        <v>249.25</v>
      </c>
      <c r="M17" s="303">
        <v>243.95</v>
      </c>
      <c r="N17" s="318">
        <v>19638000</v>
      </c>
      <c r="O17" s="319">
        <v>2.105755732335049E-2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2365.5500000000002</v>
      </c>
      <c r="E18" s="315">
        <v>2369.5</v>
      </c>
      <c r="F18" s="316">
        <v>2341</v>
      </c>
      <c r="G18" s="316">
        <v>2316.4499999999998</v>
      </c>
      <c r="H18" s="316">
        <v>2287.9499999999998</v>
      </c>
      <c r="I18" s="316">
        <v>2394.0500000000002</v>
      </c>
      <c r="J18" s="316">
        <v>2422.5500000000002</v>
      </c>
      <c r="K18" s="316">
        <v>2447.1000000000004</v>
      </c>
      <c r="L18" s="303">
        <v>2398</v>
      </c>
      <c r="M18" s="303">
        <v>2344.9499999999998</v>
      </c>
      <c r="N18" s="318">
        <v>2457000</v>
      </c>
      <c r="O18" s="319">
        <v>-1.424272818455366E-2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189.75</v>
      </c>
      <c r="E19" s="315">
        <v>190.35</v>
      </c>
      <c r="F19" s="316">
        <v>184.89999999999998</v>
      </c>
      <c r="G19" s="316">
        <v>180.04999999999998</v>
      </c>
      <c r="H19" s="316">
        <v>174.59999999999997</v>
      </c>
      <c r="I19" s="316">
        <v>195.2</v>
      </c>
      <c r="J19" s="316">
        <v>200.64999999999998</v>
      </c>
      <c r="K19" s="316">
        <v>205.5</v>
      </c>
      <c r="L19" s="303">
        <v>195.8</v>
      </c>
      <c r="M19" s="303">
        <v>185.5</v>
      </c>
      <c r="N19" s="318">
        <v>9990000</v>
      </c>
      <c r="O19" s="319">
        <v>-1.089108910891089E-2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95.45</v>
      </c>
      <c r="E20" s="315">
        <v>95.75</v>
      </c>
      <c r="F20" s="316">
        <v>94.75</v>
      </c>
      <c r="G20" s="316">
        <v>94.05</v>
      </c>
      <c r="H20" s="316">
        <v>93.05</v>
      </c>
      <c r="I20" s="316">
        <v>96.45</v>
      </c>
      <c r="J20" s="316">
        <v>97.45</v>
      </c>
      <c r="K20" s="316">
        <v>98.15</v>
      </c>
      <c r="L20" s="303">
        <v>96.75</v>
      </c>
      <c r="M20" s="303">
        <v>95.05</v>
      </c>
      <c r="N20" s="318">
        <v>33336000</v>
      </c>
      <c r="O20" s="319">
        <v>1.674444139445512E-2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2538.1</v>
      </c>
      <c r="E21" s="315">
        <v>2533.3833333333332</v>
      </c>
      <c r="F21" s="316">
        <v>2518.7166666666662</v>
      </c>
      <c r="G21" s="316">
        <v>2499.333333333333</v>
      </c>
      <c r="H21" s="316">
        <v>2484.6666666666661</v>
      </c>
      <c r="I21" s="316">
        <v>2552.7666666666664</v>
      </c>
      <c r="J21" s="316">
        <v>2567.4333333333334</v>
      </c>
      <c r="K21" s="316">
        <v>2586.8166666666666</v>
      </c>
      <c r="L21" s="303">
        <v>2548.0500000000002</v>
      </c>
      <c r="M21" s="303">
        <v>2514</v>
      </c>
      <c r="N21" s="318">
        <v>5278500</v>
      </c>
      <c r="O21" s="319">
        <v>-8.5648278582295592E-3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878.2</v>
      </c>
      <c r="E22" s="315">
        <v>882.9</v>
      </c>
      <c r="F22" s="316">
        <v>868.75</v>
      </c>
      <c r="G22" s="316">
        <v>859.30000000000007</v>
      </c>
      <c r="H22" s="316">
        <v>845.15000000000009</v>
      </c>
      <c r="I22" s="316">
        <v>892.34999999999991</v>
      </c>
      <c r="J22" s="316">
        <v>906.49999999999977</v>
      </c>
      <c r="K22" s="316">
        <v>915.94999999999982</v>
      </c>
      <c r="L22" s="303">
        <v>897.05</v>
      </c>
      <c r="M22" s="303">
        <v>873.45</v>
      </c>
      <c r="N22" s="318">
        <v>10710050</v>
      </c>
      <c r="O22" s="319">
        <v>2.8205928237129484E-2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609.29999999999995</v>
      </c>
      <c r="E23" s="315">
        <v>610.0333333333333</v>
      </c>
      <c r="F23" s="316">
        <v>602.66666666666663</v>
      </c>
      <c r="G23" s="316">
        <v>596.0333333333333</v>
      </c>
      <c r="H23" s="316">
        <v>588.66666666666663</v>
      </c>
      <c r="I23" s="316">
        <v>616.66666666666663</v>
      </c>
      <c r="J23" s="316">
        <v>624.03333333333342</v>
      </c>
      <c r="K23" s="316">
        <v>630.66666666666663</v>
      </c>
      <c r="L23" s="303">
        <v>617.4</v>
      </c>
      <c r="M23" s="303">
        <v>603.4</v>
      </c>
      <c r="N23" s="318">
        <v>50241600</v>
      </c>
      <c r="O23" s="319">
        <v>7.4836970907428352E-3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3281.4</v>
      </c>
      <c r="E24" s="315">
        <v>3301.0833333333335</v>
      </c>
      <c r="F24" s="316">
        <v>3253.0166666666669</v>
      </c>
      <c r="G24" s="316">
        <v>3224.6333333333332</v>
      </c>
      <c r="H24" s="316">
        <v>3176.5666666666666</v>
      </c>
      <c r="I24" s="316">
        <v>3329.4666666666672</v>
      </c>
      <c r="J24" s="316">
        <v>3377.5333333333338</v>
      </c>
      <c r="K24" s="316">
        <v>3405.9166666666674</v>
      </c>
      <c r="L24" s="303">
        <v>3349.15</v>
      </c>
      <c r="M24" s="303">
        <v>3272.7</v>
      </c>
      <c r="N24" s="318">
        <v>1757500</v>
      </c>
      <c r="O24" s="319">
        <v>-1.7744865166969402E-2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9334.9</v>
      </c>
      <c r="E25" s="315">
        <v>9203.0666666666675</v>
      </c>
      <c r="F25" s="316">
        <v>9042.133333333335</v>
      </c>
      <c r="G25" s="316">
        <v>8749.3666666666668</v>
      </c>
      <c r="H25" s="316">
        <v>8588.4333333333343</v>
      </c>
      <c r="I25" s="316">
        <v>9495.8333333333358</v>
      </c>
      <c r="J25" s="316">
        <v>9656.7666666666664</v>
      </c>
      <c r="K25" s="316">
        <v>9949.5333333333365</v>
      </c>
      <c r="L25" s="303">
        <v>9364</v>
      </c>
      <c r="M25" s="303">
        <v>8910.2999999999993</v>
      </c>
      <c r="N25" s="318">
        <v>968125</v>
      </c>
      <c r="O25" s="319">
        <v>7.4798778795448231E-2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5148.2</v>
      </c>
      <c r="E26" s="315">
        <v>5066.7</v>
      </c>
      <c r="F26" s="316">
        <v>4964.3999999999996</v>
      </c>
      <c r="G26" s="316">
        <v>4780.5999999999995</v>
      </c>
      <c r="H26" s="316">
        <v>4678.2999999999993</v>
      </c>
      <c r="I26" s="316">
        <v>5250.5</v>
      </c>
      <c r="J26" s="316">
        <v>5352.8000000000011</v>
      </c>
      <c r="K26" s="316">
        <v>5536.6</v>
      </c>
      <c r="L26" s="303">
        <v>5169</v>
      </c>
      <c r="M26" s="303">
        <v>4882.8999999999996</v>
      </c>
      <c r="N26" s="318">
        <v>6802500</v>
      </c>
      <c r="O26" s="319">
        <v>6.5429343357218367E-2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1636.75</v>
      </c>
      <c r="E27" s="315">
        <v>1638.9166666666667</v>
      </c>
      <c r="F27" s="316">
        <v>1619.6833333333334</v>
      </c>
      <c r="G27" s="316">
        <v>1602.6166666666666</v>
      </c>
      <c r="H27" s="316">
        <v>1583.3833333333332</v>
      </c>
      <c r="I27" s="316">
        <v>1655.9833333333336</v>
      </c>
      <c r="J27" s="316">
        <v>1675.2166666666667</v>
      </c>
      <c r="K27" s="316">
        <v>1692.2833333333338</v>
      </c>
      <c r="L27" s="303">
        <v>1658.15</v>
      </c>
      <c r="M27" s="303">
        <v>1621.85</v>
      </c>
      <c r="N27" s="318">
        <v>1921600</v>
      </c>
      <c r="O27" s="319">
        <v>-1.314708299096138E-2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413.7</v>
      </c>
      <c r="E28" s="315">
        <v>413.88333333333338</v>
      </c>
      <c r="F28" s="316">
        <v>409.46666666666675</v>
      </c>
      <c r="G28" s="316">
        <v>405.23333333333335</v>
      </c>
      <c r="H28" s="316">
        <v>400.81666666666672</v>
      </c>
      <c r="I28" s="316">
        <v>418.11666666666679</v>
      </c>
      <c r="J28" s="316">
        <v>422.53333333333342</v>
      </c>
      <c r="K28" s="316">
        <v>426.76666666666682</v>
      </c>
      <c r="L28" s="303">
        <v>418.3</v>
      </c>
      <c r="M28" s="303">
        <v>409.65</v>
      </c>
      <c r="N28" s="318">
        <v>10710000</v>
      </c>
      <c r="O28" s="319">
        <v>-5.681818181818182E-3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67.349999999999994</v>
      </c>
      <c r="E29" s="315">
        <v>66.933333333333323</v>
      </c>
      <c r="F29" s="316">
        <v>65.566666666666649</v>
      </c>
      <c r="G29" s="316">
        <v>63.783333333333331</v>
      </c>
      <c r="H29" s="316">
        <v>62.416666666666657</v>
      </c>
      <c r="I29" s="316">
        <v>68.71666666666664</v>
      </c>
      <c r="J29" s="316">
        <v>70.083333333333314</v>
      </c>
      <c r="K29" s="316">
        <v>71.866666666666632</v>
      </c>
      <c r="L29" s="303">
        <v>68.3</v>
      </c>
      <c r="M29" s="303">
        <v>65.150000000000006</v>
      </c>
      <c r="N29" s="318">
        <v>59674400</v>
      </c>
      <c r="O29" s="319">
        <v>1.3519389113834615E-2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1609.35</v>
      </c>
      <c r="E30" s="315">
        <v>1617.6833333333332</v>
      </c>
      <c r="F30" s="316">
        <v>1588.0166666666664</v>
      </c>
      <c r="G30" s="316">
        <v>1566.6833333333332</v>
      </c>
      <c r="H30" s="316">
        <v>1537.0166666666664</v>
      </c>
      <c r="I30" s="316">
        <v>1639.0166666666664</v>
      </c>
      <c r="J30" s="316">
        <v>1668.6833333333329</v>
      </c>
      <c r="K30" s="316">
        <v>1690.0166666666664</v>
      </c>
      <c r="L30" s="303">
        <v>1647.35</v>
      </c>
      <c r="M30" s="303">
        <v>1596.35</v>
      </c>
      <c r="N30" s="318">
        <v>1274900</v>
      </c>
      <c r="O30" s="319">
        <v>9.5818815331010446E-3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118.75</v>
      </c>
      <c r="E31" s="315">
        <v>118.66666666666667</v>
      </c>
      <c r="F31" s="316">
        <v>117.63333333333334</v>
      </c>
      <c r="G31" s="316">
        <v>116.51666666666667</v>
      </c>
      <c r="H31" s="316">
        <v>115.48333333333333</v>
      </c>
      <c r="I31" s="316">
        <v>119.78333333333335</v>
      </c>
      <c r="J31" s="316">
        <v>120.81666666666668</v>
      </c>
      <c r="K31" s="316">
        <v>121.93333333333335</v>
      </c>
      <c r="L31" s="303">
        <v>119.7</v>
      </c>
      <c r="M31" s="303">
        <v>117.55</v>
      </c>
      <c r="N31" s="318">
        <v>33896000</v>
      </c>
      <c r="O31" s="319">
        <v>-1.7837480731116493E-2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685.55</v>
      </c>
      <c r="E32" s="315">
        <v>683.06666666666661</v>
      </c>
      <c r="F32" s="316">
        <v>679.13333333333321</v>
      </c>
      <c r="G32" s="316">
        <v>672.71666666666658</v>
      </c>
      <c r="H32" s="316">
        <v>668.78333333333319</v>
      </c>
      <c r="I32" s="316">
        <v>689.48333333333323</v>
      </c>
      <c r="J32" s="316">
        <v>693.41666666666663</v>
      </c>
      <c r="K32" s="316">
        <v>699.83333333333326</v>
      </c>
      <c r="L32" s="303">
        <v>687</v>
      </c>
      <c r="M32" s="303">
        <v>676.65</v>
      </c>
      <c r="N32" s="318">
        <v>2611400</v>
      </c>
      <c r="O32" s="319">
        <v>-1.2620950778291964E-3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556.1</v>
      </c>
      <c r="E33" s="315">
        <v>553.36666666666667</v>
      </c>
      <c r="F33" s="316">
        <v>542.73333333333335</v>
      </c>
      <c r="G33" s="316">
        <v>529.36666666666667</v>
      </c>
      <c r="H33" s="316">
        <v>518.73333333333335</v>
      </c>
      <c r="I33" s="316">
        <v>566.73333333333335</v>
      </c>
      <c r="J33" s="316">
        <v>577.36666666666679</v>
      </c>
      <c r="K33" s="316">
        <v>590.73333333333335</v>
      </c>
      <c r="L33" s="303">
        <v>564</v>
      </c>
      <c r="M33" s="303">
        <v>540</v>
      </c>
      <c r="N33" s="318">
        <v>5812500</v>
      </c>
      <c r="O33" s="319">
        <v>-1.2235534030079022E-2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505.8</v>
      </c>
      <c r="E34" s="315">
        <v>504.36666666666662</v>
      </c>
      <c r="F34" s="316">
        <v>500.98333333333323</v>
      </c>
      <c r="G34" s="316">
        <v>496.16666666666663</v>
      </c>
      <c r="H34" s="316">
        <v>492.78333333333325</v>
      </c>
      <c r="I34" s="316">
        <v>509.18333333333322</v>
      </c>
      <c r="J34" s="316">
        <v>512.56666666666661</v>
      </c>
      <c r="K34" s="316">
        <v>517.38333333333321</v>
      </c>
      <c r="L34" s="303">
        <v>507.75</v>
      </c>
      <c r="M34" s="303">
        <v>499.55</v>
      </c>
      <c r="N34" s="318">
        <v>99965106</v>
      </c>
      <c r="O34" s="319">
        <v>-2.5856018911830977E-3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36.549999999999997</v>
      </c>
      <c r="E35" s="315">
        <v>36.416666666666664</v>
      </c>
      <c r="F35" s="316">
        <v>35.883333333333326</v>
      </c>
      <c r="G35" s="316">
        <v>35.216666666666661</v>
      </c>
      <c r="H35" s="316">
        <v>34.683333333333323</v>
      </c>
      <c r="I35" s="316">
        <v>37.083333333333329</v>
      </c>
      <c r="J35" s="316">
        <v>37.616666666666674</v>
      </c>
      <c r="K35" s="316">
        <v>38.283333333333331</v>
      </c>
      <c r="L35" s="303">
        <v>36.950000000000003</v>
      </c>
      <c r="M35" s="303">
        <v>35.75</v>
      </c>
      <c r="N35" s="318">
        <v>101472000</v>
      </c>
      <c r="O35" s="319">
        <v>-2.6395325408019345E-2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456.65</v>
      </c>
      <c r="E36" s="315">
        <v>456.64999999999992</v>
      </c>
      <c r="F36" s="316">
        <v>452.09999999999985</v>
      </c>
      <c r="G36" s="316">
        <v>447.54999999999995</v>
      </c>
      <c r="H36" s="316">
        <v>442.99999999999989</v>
      </c>
      <c r="I36" s="316">
        <v>461.19999999999982</v>
      </c>
      <c r="J36" s="316">
        <v>465.74999999999989</v>
      </c>
      <c r="K36" s="316">
        <v>470.29999999999978</v>
      </c>
      <c r="L36" s="303">
        <v>461.2</v>
      </c>
      <c r="M36" s="303">
        <v>452.1</v>
      </c>
      <c r="N36" s="318">
        <v>10892800</v>
      </c>
      <c r="O36" s="319">
        <v>-1.2098456403838132E-2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13277.25</v>
      </c>
      <c r="E37" s="315">
        <v>13232.066666666666</v>
      </c>
      <c r="F37" s="316">
        <v>13146.183333333331</v>
      </c>
      <c r="G37" s="316">
        <v>13015.116666666665</v>
      </c>
      <c r="H37" s="316">
        <v>12929.23333333333</v>
      </c>
      <c r="I37" s="316">
        <v>13363.133333333331</v>
      </c>
      <c r="J37" s="316">
        <v>13449.016666666666</v>
      </c>
      <c r="K37" s="316">
        <v>13580.083333333332</v>
      </c>
      <c r="L37" s="303">
        <v>13317.95</v>
      </c>
      <c r="M37" s="303">
        <v>13101</v>
      </c>
      <c r="N37" s="318">
        <v>199300</v>
      </c>
      <c r="O37" s="319">
        <v>0</v>
      </c>
    </row>
    <row r="38" spans="1:15" ht="15">
      <c r="A38" s="276">
        <v>28</v>
      </c>
      <c r="B38" s="386" t="s">
        <v>73</v>
      </c>
      <c r="C38" s="276" t="s">
        <v>74</v>
      </c>
      <c r="D38" s="315">
        <v>400.05</v>
      </c>
      <c r="E38" s="315">
        <v>402.56666666666666</v>
      </c>
      <c r="F38" s="316">
        <v>395.0333333333333</v>
      </c>
      <c r="G38" s="316">
        <v>390.01666666666665</v>
      </c>
      <c r="H38" s="316">
        <v>382.48333333333329</v>
      </c>
      <c r="I38" s="316">
        <v>407.58333333333331</v>
      </c>
      <c r="J38" s="316">
        <v>415.11666666666673</v>
      </c>
      <c r="K38" s="316">
        <v>420.13333333333333</v>
      </c>
      <c r="L38" s="303">
        <v>410.1</v>
      </c>
      <c r="M38" s="303">
        <v>397.55</v>
      </c>
      <c r="N38" s="318">
        <v>28474200</v>
      </c>
      <c r="O38" s="319">
        <v>4.5262323245671997E-2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3771.15</v>
      </c>
      <c r="E39" s="315">
        <v>3769.9</v>
      </c>
      <c r="F39" s="316">
        <v>3734.8</v>
      </c>
      <c r="G39" s="316">
        <v>3698.4500000000003</v>
      </c>
      <c r="H39" s="316">
        <v>3663.3500000000004</v>
      </c>
      <c r="I39" s="316">
        <v>3806.25</v>
      </c>
      <c r="J39" s="316">
        <v>3841.3499999999995</v>
      </c>
      <c r="K39" s="316">
        <v>3877.7</v>
      </c>
      <c r="L39" s="303">
        <v>3805</v>
      </c>
      <c r="M39" s="303">
        <v>3733.55</v>
      </c>
      <c r="N39" s="318">
        <v>2037400</v>
      </c>
      <c r="O39" s="319">
        <v>-1.4510979974847635E-2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468.65</v>
      </c>
      <c r="E40" s="315">
        <v>470.84999999999997</v>
      </c>
      <c r="F40" s="316">
        <v>464.69999999999993</v>
      </c>
      <c r="G40" s="316">
        <v>460.74999999999994</v>
      </c>
      <c r="H40" s="316">
        <v>454.59999999999991</v>
      </c>
      <c r="I40" s="316">
        <v>474.79999999999995</v>
      </c>
      <c r="J40" s="316">
        <v>480.94999999999993</v>
      </c>
      <c r="K40" s="316">
        <v>484.9</v>
      </c>
      <c r="L40" s="303">
        <v>477</v>
      </c>
      <c r="M40" s="303">
        <v>466.9</v>
      </c>
      <c r="N40" s="318">
        <v>7235800</v>
      </c>
      <c r="O40" s="319">
        <v>9.7430764097430761E-2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123.4</v>
      </c>
      <c r="E41" s="315">
        <v>121.76666666666667</v>
      </c>
      <c r="F41" s="316">
        <v>118.63333333333333</v>
      </c>
      <c r="G41" s="316">
        <v>113.86666666666666</v>
      </c>
      <c r="H41" s="316">
        <v>110.73333333333332</v>
      </c>
      <c r="I41" s="316">
        <v>126.53333333333333</v>
      </c>
      <c r="J41" s="316">
        <v>129.66666666666669</v>
      </c>
      <c r="K41" s="316">
        <v>134.43333333333334</v>
      </c>
      <c r="L41" s="303">
        <v>124.9</v>
      </c>
      <c r="M41" s="303">
        <v>117</v>
      </c>
      <c r="N41" s="318">
        <v>44658000</v>
      </c>
      <c r="O41" s="319">
        <v>-0.1782077280640092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378.7</v>
      </c>
      <c r="E42" s="315">
        <v>374.10000000000008</v>
      </c>
      <c r="F42" s="316">
        <v>368.45000000000016</v>
      </c>
      <c r="G42" s="316">
        <v>358.2000000000001</v>
      </c>
      <c r="H42" s="316">
        <v>352.55000000000018</v>
      </c>
      <c r="I42" s="316">
        <v>384.35000000000014</v>
      </c>
      <c r="J42" s="316">
        <v>390.00000000000011</v>
      </c>
      <c r="K42" s="316">
        <v>400.25000000000011</v>
      </c>
      <c r="L42" s="303">
        <v>379.75</v>
      </c>
      <c r="M42" s="303">
        <v>363.85</v>
      </c>
      <c r="N42" s="318">
        <v>5450000</v>
      </c>
      <c r="O42" s="319">
        <v>8.1349206349206352E-2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784.8</v>
      </c>
      <c r="E43" s="315">
        <v>789.38333333333321</v>
      </c>
      <c r="F43" s="316">
        <v>778.46666666666647</v>
      </c>
      <c r="G43" s="316">
        <v>772.13333333333321</v>
      </c>
      <c r="H43" s="316">
        <v>761.21666666666647</v>
      </c>
      <c r="I43" s="316">
        <v>795.71666666666647</v>
      </c>
      <c r="J43" s="316">
        <v>806.63333333333321</v>
      </c>
      <c r="K43" s="316">
        <v>812.96666666666647</v>
      </c>
      <c r="L43" s="303">
        <v>800.3</v>
      </c>
      <c r="M43" s="303">
        <v>783.05</v>
      </c>
      <c r="N43" s="318">
        <v>17160000</v>
      </c>
      <c r="O43" s="319">
        <v>1.9541206457094309E-2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143.65</v>
      </c>
      <c r="E44" s="315">
        <v>143.16666666666669</v>
      </c>
      <c r="F44" s="316">
        <v>141.53333333333336</v>
      </c>
      <c r="G44" s="316">
        <v>139.41666666666669</v>
      </c>
      <c r="H44" s="316">
        <v>137.78333333333336</v>
      </c>
      <c r="I44" s="316">
        <v>145.28333333333336</v>
      </c>
      <c r="J44" s="316">
        <v>146.91666666666669</v>
      </c>
      <c r="K44" s="316">
        <v>149.03333333333336</v>
      </c>
      <c r="L44" s="303">
        <v>144.80000000000001</v>
      </c>
      <c r="M44" s="303">
        <v>141.05000000000001</v>
      </c>
      <c r="N44" s="318">
        <v>34276600</v>
      </c>
      <c r="O44" s="319">
        <v>1.6584908682164105E-2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2542.5</v>
      </c>
      <c r="E45" s="315">
        <v>2534.4333333333334</v>
      </c>
      <c r="F45" s="316">
        <v>2505.1166666666668</v>
      </c>
      <c r="G45" s="316">
        <v>2467.7333333333336</v>
      </c>
      <c r="H45" s="316">
        <v>2438.416666666667</v>
      </c>
      <c r="I45" s="316">
        <v>2571.8166666666666</v>
      </c>
      <c r="J45" s="316">
        <v>2601.1333333333332</v>
      </c>
      <c r="K45" s="316">
        <v>2638.5166666666664</v>
      </c>
      <c r="L45" s="303">
        <v>2563.75</v>
      </c>
      <c r="M45" s="303">
        <v>2497.0500000000002</v>
      </c>
      <c r="N45" s="318">
        <v>490125</v>
      </c>
      <c r="O45" s="319">
        <v>-6.0836501901140681E-3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1606.8</v>
      </c>
      <c r="E46" s="315">
        <v>1609.8166666666666</v>
      </c>
      <c r="F46" s="316">
        <v>1597.0833333333333</v>
      </c>
      <c r="G46" s="316">
        <v>1587.3666666666666</v>
      </c>
      <c r="H46" s="316">
        <v>1574.6333333333332</v>
      </c>
      <c r="I46" s="316">
        <v>1619.5333333333333</v>
      </c>
      <c r="J46" s="316">
        <v>1632.2666666666669</v>
      </c>
      <c r="K46" s="316">
        <v>1641.9833333333333</v>
      </c>
      <c r="L46" s="303">
        <v>1622.55</v>
      </c>
      <c r="M46" s="303">
        <v>1600.1</v>
      </c>
      <c r="N46" s="318">
        <v>2462600</v>
      </c>
      <c r="O46" s="319">
        <v>-1.3737033922063359E-2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413.9</v>
      </c>
      <c r="E47" s="315">
        <v>411.51666666666665</v>
      </c>
      <c r="F47" s="316">
        <v>405.5333333333333</v>
      </c>
      <c r="G47" s="316">
        <v>397.16666666666663</v>
      </c>
      <c r="H47" s="316">
        <v>391.18333333333328</v>
      </c>
      <c r="I47" s="316">
        <v>419.88333333333333</v>
      </c>
      <c r="J47" s="316">
        <v>425.86666666666667</v>
      </c>
      <c r="K47" s="316">
        <v>434.23333333333335</v>
      </c>
      <c r="L47" s="303">
        <v>417.5</v>
      </c>
      <c r="M47" s="303">
        <v>403.15</v>
      </c>
      <c r="N47" s="318">
        <v>12238290</v>
      </c>
      <c r="O47" s="319">
        <v>1.7676111255523784E-2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600.79999999999995</v>
      </c>
      <c r="E48" s="315">
        <v>601.81666666666661</v>
      </c>
      <c r="F48" s="316">
        <v>593.13333333333321</v>
      </c>
      <c r="G48" s="316">
        <v>585.46666666666658</v>
      </c>
      <c r="H48" s="316">
        <v>576.78333333333319</v>
      </c>
      <c r="I48" s="316">
        <v>609.48333333333323</v>
      </c>
      <c r="J48" s="316">
        <v>618.16666666666663</v>
      </c>
      <c r="K48" s="316">
        <v>625.83333333333326</v>
      </c>
      <c r="L48" s="303">
        <v>610.5</v>
      </c>
      <c r="M48" s="303">
        <v>594.15</v>
      </c>
      <c r="N48" s="318">
        <v>2037600</v>
      </c>
      <c r="O48" s="319">
        <v>6.7253299811439349E-2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516.20000000000005</v>
      </c>
      <c r="E49" s="315">
        <v>515.55000000000007</v>
      </c>
      <c r="F49" s="316">
        <v>512.60000000000014</v>
      </c>
      <c r="G49" s="316">
        <v>509.00000000000006</v>
      </c>
      <c r="H49" s="316">
        <v>506.05000000000013</v>
      </c>
      <c r="I49" s="316">
        <v>519.15000000000009</v>
      </c>
      <c r="J49" s="316">
        <v>522.10000000000014</v>
      </c>
      <c r="K49" s="316">
        <v>525.70000000000016</v>
      </c>
      <c r="L49" s="303">
        <v>518.5</v>
      </c>
      <c r="M49" s="303">
        <v>511.95</v>
      </c>
      <c r="N49" s="318">
        <v>16227500</v>
      </c>
      <c r="O49" s="319">
        <v>-8.1748032699213071E-3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3642.8</v>
      </c>
      <c r="E50" s="315">
        <v>3642.65</v>
      </c>
      <c r="F50" s="316">
        <v>3619.8500000000004</v>
      </c>
      <c r="G50" s="316">
        <v>3596.9</v>
      </c>
      <c r="H50" s="316">
        <v>3574.1000000000004</v>
      </c>
      <c r="I50" s="316">
        <v>3665.6000000000004</v>
      </c>
      <c r="J50" s="316">
        <v>3688.4000000000005</v>
      </c>
      <c r="K50" s="316">
        <v>3711.3500000000004</v>
      </c>
      <c r="L50" s="303">
        <v>3665.45</v>
      </c>
      <c r="M50" s="303">
        <v>3619.7</v>
      </c>
      <c r="N50" s="318">
        <v>3087400</v>
      </c>
      <c r="O50" s="319">
        <v>5.2093507846584621E-3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214.7</v>
      </c>
      <c r="E51" s="315">
        <v>212.61666666666665</v>
      </c>
      <c r="F51" s="316">
        <v>209.8833333333333</v>
      </c>
      <c r="G51" s="316">
        <v>205.06666666666666</v>
      </c>
      <c r="H51" s="316">
        <v>202.33333333333331</v>
      </c>
      <c r="I51" s="316">
        <v>217.43333333333328</v>
      </c>
      <c r="J51" s="316">
        <v>220.16666666666663</v>
      </c>
      <c r="K51" s="316">
        <v>224.98333333333326</v>
      </c>
      <c r="L51" s="303">
        <v>215.35</v>
      </c>
      <c r="M51" s="303">
        <v>207.8</v>
      </c>
      <c r="N51" s="318">
        <v>29775900</v>
      </c>
      <c r="O51" s="319">
        <v>-5.200672410170204E-2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5039.05</v>
      </c>
      <c r="E52" s="315">
        <v>5050.4666666666662</v>
      </c>
      <c r="F52" s="316">
        <v>5006.9833333333327</v>
      </c>
      <c r="G52" s="316">
        <v>4974.9166666666661</v>
      </c>
      <c r="H52" s="316">
        <v>4931.4333333333325</v>
      </c>
      <c r="I52" s="316">
        <v>5082.5333333333328</v>
      </c>
      <c r="J52" s="316">
        <v>5126.0166666666664</v>
      </c>
      <c r="K52" s="316">
        <v>5158.083333333333</v>
      </c>
      <c r="L52" s="303">
        <v>5093.95</v>
      </c>
      <c r="M52" s="303">
        <v>5018.3999999999996</v>
      </c>
      <c r="N52" s="318">
        <v>3599250</v>
      </c>
      <c r="O52" s="319">
        <v>-5.2855218157322002E-3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2485.0500000000002</v>
      </c>
      <c r="E53" s="315">
        <v>2467.2166666666667</v>
      </c>
      <c r="F53" s="316">
        <v>2435.8333333333335</v>
      </c>
      <c r="G53" s="316">
        <v>2386.6166666666668</v>
      </c>
      <c r="H53" s="316">
        <v>2355.2333333333336</v>
      </c>
      <c r="I53" s="316">
        <v>2516.4333333333334</v>
      </c>
      <c r="J53" s="316">
        <v>2547.8166666666666</v>
      </c>
      <c r="K53" s="316">
        <v>2597.0333333333333</v>
      </c>
      <c r="L53" s="303">
        <v>2498.6</v>
      </c>
      <c r="M53" s="303">
        <v>2418</v>
      </c>
      <c r="N53" s="318">
        <v>2637950</v>
      </c>
      <c r="O53" s="319">
        <v>-5.5277011782401603E-2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1341.85</v>
      </c>
      <c r="E54" s="315">
        <v>1333.8666666666668</v>
      </c>
      <c r="F54" s="316">
        <v>1310.2833333333335</v>
      </c>
      <c r="G54" s="316">
        <v>1278.7166666666667</v>
      </c>
      <c r="H54" s="316">
        <v>1255.1333333333334</v>
      </c>
      <c r="I54" s="316">
        <v>1365.4333333333336</v>
      </c>
      <c r="J54" s="316">
        <v>1389.0166666666667</v>
      </c>
      <c r="K54" s="316">
        <v>1420.5833333333337</v>
      </c>
      <c r="L54" s="303">
        <v>1357.45</v>
      </c>
      <c r="M54" s="303">
        <v>1302.3</v>
      </c>
      <c r="N54" s="318">
        <v>3005200</v>
      </c>
      <c r="O54" s="319">
        <v>-1.2794735880095047E-3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194.15</v>
      </c>
      <c r="E55" s="315">
        <v>193.36666666666667</v>
      </c>
      <c r="F55" s="316">
        <v>191.68333333333334</v>
      </c>
      <c r="G55" s="316">
        <v>189.21666666666667</v>
      </c>
      <c r="H55" s="316">
        <v>187.53333333333333</v>
      </c>
      <c r="I55" s="316">
        <v>195.83333333333334</v>
      </c>
      <c r="J55" s="316">
        <v>197.51666666666668</v>
      </c>
      <c r="K55" s="316">
        <v>199.98333333333335</v>
      </c>
      <c r="L55" s="303">
        <v>195.05</v>
      </c>
      <c r="M55" s="303">
        <v>190.9</v>
      </c>
      <c r="N55" s="318">
        <v>12078000</v>
      </c>
      <c r="O55" s="319">
        <v>-2.2720652490533063E-2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67.7</v>
      </c>
      <c r="E56" s="315">
        <v>67.633333333333326</v>
      </c>
      <c r="F56" s="316">
        <v>66.766666666666652</v>
      </c>
      <c r="G56" s="316">
        <v>65.833333333333329</v>
      </c>
      <c r="H56" s="316">
        <v>64.966666666666654</v>
      </c>
      <c r="I56" s="316">
        <v>68.566666666666649</v>
      </c>
      <c r="J56" s="316">
        <v>69.433333333333323</v>
      </c>
      <c r="K56" s="316">
        <v>70.366666666666646</v>
      </c>
      <c r="L56" s="303">
        <v>68.5</v>
      </c>
      <c r="M56" s="303">
        <v>66.7</v>
      </c>
      <c r="N56" s="318">
        <v>103825500</v>
      </c>
      <c r="O56" s="319">
        <v>-1.2093647267035533E-2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125.9</v>
      </c>
      <c r="E57" s="315">
        <v>125.78333333333335</v>
      </c>
      <c r="F57" s="316">
        <v>124.76666666666669</v>
      </c>
      <c r="G57" s="316">
        <v>123.63333333333335</v>
      </c>
      <c r="H57" s="316">
        <v>122.6166666666667</v>
      </c>
      <c r="I57" s="316">
        <v>126.91666666666669</v>
      </c>
      <c r="J57" s="316">
        <v>127.93333333333334</v>
      </c>
      <c r="K57" s="316">
        <v>129.06666666666666</v>
      </c>
      <c r="L57" s="303">
        <v>126.8</v>
      </c>
      <c r="M57" s="303">
        <v>124.65</v>
      </c>
      <c r="N57" s="318">
        <v>25327200</v>
      </c>
      <c r="O57" s="319">
        <v>7.2037180480247875E-2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517.5</v>
      </c>
      <c r="E58" s="315">
        <v>519.80000000000007</v>
      </c>
      <c r="F58" s="316">
        <v>510.60000000000014</v>
      </c>
      <c r="G58" s="316">
        <v>503.70000000000005</v>
      </c>
      <c r="H58" s="316">
        <v>494.50000000000011</v>
      </c>
      <c r="I58" s="316">
        <v>526.70000000000016</v>
      </c>
      <c r="J58" s="316">
        <v>535.9000000000002</v>
      </c>
      <c r="K58" s="316">
        <v>542.80000000000018</v>
      </c>
      <c r="L58" s="303">
        <v>529</v>
      </c>
      <c r="M58" s="303">
        <v>512.9</v>
      </c>
      <c r="N58" s="318">
        <v>6863200</v>
      </c>
      <c r="O58" s="319">
        <v>-1.9388761091028592E-2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28.95</v>
      </c>
      <c r="E59" s="315">
        <v>28.266666666666666</v>
      </c>
      <c r="F59" s="316">
        <v>27.333333333333332</v>
      </c>
      <c r="G59" s="316">
        <v>25.716666666666665</v>
      </c>
      <c r="H59" s="316">
        <v>24.783333333333331</v>
      </c>
      <c r="I59" s="316">
        <v>29.883333333333333</v>
      </c>
      <c r="J59" s="316">
        <v>30.81666666666667</v>
      </c>
      <c r="K59" s="316">
        <v>32.433333333333337</v>
      </c>
      <c r="L59" s="303">
        <v>29.2</v>
      </c>
      <c r="M59" s="303">
        <v>26.65</v>
      </c>
      <c r="N59" s="318">
        <v>70672500</v>
      </c>
      <c r="O59" s="319">
        <v>0.14760686883449031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726</v>
      </c>
      <c r="E60" s="315">
        <v>723.68333333333339</v>
      </c>
      <c r="F60" s="316">
        <v>719.41666666666674</v>
      </c>
      <c r="G60" s="316">
        <v>712.83333333333337</v>
      </c>
      <c r="H60" s="316">
        <v>708.56666666666672</v>
      </c>
      <c r="I60" s="316">
        <v>730.26666666666677</v>
      </c>
      <c r="J60" s="316">
        <v>734.53333333333342</v>
      </c>
      <c r="K60" s="316">
        <v>741.11666666666679</v>
      </c>
      <c r="L60" s="303">
        <v>727.95</v>
      </c>
      <c r="M60" s="303">
        <v>717.1</v>
      </c>
      <c r="N60" s="318">
        <v>6531000</v>
      </c>
      <c r="O60" s="319">
        <v>1.6339869281045753E-2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1293.45</v>
      </c>
      <c r="E61" s="315">
        <v>1283.3000000000002</v>
      </c>
      <c r="F61" s="316">
        <v>1269.2000000000003</v>
      </c>
      <c r="G61" s="316">
        <v>1244.95</v>
      </c>
      <c r="H61" s="316">
        <v>1230.8500000000001</v>
      </c>
      <c r="I61" s="316">
        <v>1307.5500000000004</v>
      </c>
      <c r="J61" s="316">
        <v>1321.6500000000003</v>
      </c>
      <c r="K61" s="316">
        <v>1345.9000000000005</v>
      </c>
      <c r="L61" s="303">
        <v>1297.4000000000001</v>
      </c>
      <c r="M61" s="303">
        <v>1259.05</v>
      </c>
      <c r="N61" s="318">
        <v>1624350</v>
      </c>
      <c r="O61" s="319">
        <v>-8.2262210796915161E-2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916.75</v>
      </c>
      <c r="E62" s="315">
        <v>914.63333333333333</v>
      </c>
      <c r="F62" s="316">
        <v>909.2166666666667</v>
      </c>
      <c r="G62" s="316">
        <v>901.68333333333339</v>
      </c>
      <c r="H62" s="316">
        <v>896.26666666666677</v>
      </c>
      <c r="I62" s="316">
        <v>922.16666666666663</v>
      </c>
      <c r="J62" s="316">
        <v>927.58333333333337</v>
      </c>
      <c r="K62" s="316">
        <v>935.11666666666656</v>
      </c>
      <c r="L62" s="303">
        <v>920.05</v>
      </c>
      <c r="M62" s="303">
        <v>907.1</v>
      </c>
      <c r="N62" s="318">
        <v>17427750</v>
      </c>
      <c r="O62" s="319">
        <v>6.3634867518788741E-3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865.7</v>
      </c>
      <c r="E63" s="315">
        <v>854.69999999999993</v>
      </c>
      <c r="F63" s="316">
        <v>840.99999999999989</v>
      </c>
      <c r="G63" s="316">
        <v>816.3</v>
      </c>
      <c r="H63" s="316">
        <v>802.59999999999991</v>
      </c>
      <c r="I63" s="316">
        <v>879.39999999999986</v>
      </c>
      <c r="J63" s="316">
        <v>893.09999999999991</v>
      </c>
      <c r="K63" s="316">
        <v>917.79999999999984</v>
      </c>
      <c r="L63" s="303">
        <v>868.4</v>
      </c>
      <c r="M63" s="303">
        <v>830</v>
      </c>
      <c r="N63" s="318">
        <v>4159000</v>
      </c>
      <c r="O63" s="319">
        <v>3.2009925558312655E-2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886.75</v>
      </c>
      <c r="E64" s="315">
        <v>883.06666666666661</v>
      </c>
      <c r="F64" s="316">
        <v>875.73333333333323</v>
      </c>
      <c r="G64" s="316">
        <v>864.71666666666658</v>
      </c>
      <c r="H64" s="316">
        <v>857.38333333333321</v>
      </c>
      <c r="I64" s="316">
        <v>894.08333333333326</v>
      </c>
      <c r="J64" s="316">
        <v>901.41666666666674</v>
      </c>
      <c r="K64" s="316">
        <v>912.43333333333328</v>
      </c>
      <c r="L64" s="303">
        <v>890.4</v>
      </c>
      <c r="M64" s="303">
        <v>872.05</v>
      </c>
      <c r="N64" s="318">
        <v>19513200</v>
      </c>
      <c r="O64" s="319">
        <v>-5.3510797229390193E-2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2353.25</v>
      </c>
      <c r="E65" s="315">
        <v>2333.8166666666671</v>
      </c>
      <c r="F65" s="316">
        <v>2307.8333333333339</v>
      </c>
      <c r="G65" s="316">
        <v>2262.416666666667</v>
      </c>
      <c r="H65" s="316">
        <v>2236.4333333333338</v>
      </c>
      <c r="I65" s="316">
        <v>2379.233333333334</v>
      </c>
      <c r="J65" s="316">
        <v>2405.2166666666667</v>
      </c>
      <c r="K65" s="316">
        <v>2450.6333333333341</v>
      </c>
      <c r="L65" s="303">
        <v>2359.8000000000002</v>
      </c>
      <c r="M65" s="303">
        <v>2288.4</v>
      </c>
      <c r="N65" s="318">
        <v>22534800</v>
      </c>
      <c r="O65" s="319">
        <v>-1.5853051384849201E-2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1392.8</v>
      </c>
      <c r="E66" s="315">
        <v>1386.0333333333335</v>
      </c>
      <c r="F66" s="316">
        <v>1376.366666666667</v>
      </c>
      <c r="G66" s="316">
        <v>1359.9333333333334</v>
      </c>
      <c r="H66" s="316">
        <v>1350.2666666666669</v>
      </c>
      <c r="I66" s="316">
        <v>1402.4666666666672</v>
      </c>
      <c r="J66" s="316">
        <v>1412.1333333333337</v>
      </c>
      <c r="K66" s="316">
        <v>1428.5666666666673</v>
      </c>
      <c r="L66" s="303">
        <v>1395.7</v>
      </c>
      <c r="M66" s="303">
        <v>1369.6</v>
      </c>
      <c r="N66" s="318">
        <v>32160700</v>
      </c>
      <c r="O66" s="319">
        <v>-4.4097866616723139E-3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653.9</v>
      </c>
      <c r="E67" s="315">
        <v>655.44999999999993</v>
      </c>
      <c r="F67" s="316">
        <v>645.99999999999989</v>
      </c>
      <c r="G67" s="316">
        <v>638.09999999999991</v>
      </c>
      <c r="H67" s="316">
        <v>628.64999999999986</v>
      </c>
      <c r="I67" s="316">
        <v>663.34999999999991</v>
      </c>
      <c r="J67" s="316">
        <v>672.8</v>
      </c>
      <c r="K67" s="316">
        <v>680.69999999999993</v>
      </c>
      <c r="L67" s="303">
        <v>664.9</v>
      </c>
      <c r="M67" s="303">
        <v>647.54999999999995</v>
      </c>
      <c r="N67" s="318">
        <v>15253700</v>
      </c>
      <c r="O67" s="319">
        <v>-5.0939876596355288E-3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3111.1</v>
      </c>
      <c r="E68" s="315">
        <v>3098.4166666666665</v>
      </c>
      <c r="F68" s="316">
        <v>3075.5333333333328</v>
      </c>
      <c r="G68" s="316">
        <v>3039.9666666666662</v>
      </c>
      <c r="H68" s="316">
        <v>3017.0833333333326</v>
      </c>
      <c r="I68" s="316">
        <v>3133.9833333333331</v>
      </c>
      <c r="J68" s="316">
        <v>3156.8666666666672</v>
      </c>
      <c r="K68" s="316">
        <v>3192.4333333333334</v>
      </c>
      <c r="L68" s="303">
        <v>3121.3</v>
      </c>
      <c r="M68" s="303">
        <v>3062.85</v>
      </c>
      <c r="N68" s="318">
        <v>4349400</v>
      </c>
      <c r="O68" s="319">
        <v>-1.7901404571743322E-3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245.65</v>
      </c>
      <c r="E69" s="315">
        <v>245.2833333333333</v>
      </c>
      <c r="F69" s="316">
        <v>243.81666666666661</v>
      </c>
      <c r="G69" s="316">
        <v>241.98333333333329</v>
      </c>
      <c r="H69" s="316">
        <v>240.51666666666659</v>
      </c>
      <c r="I69" s="316">
        <v>247.11666666666662</v>
      </c>
      <c r="J69" s="316">
        <v>248.58333333333331</v>
      </c>
      <c r="K69" s="316">
        <v>250.41666666666663</v>
      </c>
      <c r="L69" s="303">
        <v>246.75</v>
      </c>
      <c r="M69" s="303">
        <v>243.45</v>
      </c>
      <c r="N69" s="318">
        <v>26543900</v>
      </c>
      <c r="O69" s="319">
        <v>6.5220935920430462E-3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227.1</v>
      </c>
      <c r="E70" s="315">
        <v>227.44999999999996</v>
      </c>
      <c r="F70" s="316">
        <v>224.44999999999993</v>
      </c>
      <c r="G70" s="316">
        <v>221.79999999999998</v>
      </c>
      <c r="H70" s="316">
        <v>218.79999999999995</v>
      </c>
      <c r="I70" s="316">
        <v>230.09999999999991</v>
      </c>
      <c r="J70" s="316">
        <v>233.09999999999997</v>
      </c>
      <c r="K70" s="316">
        <v>235.74999999999989</v>
      </c>
      <c r="L70" s="303">
        <v>230.45</v>
      </c>
      <c r="M70" s="303">
        <v>224.8</v>
      </c>
      <c r="N70" s="318">
        <v>33909300</v>
      </c>
      <c r="O70" s="319">
        <v>4.7797339281446664E-4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2330.0500000000002</v>
      </c>
      <c r="E71" s="315">
        <v>2338.7999999999997</v>
      </c>
      <c r="F71" s="316">
        <v>2309.8499999999995</v>
      </c>
      <c r="G71" s="316">
        <v>2289.6499999999996</v>
      </c>
      <c r="H71" s="316">
        <v>2260.6999999999994</v>
      </c>
      <c r="I71" s="316">
        <v>2358.9999999999995</v>
      </c>
      <c r="J71" s="316">
        <v>2387.9499999999994</v>
      </c>
      <c r="K71" s="316">
        <v>2408.1499999999996</v>
      </c>
      <c r="L71" s="303">
        <v>2367.75</v>
      </c>
      <c r="M71" s="303">
        <v>2318.6</v>
      </c>
      <c r="N71" s="318">
        <v>5683800</v>
      </c>
      <c r="O71" s="319">
        <v>2.9450119539230601E-2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193.3</v>
      </c>
      <c r="E72" s="315">
        <v>190.86666666666667</v>
      </c>
      <c r="F72" s="316">
        <v>185.73333333333335</v>
      </c>
      <c r="G72" s="316">
        <v>178.16666666666669</v>
      </c>
      <c r="H72" s="316">
        <v>173.03333333333336</v>
      </c>
      <c r="I72" s="316">
        <v>198.43333333333334</v>
      </c>
      <c r="J72" s="316">
        <v>203.56666666666666</v>
      </c>
      <c r="K72" s="316">
        <v>211.13333333333333</v>
      </c>
      <c r="L72" s="303">
        <v>196</v>
      </c>
      <c r="M72" s="303">
        <v>183.3</v>
      </c>
      <c r="N72" s="318">
        <v>22983400</v>
      </c>
      <c r="O72" s="319">
        <v>2.0930873037730651E-2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518.4</v>
      </c>
      <c r="E73" s="315">
        <v>518.94999999999993</v>
      </c>
      <c r="F73" s="316">
        <v>512.94999999999982</v>
      </c>
      <c r="G73" s="316">
        <v>507.49999999999989</v>
      </c>
      <c r="H73" s="316">
        <v>501.49999999999977</v>
      </c>
      <c r="I73" s="316">
        <v>524.39999999999986</v>
      </c>
      <c r="J73" s="316">
        <v>530.40000000000009</v>
      </c>
      <c r="K73" s="316">
        <v>535.84999999999991</v>
      </c>
      <c r="L73" s="303">
        <v>524.95000000000005</v>
      </c>
      <c r="M73" s="303">
        <v>513.5</v>
      </c>
      <c r="N73" s="318">
        <v>105248000</v>
      </c>
      <c r="O73" s="319">
        <v>-1.7242928858474456E-2</v>
      </c>
    </row>
    <row r="74" spans="1:15" ht="15">
      <c r="A74" s="276">
        <v>64</v>
      </c>
      <c r="B74" s="408" t="s">
        <v>57</v>
      </c>
      <c r="C74" t="s">
        <v>256</v>
      </c>
      <c r="D74" s="453">
        <v>1461.65</v>
      </c>
      <c r="E74" s="453">
        <v>1475.2333333333333</v>
      </c>
      <c r="F74" s="454">
        <v>1442.4166666666667</v>
      </c>
      <c r="G74" s="454">
        <v>1423.1833333333334</v>
      </c>
      <c r="H74" s="454">
        <v>1390.3666666666668</v>
      </c>
      <c r="I74" s="454">
        <v>1494.4666666666667</v>
      </c>
      <c r="J74" s="454">
        <v>1527.2833333333333</v>
      </c>
      <c r="K74" s="454">
        <v>1546.5166666666667</v>
      </c>
      <c r="L74" s="455">
        <v>1508.05</v>
      </c>
      <c r="M74" s="455">
        <v>1456</v>
      </c>
      <c r="N74" s="456">
        <v>627725</v>
      </c>
      <c r="O74" s="457">
        <v>5.6509298998569386E-2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482.6</v>
      </c>
      <c r="E75" s="315">
        <v>485.16666666666669</v>
      </c>
      <c r="F75" s="316">
        <v>477.78333333333336</v>
      </c>
      <c r="G75" s="316">
        <v>472.9666666666667</v>
      </c>
      <c r="H75" s="316">
        <v>465.58333333333337</v>
      </c>
      <c r="I75" s="316">
        <v>489.98333333333335</v>
      </c>
      <c r="J75" s="316">
        <v>497.36666666666667</v>
      </c>
      <c r="K75" s="316">
        <v>502.18333333333334</v>
      </c>
      <c r="L75" s="303">
        <v>492.55</v>
      </c>
      <c r="M75" s="303">
        <v>480.35</v>
      </c>
      <c r="N75" s="318">
        <v>4284000</v>
      </c>
      <c r="O75" s="319">
        <v>-4.1841004184100415E-3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9.9499999999999993</v>
      </c>
      <c r="E76" s="315">
        <v>9.9333333333333318</v>
      </c>
      <c r="F76" s="316">
        <v>9.7666666666666639</v>
      </c>
      <c r="G76" s="316">
        <v>9.5833333333333321</v>
      </c>
      <c r="H76" s="316">
        <v>9.4166666666666643</v>
      </c>
      <c r="I76" s="316">
        <v>10.116666666666664</v>
      </c>
      <c r="J76" s="316">
        <v>10.283333333333331</v>
      </c>
      <c r="K76" s="316">
        <v>10.466666666666663</v>
      </c>
      <c r="L76" s="303">
        <v>10.1</v>
      </c>
      <c r="M76" s="303">
        <v>9.75</v>
      </c>
      <c r="N76" s="318">
        <v>718830000</v>
      </c>
      <c r="O76" s="319">
        <v>-1.155067860236789E-2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37.700000000000003</v>
      </c>
      <c r="E77" s="315">
        <v>37.383333333333333</v>
      </c>
      <c r="F77" s="316">
        <v>36.966666666666669</v>
      </c>
      <c r="G77" s="316">
        <v>36.233333333333334</v>
      </c>
      <c r="H77" s="316">
        <v>35.81666666666667</v>
      </c>
      <c r="I77" s="316">
        <v>38.116666666666667</v>
      </c>
      <c r="J77" s="316">
        <v>38.533333333333339</v>
      </c>
      <c r="K77" s="316">
        <v>39.266666666666666</v>
      </c>
      <c r="L77" s="303">
        <v>37.799999999999997</v>
      </c>
      <c r="M77" s="303">
        <v>36.65</v>
      </c>
      <c r="N77" s="318">
        <v>153444000</v>
      </c>
      <c r="O77" s="319">
        <v>1.4063284781516826E-2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484.95</v>
      </c>
      <c r="E78" s="315">
        <v>491.09999999999997</v>
      </c>
      <c r="F78" s="316">
        <v>476.84999999999991</v>
      </c>
      <c r="G78" s="316">
        <v>468.74999999999994</v>
      </c>
      <c r="H78" s="316">
        <v>454.49999999999989</v>
      </c>
      <c r="I78" s="316">
        <v>499.19999999999993</v>
      </c>
      <c r="J78" s="316">
        <v>513.45000000000005</v>
      </c>
      <c r="K78" s="316">
        <v>521.54999999999995</v>
      </c>
      <c r="L78" s="303">
        <v>505.35</v>
      </c>
      <c r="M78" s="303">
        <v>483</v>
      </c>
      <c r="N78" s="318">
        <v>6707250</v>
      </c>
      <c r="O78" s="319">
        <v>0.1093927677962247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1662.6</v>
      </c>
      <c r="E79" s="315">
        <v>1672.5333333333331</v>
      </c>
      <c r="F79" s="316">
        <v>1637.2666666666662</v>
      </c>
      <c r="G79" s="316">
        <v>1611.9333333333332</v>
      </c>
      <c r="H79" s="316">
        <v>1576.6666666666663</v>
      </c>
      <c r="I79" s="316">
        <v>1697.8666666666661</v>
      </c>
      <c r="J79" s="316">
        <v>1733.133333333333</v>
      </c>
      <c r="K79" s="316">
        <v>1758.466666666666</v>
      </c>
      <c r="L79" s="303">
        <v>1707.8</v>
      </c>
      <c r="M79" s="303">
        <v>1647.2</v>
      </c>
      <c r="N79" s="318">
        <v>3001500</v>
      </c>
      <c r="O79" s="319">
        <v>4.3999999999999997E-2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930.25</v>
      </c>
      <c r="E80" s="315">
        <v>924.4</v>
      </c>
      <c r="F80" s="316">
        <v>915.09999999999991</v>
      </c>
      <c r="G80" s="316">
        <v>899.94999999999993</v>
      </c>
      <c r="H80" s="316">
        <v>890.64999999999986</v>
      </c>
      <c r="I80" s="316">
        <v>939.55</v>
      </c>
      <c r="J80" s="316">
        <v>948.84999999999991</v>
      </c>
      <c r="K80" s="316">
        <v>964</v>
      </c>
      <c r="L80" s="303">
        <v>933.7</v>
      </c>
      <c r="M80" s="303">
        <v>909.25</v>
      </c>
      <c r="N80" s="318">
        <v>16524000</v>
      </c>
      <c r="O80" s="319">
        <v>-3.1250377055707717E-3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247.95</v>
      </c>
      <c r="E81" s="315">
        <v>247.20000000000002</v>
      </c>
      <c r="F81" s="316">
        <v>245.10000000000002</v>
      </c>
      <c r="G81" s="316">
        <v>242.25</v>
      </c>
      <c r="H81" s="316">
        <v>240.15</v>
      </c>
      <c r="I81" s="316">
        <v>250.05000000000004</v>
      </c>
      <c r="J81" s="316">
        <v>252.15</v>
      </c>
      <c r="K81" s="316">
        <v>255.00000000000006</v>
      </c>
      <c r="L81" s="303">
        <v>249.3</v>
      </c>
      <c r="M81" s="303">
        <v>244.35</v>
      </c>
      <c r="N81" s="318">
        <v>10242400</v>
      </c>
      <c r="O81" s="319">
        <v>-2.2447888829502941E-2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1158.9000000000001</v>
      </c>
      <c r="E82" s="315">
        <v>1159.6166666666668</v>
      </c>
      <c r="F82" s="316">
        <v>1153.7333333333336</v>
      </c>
      <c r="G82" s="316">
        <v>1148.5666666666668</v>
      </c>
      <c r="H82" s="316">
        <v>1142.6833333333336</v>
      </c>
      <c r="I82" s="316">
        <v>1164.7833333333335</v>
      </c>
      <c r="J82" s="316">
        <v>1170.6666666666667</v>
      </c>
      <c r="K82" s="316">
        <v>1175.8333333333335</v>
      </c>
      <c r="L82" s="303">
        <v>1165.5</v>
      </c>
      <c r="M82" s="303">
        <v>1154.45</v>
      </c>
      <c r="N82" s="318">
        <v>38653200</v>
      </c>
      <c r="O82" s="319">
        <v>3.0537648169180809E-2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95.8</v>
      </c>
      <c r="E83" s="315">
        <v>95.616666666666674</v>
      </c>
      <c r="F83" s="316">
        <v>94.733333333333348</v>
      </c>
      <c r="G83" s="316">
        <v>93.666666666666671</v>
      </c>
      <c r="H83" s="316">
        <v>92.783333333333346</v>
      </c>
      <c r="I83" s="316">
        <v>96.683333333333351</v>
      </c>
      <c r="J83" s="316">
        <v>97.566666666666677</v>
      </c>
      <c r="K83" s="316">
        <v>98.633333333333354</v>
      </c>
      <c r="L83" s="303">
        <v>96.5</v>
      </c>
      <c r="M83" s="303">
        <v>94.55</v>
      </c>
      <c r="N83" s="318">
        <v>56865300</v>
      </c>
      <c r="O83" s="319">
        <v>7.5568580480095257E-3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214.5</v>
      </c>
      <c r="E84" s="315">
        <v>214.43333333333331</v>
      </c>
      <c r="F84" s="316">
        <v>212.16666666666663</v>
      </c>
      <c r="G84" s="316">
        <v>209.83333333333331</v>
      </c>
      <c r="H84" s="316">
        <v>207.56666666666663</v>
      </c>
      <c r="I84" s="316">
        <v>216.76666666666662</v>
      </c>
      <c r="J84" s="316">
        <v>219.03333333333333</v>
      </c>
      <c r="K84" s="316">
        <v>221.36666666666662</v>
      </c>
      <c r="L84" s="303">
        <v>216.7</v>
      </c>
      <c r="M84" s="303">
        <v>212.1</v>
      </c>
      <c r="N84" s="318">
        <v>91545600</v>
      </c>
      <c r="O84" s="319">
        <v>-1.3449203393337472E-2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274.05</v>
      </c>
      <c r="E85" s="315">
        <v>270.2166666666667</v>
      </c>
      <c r="F85" s="316">
        <v>265.53333333333342</v>
      </c>
      <c r="G85" s="316">
        <v>257.01666666666671</v>
      </c>
      <c r="H85" s="316">
        <v>252.33333333333343</v>
      </c>
      <c r="I85" s="316">
        <v>278.73333333333341</v>
      </c>
      <c r="J85" s="316">
        <v>283.41666666666669</v>
      </c>
      <c r="K85" s="316">
        <v>291.93333333333339</v>
      </c>
      <c r="L85" s="303">
        <v>274.89999999999998</v>
      </c>
      <c r="M85" s="303">
        <v>261.7</v>
      </c>
      <c r="N85" s="318">
        <v>25835000</v>
      </c>
      <c r="O85" s="319">
        <v>5.2556528824607866E-2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367.3</v>
      </c>
      <c r="E86" s="315">
        <v>363.2</v>
      </c>
      <c r="F86" s="316">
        <v>358.09999999999997</v>
      </c>
      <c r="G86" s="316">
        <v>348.9</v>
      </c>
      <c r="H86" s="316">
        <v>343.79999999999995</v>
      </c>
      <c r="I86" s="316">
        <v>372.4</v>
      </c>
      <c r="J86" s="316">
        <v>377.5</v>
      </c>
      <c r="K86" s="316">
        <v>386.7</v>
      </c>
      <c r="L86" s="303">
        <v>368.3</v>
      </c>
      <c r="M86" s="303">
        <v>354</v>
      </c>
      <c r="N86" s="318">
        <v>37384200</v>
      </c>
      <c r="O86" s="319">
        <v>-6.2441685207780089E-3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2594.25</v>
      </c>
      <c r="E87" s="315">
        <v>2614.9</v>
      </c>
      <c r="F87" s="316">
        <v>2564.8500000000004</v>
      </c>
      <c r="G87" s="316">
        <v>2535.4500000000003</v>
      </c>
      <c r="H87" s="316">
        <v>2485.4000000000005</v>
      </c>
      <c r="I87" s="316">
        <v>2644.3</v>
      </c>
      <c r="J87" s="316">
        <v>2694.3500000000004</v>
      </c>
      <c r="K87" s="316">
        <v>2723.75</v>
      </c>
      <c r="L87" s="303">
        <v>2664.95</v>
      </c>
      <c r="M87" s="303">
        <v>2585.5</v>
      </c>
      <c r="N87" s="318">
        <v>1683000</v>
      </c>
      <c r="O87" s="319">
        <v>-1.4492753623188406E-2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1946.4</v>
      </c>
      <c r="E88" s="315">
        <v>1939.2</v>
      </c>
      <c r="F88" s="316">
        <v>1922.2</v>
      </c>
      <c r="G88" s="316">
        <v>1898</v>
      </c>
      <c r="H88" s="316">
        <v>1881</v>
      </c>
      <c r="I88" s="316">
        <v>1963.4</v>
      </c>
      <c r="J88" s="316">
        <v>1980.4</v>
      </c>
      <c r="K88" s="316">
        <v>2004.6000000000001</v>
      </c>
      <c r="L88" s="303">
        <v>1956.2</v>
      </c>
      <c r="M88" s="303">
        <v>1915</v>
      </c>
      <c r="N88" s="318">
        <v>25469600</v>
      </c>
      <c r="O88" s="319">
        <v>-5.2957992907690628E-3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94.3</v>
      </c>
      <c r="E89" s="315">
        <v>92.699999999999989</v>
      </c>
      <c r="F89" s="316">
        <v>90.799999999999983</v>
      </c>
      <c r="G89" s="316">
        <v>87.3</v>
      </c>
      <c r="H89" s="316">
        <v>85.399999999999991</v>
      </c>
      <c r="I89" s="316">
        <v>96.199999999999974</v>
      </c>
      <c r="J89" s="316">
        <v>98.09999999999998</v>
      </c>
      <c r="K89" s="316">
        <v>101.59999999999997</v>
      </c>
      <c r="L89" s="303">
        <v>94.6</v>
      </c>
      <c r="M89" s="303">
        <v>89.2</v>
      </c>
      <c r="N89" s="318">
        <v>27122000</v>
      </c>
      <c r="O89" s="319">
        <v>-4.5097507648866844E-2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372.5</v>
      </c>
      <c r="E90" s="315">
        <v>367.4666666666667</v>
      </c>
      <c r="F90" s="316">
        <v>361.03333333333342</v>
      </c>
      <c r="G90" s="316">
        <v>349.56666666666672</v>
      </c>
      <c r="H90" s="316">
        <v>343.13333333333344</v>
      </c>
      <c r="I90" s="316">
        <v>378.93333333333339</v>
      </c>
      <c r="J90" s="316">
        <v>385.36666666666667</v>
      </c>
      <c r="K90" s="316">
        <v>396.83333333333337</v>
      </c>
      <c r="L90" s="303">
        <v>373.9</v>
      </c>
      <c r="M90" s="303">
        <v>356</v>
      </c>
      <c r="N90" s="318">
        <v>9144000</v>
      </c>
      <c r="O90" s="319">
        <v>-1.3106159895150721E-3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1247.25</v>
      </c>
      <c r="E91" s="315">
        <v>1240.2166666666665</v>
      </c>
      <c r="F91" s="316">
        <v>1225.7333333333329</v>
      </c>
      <c r="G91" s="316">
        <v>1204.2166666666665</v>
      </c>
      <c r="H91" s="316">
        <v>1189.7333333333329</v>
      </c>
      <c r="I91" s="316">
        <v>1261.7333333333329</v>
      </c>
      <c r="J91" s="316">
        <v>1276.2166666666665</v>
      </c>
      <c r="K91" s="316">
        <v>1297.7333333333329</v>
      </c>
      <c r="L91" s="303">
        <v>1254.7</v>
      </c>
      <c r="M91" s="303">
        <v>1218.7</v>
      </c>
      <c r="N91" s="318">
        <v>15143800</v>
      </c>
      <c r="O91" s="319">
        <v>3.0912816463236147E-2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948.95</v>
      </c>
      <c r="E92" s="315">
        <v>954.7833333333333</v>
      </c>
      <c r="F92" s="316">
        <v>938.81666666666661</v>
      </c>
      <c r="G92" s="316">
        <v>928.68333333333328</v>
      </c>
      <c r="H92" s="316">
        <v>912.71666666666658</v>
      </c>
      <c r="I92" s="316">
        <v>964.91666666666663</v>
      </c>
      <c r="J92" s="316">
        <v>980.88333333333333</v>
      </c>
      <c r="K92" s="316">
        <v>991.01666666666665</v>
      </c>
      <c r="L92" s="303">
        <v>970.75</v>
      </c>
      <c r="M92" s="303">
        <v>944.65</v>
      </c>
      <c r="N92" s="318">
        <v>10149000</v>
      </c>
      <c r="O92" s="319">
        <v>4.5992115637319315E-2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720.35</v>
      </c>
      <c r="E93" s="315">
        <v>714.71666666666658</v>
      </c>
      <c r="F93" s="316">
        <v>707.43333333333317</v>
      </c>
      <c r="G93" s="316">
        <v>694.51666666666654</v>
      </c>
      <c r="H93" s="316">
        <v>687.23333333333312</v>
      </c>
      <c r="I93" s="316">
        <v>727.63333333333321</v>
      </c>
      <c r="J93" s="316">
        <v>734.91666666666674</v>
      </c>
      <c r="K93" s="316">
        <v>747.83333333333326</v>
      </c>
      <c r="L93" s="303">
        <v>722</v>
      </c>
      <c r="M93" s="303">
        <v>701.8</v>
      </c>
      <c r="N93" s="318">
        <v>15334200</v>
      </c>
      <c r="O93" s="319">
        <v>2.4027673896783844E-2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178.05</v>
      </c>
      <c r="E94" s="315">
        <v>175.4</v>
      </c>
      <c r="F94" s="316">
        <v>172.20000000000002</v>
      </c>
      <c r="G94" s="316">
        <v>166.35000000000002</v>
      </c>
      <c r="H94" s="316">
        <v>163.15000000000003</v>
      </c>
      <c r="I94" s="316">
        <v>181.25</v>
      </c>
      <c r="J94" s="316">
        <v>184.45</v>
      </c>
      <c r="K94" s="316">
        <v>190.29999999999998</v>
      </c>
      <c r="L94" s="303">
        <v>178.6</v>
      </c>
      <c r="M94" s="303">
        <v>169.55</v>
      </c>
      <c r="N94" s="318">
        <v>16004132</v>
      </c>
      <c r="O94" s="319">
        <v>-6.2531514239281411E-2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174.35</v>
      </c>
      <c r="E95" s="315">
        <v>173.23333333333332</v>
      </c>
      <c r="F95" s="316">
        <v>171.26666666666665</v>
      </c>
      <c r="G95" s="316">
        <v>168.18333333333334</v>
      </c>
      <c r="H95" s="316">
        <v>166.21666666666667</v>
      </c>
      <c r="I95" s="316">
        <v>176.31666666666663</v>
      </c>
      <c r="J95" s="316">
        <v>178.28333333333327</v>
      </c>
      <c r="K95" s="316">
        <v>181.36666666666662</v>
      </c>
      <c r="L95" s="303">
        <v>175.2</v>
      </c>
      <c r="M95" s="303">
        <v>170.15</v>
      </c>
      <c r="N95" s="318">
        <v>19476000</v>
      </c>
      <c r="O95" s="319">
        <v>7.0227497527200797E-2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410.3</v>
      </c>
      <c r="E96" s="315">
        <v>410.75</v>
      </c>
      <c r="F96" s="316">
        <v>406.7</v>
      </c>
      <c r="G96" s="316">
        <v>403.09999999999997</v>
      </c>
      <c r="H96" s="316">
        <v>399.04999999999995</v>
      </c>
      <c r="I96" s="316">
        <v>414.35</v>
      </c>
      <c r="J96" s="316">
        <v>418.4</v>
      </c>
      <c r="K96" s="316">
        <v>422.00000000000006</v>
      </c>
      <c r="L96" s="303">
        <v>414.8</v>
      </c>
      <c r="M96" s="303">
        <v>407.15</v>
      </c>
      <c r="N96" s="318">
        <v>10404000</v>
      </c>
      <c r="O96" s="319">
        <v>-7.68344218209758E-4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7782.85</v>
      </c>
      <c r="E97" s="315">
        <v>7748.2166666666672</v>
      </c>
      <c r="F97" s="316">
        <v>7698.4833333333345</v>
      </c>
      <c r="G97" s="316">
        <v>7614.1166666666677</v>
      </c>
      <c r="H97" s="316">
        <v>7564.383333333335</v>
      </c>
      <c r="I97" s="316">
        <v>7832.5833333333339</v>
      </c>
      <c r="J97" s="316">
        <v>7882.3166666666675</v>
      </c>
      <c r="K97" s="316">
        <v>7966.6833333333334</v>
      </c>
      <c r="L97" s="303">
        <v>7797.95</v>
      </c>
      <c r="M97" s="303">
        <v>7663.85</v>
      </c>
      <c r="N97" s="318">
        <v>2656600</v>
      </c>
      <c r="O97" s="319">
        <v>-6.80424704650815E-3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595.5</v>
      </c>
      <c r="E98" s="315">
        <v>593.11666666666667</v>
      </c>
      <c r="F98" s="316">
        <v>587.23333333333335</v>
      </c>
      <c r="G98" s="316">
        <v>578.9666666666667</v>
      </c>
      <c r="H98" s="316">
        <v>573.08333333333337</v>
      </c>
      <c r="I98" s="316">
        <v>601.38333333333333</v>
      </c>
      <c r="J98" s="316">
        <v>607.26666666666677</v>
      </c>
      <c r="K98" s="316">
        <v>615.5333333333333</v>
      </c>
      <c r="L98" s="303">
        <v>599</v>
      </c>
      <c r="M98" s="303">
        <v>584.85</v>
      </c>
      <c r="N98" s="318">
        <v>12323750</v>
      </c>
      <c r="O98" s="319">
        <v>-4.8450590491571615E-3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641.75</v>
      </c>
      <c r="E99" s="315">
        <v>640.43333333333328</v>
      </c>
      <c r="F99" s="316">
        <v>635.86666666666656</v>
      </c>
      <c r="G99" s="316">
        <v>629.98333333333323</v>
      </c>
      <c r="H99" s="316">
        <v>625.41666666666652</v>
      </c>
      <c r="I99" s="316">
        <v>646.31666666666661</v>
      </c>
      <c r="J99" s="316">
        <v>650.88333333333344</v>
      </c>
      <c r="K99" s="316">
        <v>656.76666666666665</v>
      </c>
      <c r="L99" s="303">
        <v>645</v>
      </c>
      <c r="M99" s="303">
        <v>634.54999999999995</v>
      </c>
      <c r="N99" s="318">
        <v>6290700</v>
      </c>
      <c r="O99" s="319">
        <v>-2.268041237113402E-3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1060.55</v>
      </c>
      <c r="E100" s="315">
        <v>1063.7666666666667</v>
      </c>
      <c r="F100" s="316">
        <v>1040.4833333333333</v>
      </c>
      <c r="G100" s="316">
        <v>1020.4166666666667</v>
      </c>
      <c r="H100" s="316">
        <v>997.13333333333344</v>
      </c>
      <c r="I100" s="316">
        <v>1083.8333333333333</v>
      </c>
      <c r="J100" s="316">
        <v>1107.1166666666666</v>
      </c>
      <c r="K100" s="316">
        <v>1127.1833333333332</v>
      </c>
      <c r="L100" s="303">
        <v>1087.05</v>
      </c>
      <c r="M100" s="303">
        <v>1043.7</v>
      </c>
      <c r="N100" s="318">
        <v>1348200</v>
      </c>
      <c r="O100" s="319">
        <v>2.2292993630573247E-2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1473.3</v>
      </c>
      <c r="E101" s="315">
        <v>1462</v>
      </c>
      <c r="F101" s="316">
        <v>1448</v>
      </c>
      <c r="G101" s="316">
        <v>1422.7</v>
      </c>
      <c r="H101" s="316">
        <v>1408.7</v>
      </c>
      <c r="I101" s="316">
        <v>1487.3</v>
      </c>
      <c r="J101" s="316">
        <v>1501.3</v>
      </c>
      <c r="K101" s="316">
        <v>1526.6</v>
      </c>
      <c r="L101" s="303">
        <v>1476</v>
      </c>
      <c r="M101" s="303">
        <v>1436.7</v>
      </c>
      <c r="N101" s="318">
        <v>1553600</v>
      </c>
      <c r="O101" s="319">
        <v>3.6286019210245463E-2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157.55000000000001</v>
      </c>
      <c r="E102" s="315">
        <v>156.79999999999998</v>
      </c>
      <c r="F102" s="316">
        <v>155.24999999999997</v>
      </c>
      <c r="G102" s="316">
        <v>152.94999999999999</v>
      </c>
      <c r="H102" s="316">
        <v>151.39999999999998</v>
      </c>
      <c r="I102" s="316">
        <v>159.09999999999997</v>
      </c>
      <c r="J102" s="316">
        <v>160.64999999999998</v>
      </c>
      <c r="K102" s="316">
        <v>162.94999999999996</v>
      </c>
      <c r="L102" s="303">
        <v>158.35</v>
      </c>
      <c r="M102" s="303">
        <v>154.5</v>
      </c>
      <c r="N102" s="318">
        <v>25900000</v>
      </c>
      <c r="O102" s="319">
        <v>1.2866137421297564E-2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77669.3</v>
      </c>
      <c r="E103" s="315">
        <v>77632.099999999991</v>
      </c>
      <c r="F103" s="316">
        <v>77214.199999999983</v>
      </c>
      <c r="G103" s="316">
        <v>76759.099999999991</v>
      </c>
      <c r="H103" s="316">
        <v>76341.199999999983</v>
      </c>
      <c r="I103" s="316">
        <v>78087.199999999983</v>
      </c>
      <c r="J103" s="316">
        <v>78505.099999999977</v>
      </c>
      <c r="K103" s="316">
        <v>78960.199999999983</v>
      </c>
      <c r="L103" s="303">
        <v>78050</v>
      </c>
      <c r="M103" s="303">
        <v>77177</v>
      </c>
      <c r="N103" s="318">
        <v>59750</v>
      </c>
      <c r="O103" s="319">
        <v>2.8533064786841222E-3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1208.95</v>
      </c>
      <c r="E104" s="315">
        <v>1200.5333333333335</v>
      </c>
      <c r="F104" s="316">
        <v>1185.166666666667</v>
      </c>
      <c r="G104" s="316">
        <v>1161.3833333333334</v>
      </c>
      <c r="H104" s="316">
        <v>1146.0166666666669</v>
      </c>
      <c r="I104" s="316">
        <v>1224.3166666666671</v>
      </c>
      <c r="J104" s="316">
        <v>1239.6833333333334</v>
      </c>
      <c r="K104" s="316">
        <v>1263.4666666666672</v>
      </c>
      <c r="L104" s="303">
        <v>1215.9000000000001</v>
      </c>
      <c r="M104" s="303">
        <v>1176.75</v>
      </c>
      <c r="N104" s="318">
        <v>4971000</v>
      </c>
      <c r="O104" s="319">
        <v>4.1974532306241159E-2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43.05</v>
      </c>
      <c r="E105" s="315">
        <v>42.9</v>
      </c>
      <c r="F105" s="316">
        <v>42.449999999999996</v>
      </c>
      <c r="G105" s="316">
        <v>41.849999999999994</v>
      </c>
      <c r="H105" s="316">
        <v>41.399999999999991</v>
      </c>
      <c r="I105" s="316">
        <v>43.5</v>
      </c>
      <c r="J105" s="316">
        <v>43.95</v>
      </c>
      <c r="K105" s="316">
        <v>44.550000000000004</v>
      </c>
      <c r="L105" s="303">
        <v>43.35</v>
      </c>
      <c r="M105" s="303">
        <v>42.3</v>
      </c>
      <c r="N105" s="318">
        <v>54944000</v>
      </c>
      <c r="O105" s="319">
        <v>-7.0660522273425499E-3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4653.8999999999996</v>
      </c>
      <c r="E106" s="315">
        <v>4666.6333333333332</v>
      </c>
      <c r="F106" s="316">
        <v>4607.2666666666664</v>
      </c>
      <c r="G106" s="316">
        <v>4560.6333333333332</v>
      </c>
      <c r="H106" s="316">
        <v>4501.2666666666664</v>
      </c>
      <c r="I106" s="316">
        <v>4713.2666666666664</v>
      </c>
      <c r="J106" s="316">
        <v>4772.6333333333332</v>
      </c>
      <c r="K106" s="316">
        <v>4819.2666666666664</v>
      </c>
      <c r="L106" s="303">
        <v>4726</v>
      </c>
      <c r="M106" s="303">
        <v>4620</v>
      </c>
      <c r="N106" s="318">
        <v>912250</v>
      </c>
      <c r="O106" s="319">
        <v>2.0984890878567433E-2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18268.05</v>
      </c>
      <c r="E107" s="315">
        <v>18364.350000000002</v>
      </c>
      <c r="F107" s="316">
        <v>18128.700000000004</v>
      </c>
      <c r="G107" s="316">
        <v>17989.350000000002</v>
      </c>
      <c r="H107" s="316">
        <v>17753.700000000004</v>
      </c>
      <c r="I107" s="316">
        <v>18503.700000000004</v>
      </c>
      <c r="J107" s="316">
        <v>18739.350000000006</v>
      </c>
      <c r="K107" s="316">
        <v>18878.700000000004</v>
      </c>
      <c r="L107" s="303">
        <v>18600</v>
      </c>
      <c r="M107" s="303">
        <v>18225</v>
      </c>
      <c r="N107" s="318">
        <v>346100</v>
      </c>
      <c r="O107" s="319">
        <v>-2.6167698368036015E-2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115.5</v>
      </c>
      <c r="E108" s="315">
        <v>115.60000000000001</v>
      </c>
      <c r="F108" s="316">
        <v>113.20000000000002</v>
      </c>
      <c r="G108" s="316">
        <v>110.9</v>
      </c>
      <c r="H108" s="316">
        <v>108.50000000000001</v>
      </c>
      <c r="I108" s="316">
        <v>117.90000000000002</v>
      </c>
      <c r="J108" s="316">
        <v>120.30000000000003</v>
      </c>
      <c r="K108" s="316">
        <v>122.60000000000002</v>
      </c>
      <c r="L108" s="303">
        <v>118</v>
      </c>
      <c r="M108" s="303">
        <v>113.3</v>
      </c>
      <c r="N108" s="318">
        <v>35583700</v>
      </c>
      <c r="O108" s="319">
        <v>1.1426394972386213E-2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106</v>
      </c>
      <c r="E109" s="315">
        <v>105.13333333333333</v>
      </c>
      <c r="F109" s="316">
        <v>103.81666666666665</v>
      </c>
      <c r="G109" s="316">
        <v>101.63333333333333</v>
      </c>
      <c r="H109" s="316">
        <v>100.31666666666665</v>
      </c>
      <c r="I109" s="316">
        <v>107.31666666666665</v>
      </c>
      <c r="J109" s="316">
        <v>108.63333333333331</v>
      </c>
      <c r="K109" s="316">
        <v>110.81666666666665</v>
      </c>
      <c r="L109" s="303">
        <v>106.45</v>
      </c>
      <c r="M109" s="303">
        <v>102.95</v>
      </c>
      <c r="N109" s="318">
        <v>67128900</v>
      </c>
      <c r="O109" s="319">
        <v>9.0059237319511293E-2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100.75</v>
      </c>
      <c r="E110" s="315">
        <v>100.85000000000001</v>
      </c>
      <c r="F110" s="316">
        <v>98.90000000000002</v>
      </c>
      <c r="G110" s="316">
        <v>97.050000000000011</v>
      </c>
      <c r="H110" s="316">
        <v>95.100000000000023</v>
      </c>
      <c r="I110" s="316">
        <v>102.70000000000002</v>
      </c>
      <c r="J110" s="316">
        <v>104.65</v>
      </c>
      <c r="K110" s="316">
        <v>106.50000000000001</v>
      </c>
      <c r="L110" s="303">
        <v>102.8</v>
      </c>
      <c r="M110" s="303">
        <v>99</v>
      </c>
      <c r="N110" s="318">
        <v>45768800</v>
      </c>
      <c r="O110" s="319">
        <v>-3.0974894033257254E-2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24682.15</v>
      </c>
      <c r="E111" s="315">
        <v>24475.433333333331</v>
      </c>
      <c r="F111" s="316">
        <v>24176.066666666662</v>
      </c>
      <c r="G111" s="316">
        <v>23669.98333333333</v>
      </c>
      <c r="H111" s="316">
        <v>23370.616666666661</v>
      </c>
      <c r="I111" s="316">
        <v>24981.516666666663</v>
      </c>
      <c r="J111" s="316">
        <v>25280.883333333331</v>
      </c>
      <c r="K111" s="316">
        <v>25786.966666666664</v>
      </c>
      <c r="L111" s="303">
        <v>24774.799999999999</v>
      </c>
      <c r="M111" s="303">
        <v>23969.35</v>
      </c>
      <c r="N111" s="318">
        <v>79800</v>
      </c>
      <c r="O111" s="319">
        <v>-2.2505626406601649E-3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1454.75</v>
      </c>
      <c r="E112" s="315">
        <v>1436.4166666666667</v>
      </c>
      <c r="F112" s="316">
        <v>1408.8333333333335</v>
      </c>
      <c r="G112" s="316">
        <v>1362.9166666666667</v>
      </c>
      <c r="H112" s="316">
        <v>1335.3333333333335</v>
      </c>
      <c r="I112" s="316">
        <v>1482.3333333333335</v>
      </c>
      <c r="J112" s="316">
        <v>1509.916666666667</v>
      </c>
      <c r="K112" s="316">
        <v>1555.8333333333335</v>
      </c>
      <c r="L112" s="303">
        <v>1464</v>
      </c>
      <c r="M112" s="303">
        <v>1390.5</v>
      </c>
      <c r="N112" s="318">
        <v>3831850</v>
      </c>
      <c r="O112" s="319">
        <v>2.1853916104429452E-2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267.2</v>
      </c>
      <c r="E113" s="315">
        <v>266.43333333333334</v>
      </c>
      <c r="F113" s="316">
        <v>263.9666666666667</v>
      </c>
      <c r="G113" s="316">
        <v>260.73333333333335</v>
      </c>
      <c r="H113" s="316">
        <v>258.26666666666671</v>
      </c>
      <c r="I113" s="316">
        <v>269.66666666666669</v>
      </c>
      <c r="J113" s="316">
        <v>272.13333333333327</v>
      </c>
      <c r="K113" s="316">
        <v>275.36666666666667</v>
      </c>
      <c r="L113" s="303">
        <v>268.89999999999998</v>
      </c>
      <c r="M113" s="303">
        <v>263.2</v>
      </c>
      <c r="N113" s="318">
        <v>13050000</v>
      </c>
      <c r="O113" s="319">
        <v>-5.3730693930824448E-2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121.45</v>
      </c>
      <c r="E114" s="315">
        <v>120.46666666666665</v>
      </c>
      <c r="F114" s="316">
        <v>118.98333333333331</v>
      </c>
      <c r="G114" s="316">
        <v>116.51666666666665</v>
      </c>
      <c r="H114" s="316">
        <v>115.0333333333333</v>
      </c>
      <c r="I114" s="316">
        <v>122.93333333333331</v>
      </c>
      <c r="J114" s="316">
        <v>124.41666666666666</v>
      </c>
      <c r="K114" s="316">
        <v>126.88333333333331</v>
      </c>
      <c r="L114" s="303">
        <v>121.95</v>
      </c>
      <c r="M114" s="303">
        <v>118</v>
      </c>
      <c r="N114" s="318">
        <v>25823000</v>
      </c>
      <c r="O114" s="319">
        <v>1.7839687194525906E-2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1627.9</v>
      </c>
      <c r="E115" s="315">
        <v>1629.3000000000002</v>
      </c>
      <c r="F115" s="316">
        <v>1618.4000000000003</v>
      </c>
      <c r="G115" s="316">
        <v>1608.9</v>
      </c>
      <c r="H115" s="316">
        <v>1598.0000000000002</v>
      </c>
      <c r="I115" s="316">
        <v>1638.8000000000004</v>
      </c>
      <c r="J115" s="316">
        <v>1649.7</v>
      </c>
      <c r="K115" s="316">
        <v>1659.2000000000005</v>
      </c>
      <c r="L115" s="303">
        <v>1640.2</v>
      </c>
      <c r="M115" s="303">
        <v>1619.8</v>
      </c>
      <c r="N115" s="318">
        <v>3254500</v>
      </c>
      <c r="O115" s="319">
        <v>-8.076805851874428E-3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39.6</v>
      </c>
      <c r="E116" s="315">
        <v>39.033333333333331</v>
      </c>
      <c r="F116" s="316">
        <v>38.066666666666663</v>
      </c>
      <c r="G116" s="316">
        <v>36.533333333333331</v>
      </c>
      <c r="H116" s="316">
        <v>35.566666666666663</v>
      </c>
      <c r="I116" s="316">
        <v>40.566666666666663</v>
      </c>
      <c r="J116" s="316">
        <v>41.533333333333331</v>
      </c>
      <c r="K116" s="316">
        <v>43.066666666666663</v>
      </c>
      <c r="L116" s="303">
        <v>40</v>
      </c>
      <c r="M116" s="303">
        <v>37.5</v>
      </c>
      <c r="N116" s="318">
        <v>104860000</v>
      </c>
      <c r="O116" s="319">
        <v>-2.0329608729773161E-2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188.7</v>
      </c>
      <c r="E117" s="315">
        <v>188.79999999999998</v>
      </c>
      <c r="F117" s="316">
        <v>187.09999999999997</v>
      </c>
      <c r="G117" s="316">
        <v>185.49999999999997</v>
      </c>
      <c r="H117" s="316">
        <v>183.79999999999995</v>
      </c>
      <c r="I117" s="316">
        <v>190.39999999999998</v>
      </c>
      <c r="J117" s="316">
        <v>192.09999999999997</v>
      </c>
      <c r="K117" s="316">
        <v>193.7</v>
      </c>
      <c r="L117" s="303">
        <v>190.5</v>
      </c>
      <c r="M117" s="303">
        <v>187.2</v>
      </c>
      <c r="N117" s="318">
        <v>24056000</v>
      </c>
      <c r="O117" s="319">
        <v>0.12854194032651528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1449.15</v>
      </c>
      <c r="E118" s="315">
        <v>1454.1833333333334</v>
      </c>
      <c r="F118" s="316">
        <v>1431.9166666666667</v>
      </c>
      <c r="G118" s="316">
        <v>1414.6833333333334</v>
      </c>
      <c r="H118" s="316">
        <v>1392.4166666666667</v>
      </c>
      <c r="I118" s="316">
        <v>1471.4166666666667</v>
      </c>
      <c r="J118" s="316">
        <v>1493.6833333333332</v>
      </c>
      <c r="K118" s="316">
        <v>1510.9166666666667</v>
      </c>
      <c r="L118" s="303">
        <v>1476.45</v>
      </c>
      <c r="M118" s="303">
        <v>1436.95</v>
      </c>
      <c r="N118" s="318">
        <v>1454618</v>
      </c>
      <c r="O118" s="319">
        <v>3.3545401966454599E-2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851.7</v>
      </c>
      <c r="E119" s="315">
        <v>848.4666666666667</v>
      </c>
      <c r="F119" s="316">
        <v>842.23333333333335</v>
      </c>
      <c r="G119" s="316">
        <v>832.76666666666665</v>
      </c>
      <c r="H119" s="316">
        <v>826.5333333333333</v>
      </c>
      <c r="I119" s="316">
        <v>857.93333333333339</v>
      </c>
      <c r="J119" s="316">
        <v>864.16666666666674</v>
      </c>
      <c r="K119" s="316">
        <v>873.63333333333344</v>
      </c>
      <c r="L119" s="303">
        <v>854.7</v>
      </c>
      <c r="M119" s="303">
        <v>839</v>
      </c>
      <c r="N119" s="318">
        <v>1502800</v>
      </c>
      <c r="O119" s="319">
        <v>1.1441647597254004E-2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236.9</v>
      </c>
      <c r="E120" s="315">
        <v>234.03333333333333</v>
      </c>
      <c r="F120" s="316">
        <v>230.26666666666665</v>
      </c>
      <c r="G120" s="316">
        <v>223.63333333333333</v>
      </c>
      <c r="H120" s="316">
        <v>219.86666666666665</v>
      </c>
      <c r="I120" s="316">
        <v>240.66666666666666</v>
      </c>
      <c r="J120" s="316">
        <v>244.43333333333337</v>
      </c>
      <c r="K120" s="316">
        <v>251.06666666666666</v>
      </c>
      <c r="L120" s="303">
        <v>237.8</v>
      </c>
      <c r="M120" s="303">
        <v>227.4</v>
      </c>
      <c r="N120" s="318">
        <v>16542600</v>
      </c>
      <c r="O120" s="319">
        <v>6.217293875166139E-2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141.75</v>
      </c>
      <c r="E121" s="315">
        <v>140.23333333333332</v>
      </c>
      <c r="F121" s="316">
        <v>138.21666666666664</v>
      </c>
      <c r="G121" s="316">
        <v>134.68333333333331</v>
      </c>
      <c r="H121" s="316">
        <v>132.66666666666663</v>
      </c>
      <c r="I121" s="316">
        <v>143.76666666666665</v>
      </c>
      <c r="J121" s="316">
        <v>145.78333333333336</v>
      </c>
      <c r="K121" s="316">
        <v>149.31666666666666</v>
      </c>
      <c r="L121" s="303">
        <v>142.25</v>
      </c>
      <c r="M121" s="303">
        <v>136.69999999999999</v>
      </c>
      <c r="N121" s="318">
        <v>17418000</v>
      </c>
      <c r="O121" s="319">
        <v>3.4568781183178902E-2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1977.15</v>
      </c>
      <c r="E122" s="315">
        <v>1977.7333333333333</v>
      </c>
      <c r="F122" s="316">
        <v>1962.6166666666668</v>
      </c>
      <c r="G122" s="316">
        <v>1948.0833333333335</v>
      </c>
      <c r="H122" s="316">
        <v>1932.9666666666669</v>
      </c>
      <c r="I122" s="316">
        <v>1992.2666666666667</v>
      </c>
      <c r="J122" s="316">
        <v>2007.383333333333</v>
      </c>
      <c r="K122" s="316">
        <v>2021.9166666666665</v>
      </c>
      <c r="L122" s="303">
        <v>1992.85</v>
      </c>
      <c r="M122" s="303">
        <v>1963.2</v>
      </c>
      <c r="N122" s="318">
        <v>37237870</v>
      </c>
      <c r="O122" s="319">
        <v>1.439562575431943E-2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58.6</v>
      </c>
      <c r="E123" s="315">
        <v>58.083333333333336</v>
      </c>
      <c r="F123" s="316">
        <v>57.216666666666669</v>
      </c>
      <c r="G123" s="316">
        <v>55.833333333333336</v>
      </c>
      <c r="H123" s="316">
        <v>54.966666666666669</v>
      </c>
      <c r="I123" s="316">
        <v>59.466666666666669</v>
      </c>
      <c r="J123" s="316">
        <v>60.333333333333329</v>
      </c>
      <c r="K123" s="316">
        <v>61.716666666666669</v>
      </c>
      <c r="L123" s="303">
        <v>58.95</v>
      </c>
      <c r="M123" s="303">
        <v>56.7</v>
      </c>
      <c r="N123" s="318">
        <v>91637000</v>
      </c>
      <c r="O123" s="319">
        <v>-7.4089318789874459E-3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857.4</v>
      </c>
      <c r="E124" s="315">
        <v>853.35</v>
      </c>
      <c r="F124" s="316">
        <v>847.2</v>
      </c>
      <c r="G124" s="316">
        <v>837</v>
      </c>
      <c r="H124" s="316">
        <v>830.85</v>
      </c>
      <c r="I124" s="316">
        <v>863.55000000000007</v>
      </c>
      <c r="J124" s="316">
        <v>869.69999999999993</v>
      </c>
      <c r="K124" s="316">
        <v>879.90000000000009</v>
      </c>
      <c r="L124" s="303">
        <v>859.5</v>
      </c>
      <c r="M124" s="303">
        <v>843.15</v>
      </c>
      <c r="N124" s="318">
        <v>6658500</v>
      </c>
      <c r="O124" s="319">
        <v>-6.3995782814971008E-2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271.85000000000002</v>
      </c>
      <c r="E125" s="315">
        <v>271.65000000000003</v>
      </c>
      <c r="F125" s="316">
        <v>269.05000000000007</v>
      </c>
      <c r="G125" s="316">
        <v>266.25000000000006</v>
      </c>
      <c r="H125" s="316">
        <v>263.65000000000009</v>
      </c>
      <c r="I125" s="316">
        <v>274.45000000000005</v>
      </c>
      <c r="J125" s="316">
        <v>277.05000000000007</v>
      </c>
      <c r="K125" s="316">
        <v>279.85000000000002</v>
      </c>
      <c r="L125" s="303">
        <v>274.25</v>
      </c>
      <c r="M125" s="303">
        <v>268.85000000000002</v>
      </c>
      <c r="N125" s="318">
        <v>79131000</v>
      </c>
      <c r="O125" s="319">
        <v>4.6084704448507005E-3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24345.95</v>
      </c>
      <c r="E126" s="315">
        <v>24186.3</v>
      </c>
      <c r="F126" s="316">
        <v>23947.599999999999</v>
      </c>
      <c r="G126" s="316">
        <v>23549.25</v>
      </c>
      <c r="H126" s="316">
        <v>23310.55</v>
      </c>
      <c r="I126" s="316">
        <v>24584.649999999998</v>
      </c>
      <c r="J126" s="316">
        <v>24823.350000000002</v>
      </c>
      <c r="K126" s="316">
        <v>25221.699999999997</v>
      </c>
      <c r="L126" s="303">
        <v>24425</v>
      </c>
      <c r="M126" s="303">
        <v>23787.95</v>
      </c>
      <c r="N126" s="318">
        <v>151100</v>
      </c>
      <c r="O126" s="319">
        <v>6.9976674441852718E-3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1543.5</v>
      </c>
      <c r="E127" s="315">
        <v>1547.4666666666665</v>
      </c>
      <c r="F127" s="316">
        <v>1532.0333333333328</v>
      </c>
      <c r="G127" s="316">
        <v>1520.5666666666664</v>
      </c>
      <c r="H127" s="316">
        <v>1505.1333333333328</v>
      </c>
      <c r="I127" s="316">
        <v>1558.9333333333329</v>
      </c>
      <c r="J127" s="316">
        <v>1574.3666666666668</v>
      </c>
      <c r="K127" s="316">
        <v>1585.833333333333</v>
      </c>
      <c r="L127" s="303">
        <v>1562.9</v>
      </c>
      <c r="M127" s="303">
        <v>1536</v>
      </c>
      <c r="N127" s="318">
        <v>1684650</v>
      </c>
      <c r="O127" s="319">
        <v>9.903121636167922E-2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5241.3999999999996</v>
      </c>
      <c r="E128" s="315">
        <v>5271.7666666666664</v>
      </c>
      <c r="F128" s="316">
        <v>5194.6833333333325</v>
      </c>
      <c r="G128" s="316">
        <v>5147.9666666666662</v>
      </c>
      <c r="H128" s="316">
        <v>5070.8833333333323</v>
      </c>
      <c r="I128" s="316">
        <v>5318.4833333333327</v>
      </c>
      <c r="J128" s="316">
        <v>5395.5666666666666</v>
      </c>
      <c r="K128" s="316">
        <v>5442.2833333333328</v>
      </c>
      <c r="L128" s="303">
        <v>5348.85</v>
      </c>
      <c r="M128" s="303">
        <v>5225.05</v>
      </c>
      <c r="N128" s="318">
        <v>397500</v>
      </c>
      <c r="O128" s="319">
        <v>4.0575916230366493E-2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1097.8</v>
      </c>
      <c r="E129" s="315">
        <v>1087.6166666666668</v>
      </c>
      <c r="F129" s="316">
        <v>1068.2333333333336</v>
      </c>
      <c r="G129" s="316">
        <v>1038.6666666666667</v>
      </c>
      <c r="H129" s="316">
        <v>1019.2833333333335</v>
      </c>
      <c r="I129" s="316">
        <v>1117.1833333333336</v>
      </c>
      <c r="J129" s="316">
        <v>1136.5666666666668</v>
      </c>
      <c r="K129" s="316">
        <v>1166.1333333333337</v>
      </c>
      <c r="L129" s="303">
        <v>1107</v>
      </c>
      <c r="M129" s="303">
        <v>1058.05</v>
      </c>
      <c r="N129" s="318">
        <v>4983764</v>
      </c>
      <c r="O129" s="319">
        <v>4.0697066176975744E-2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573.15</v>
      </c>
      <c r="E130" s="315">
        <v>574.98333333333323</v>
      </c>
      <c r="F130" s="316">
        <v>569.31666666666649</v>
      </c>
      <c r="G130" s="316">
        <v>565.48333333333323</v>
      </c>
      <c r="H130" s="316">
        <v>559.81666666666649</v>
      </c>
      <c r="I130" s="316">
        <v>578.81666666666649</v>
      </c>
      <c r="J130" s="316">
        <v>584.48333333333323</v>
      </c>
      <c r="K130" s="316">
        <v>588.31666666666649</v>
      </c>
      <c r="L130" s="303">
        <v>580.65</v>
      </c>
      <c r="M130" s="303">
        <v>571.15</v>
      </c>
      <c r="N130" s="318">
        <v>34949600</v>
      </c>
      <c r="O130" s="319">
        <v>-1.6020506247997436E-4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504.75</v>
      </c>
      <c r="E131" s="315">
        <v>499.85000000000008</v>
      </c>
      <c r="F131" s="316">
        <v>491.25000000000017</v>
      </c>
      <c r="G131" s="316">
        <v>477.75000000000011</v>
      </c>
      <c r="H131" s="316">
        <v>469.1500000000002</v>
      </c>
      <c r="I131" s="316">
        <v>513.35000000000014</v>
      </c>
      <c r="J131" s="316">
        <v>521.95000000000005</v>
      </c>
      <c r="K131" s="316">
        <v>535.45000000000005</v>
      </c>
      <c r="L131" s="303">
        <v>508.45</v>
      </c>
      <c r="M131" s="303">
        <v>486.35</v>
      </c>
      <c r="N131" s="318">
        <v>12039000</v>
      </c>
      <c r="O131" s="319">
        <v>2.3202447730749618E-2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505.9</v>
      </c>
      <c r="E132" s="315">
        <v>507.36666666666662</v>
      </c>
      <c r="F132" s="316">
        <v>502.58333333333326</v>
      </c>
      <c r="G132" s="316">
        <v>499.26666666666665</v>
      </c>
      <c r="H132" s="316">
        <v>494.48333333333329</v>
      </c>
      <c r="I132" s="316">
        <v>510.68333333333322</v>
      </c>
      <c r="J132" s="316">
        <v>515.4666666666667</v>
      </c>
      <c r="K132" s="316">
        <v>518.78333333333319</v>
      </c>
      <c r="L132" s="303">
        <v>512.15</v>
      </c>
      <c r="M132" s="303">
        <v>504.05</v>
      </c>
      <c r="N132" s="318">
        <v>7286000</v>
      </c>
      <c r="O132" s="319">
        <v>6.6451990632318506E-2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574</v>
      </c>
      <c r="E133" s="315">
        <v>575.06666666666672</v>
      </c>
      <c r="F133" s="316">
        <v>567.68333333333339</v>
      </c>
      <c r="G133" s="316">
        <v>561.36666666666667</v>
      </c>
      <c r="H133" s="316">
        <v>553.98333333333335</v>
      </c>
      <c r="I133" s="316">
        <v>581.38333333333344</v>
      </c>
      <c r="J133" s="316">
        <v>588.76666666666688</v>
      </c>
      <c r="K133" s="316">
        <v>595.08333333333348</v>
      </c>
      <c r="L133" s="303">
        <v>582.45000000000005</v>
      </c>
      <c r="M133" s="303">
        <v>568.75</v>
      </c>
      <c r="N133" s="318">
        <v>13211100</v>
      </c>
      <c r="O133" s="319">
        <v>-5.4878048780487802E-3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179.7</v>
      </c>
      <c r="E134" s="315">
        <v>177.78333333333333</v>
      </c>
      <c r="F134" s="316">
        <v>175.26666666666665</v>
      </c>
      <c r="G134" s="316">
        <v>170.83333333333331</v>
      </c>
      <c r="H134" s="316">
        <v>168.31666666666663</v>
      </c>
      <c r="I134" s="316">
        <v>182.21666666666667</v>
      </c>
      <c r="J134" s="316">
        <v>184.73333333333338</v>
      </c>
      <c r="K134" s="316">
        <v>189.16666666666669</v>
      </c>
      <c r="L134" s="303">
        <v>180.3</v>
      </c>
      <c r="M134" s="303">
        <v>173.35</v>
      </c>
      <c r="N134" s="318">
        <v>67362600</v>
      </c>
      <c r="O134" s="319">
        <v>3.3312931712861767E-2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75.400000000000006</v>
      </c>
      <c r="E135" s="315">
        <v>74.566666666666663</v>
      </c>
      <c r="F135" s="316">
        <v>73.533333333333331</v>
      </c>
      <c r="G135" s="316">
        <v>71.666666666666671</v>
      </c>
      <c r="H135" s="316">
        <v>70.63333333333334</v>
      </c>
      <c r="I135" s="316">
        <v>76.433333333333323</v>
      </c>
      <c r="J135" s="316">
        <v>77.466666666666654</v>
      </c>
      <c r="K135" s="316">
        <v>79.333333333333314</v>
      </c>
      <c r="L135" s="303">
        <v>75.599999999999994</v>
      </c>
      <c r="M135" s="303">
        <v>72.7</v>
      </c>
      <c r="N135" s="318">
        <v>95863500</v>
      </c>
      <c r="O135" s="319">
        <v>-2.8157116711248768E-4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636.9</v>
      </c>
      <c r="E136" s="315">
        <v>631.09999999999991</v>
      </c>
      <c r="F136" s="316">
        <v>624.39999999999986</v>
      </c>
      <c r="G136" s="316">
        <v>611.9</v>
      </c>
      <c r="H136" s="316">
        <v>605.19999999999993</v>
      </c>
      <c r="I136" s="316">
        <v>643.5999999999998</v>
      </c>
      <c r="J136" s="316">
        <v>650.29999999999984</v>
      </c>
      <c r="K136" s="316">
        <v>662.79999999999973</v>
      </c>
      <c r="L136" s="303">
        <v>637.79999999999995</v>
      </c>
      <c r="M136" s="303">
        <v>618.6</v>
      </c>
      <c r="N136" s="318">
        <v>38465900</v>
      </c>
      <c r="O136" s="319">
        <v>1.0675361800964803E-2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2773.6</v>
      </c>
      <c r="E137" s="315">
        <v>2778.9166666666665</v>
      </c>
      <c r="F137" s="316">
        <v>2762.833333333333</v>
      </c>
      <c r="G137" s="316">
        <v>2752.0666666666666</v>
      </c>
      <c r="H137" s="316">
        <v>2735.9833333333331</v>
      </c>
      <c r="I137" s="316">
        <v>2789.6833333333329</v>
      </c>
      <c r="J137" s="316">
        <v>2805.766666666666</v>
      </c>
      <c r="K137" s="316">
        <v>2816.5333333333328</v>
      </c>
      <c r="L137" s="303">
        <v>2795</v>
      </c>
      <c r="M137" s="303">
        <v>2768.15</v>
      </c>
      <c r="N137" s="318">
        <v>6531000</v>
      </c>
      <c r="O137" s="319">
        <v>6.0554391776684369E-2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928.9</v>
      </c>
      <c r="E138" s="315">
        <v>920.93333333333339</v>
      </c>
      <c r="F138" s="316">
        <v>911.41666666666674</v>
      </c>
      <c r="G138" s="316">
        <v>893.93333333333339</v>
      </c>
      <c r="H138" s="316">
        <v>884.41666666666674</v>
      </c>
      <c r="I138" s="316">
        <v>938.41666666666674</v>
      </c>
      <c r="J138" s="316">
        <v>947.93333333333339</v>
      </c>
      <c r="K138" s="316">
        <v>965.41666666666674</v>
      </c>
      <c r="L138" s="303">
        <v>930.45</v>
      </c>
      <c r="M138" s="303">
        <v>903.45</v>
      </c>
      <c r="N138" s="318">
        <v>11508000</v>
      </c>
      <c r="O138" s="319">
        <v>-8.7855297157622744E-3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1470.8</v>
      </c>
      <c r="E139" s="315">
        <v>1466.6166666666668</v>
      </c>
      <c r="F139" s="316">
        <v>1455.2333333333336</v>
      </c>
      <c r="G139" s="316">
        <v>1439.6666666666667</v>
      </c>
      <c r="H139" s="316">
        <v>1428.2833333333335</v>
      </c>
      <c r="I139" s="316">
        <v>1482.1833333333336</v>
      </c>
      <c r="J139" s="316">
        <v>1493.5666666666668</v>
      </c>
      <c r="K139" s="316">
        <v>1509.1333333333337</v>
      </c>
      <c r="L139" s="303">
        <v>1478</v>
      </c>
      <c r="M139" s="303">
        <v>1451.05</v>
      </c>
      <c r="N139" s="318">
        <v>6485250</v>
      </c>
      <c r="O139" s="319">
        <v>-2.5377782904602605E-3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2751.2</v>
      </c>
      <c r="E140" s="315">
        <v>2743.1166666666663</v>
      </c>
      <c r="F140" s="316">
        <v>2714.2833333333328</v>
      </c>
      <c r="G140" s="316">
        <v>2677.3666666666663</v>
      </c>
      <c r="H140" s="316">
        <v>2648.5333333333328</v>
      </c>
      <c r="I140" s="316">
        <v>2780.0333333333328</v>
      </c>
      <c r="J140" s="316">
        <v>2808.8666666666659</v>
      </c>
      <c r="K140" s="316">
        <v>2845.7833333333328</v>
      </c>
      <c r="L140" s="303">
        <v>2771.95</v>
      </c>
      <c r="M140" s="303">
        <v>2706.2</v>
      </c>
      <c r="N140" s="318">
        <v>904000</v>
      </c>
      <c r="O140" s="319">
        <v>-0.10495049504950495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335.9</v>
      </c>
      <c r="E141" s="315">
        <v>334.15000000000003</v>
      </c>
      <c r="F141" s="316">
        <v>330.55000000000007</v>
      </c>
      <c r="G141" s="316">
        <v>325.20000000000005</v>
      </c>
      <c r="H141" s="316">
        <v>321.60000000000008</v>
      </c>
      <c r="I141" s="316">
        <v>339.50000000000006</v>
      </c>
      <c r="J141" s="316">
        <v>343.10000000000008</v>
      </c>
      <c r="K141" s="316">
        <v>348.45000000000005</v>
      </c>
      <c r="L141" s="303">
        <v>337.75</v>
      </c>
      <c r="M141" s="303">
        <v>328.8</v>
      </c>
      <c r="N141" s="318">
        <v>4011000</v>
      </c>
      <c r="O141" s="319">
        <v>-3.6743515850144091E-2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486.45</v>
      </c>
      <c r="E142" s="315">
        <v>488.01666666666665</v>
      </c>
      <c r="F142" s="316">
        <v>482.58333333333331</v>
      </c>
      <c r="G142" s="316">
        <v>478.71666666666664</v>
      </c>
      <c r="H142" s="316">
        <v>473.2833333333333</v>
      </c>
      <c r="I142" s="316">
        <v>491.88333333333333</v>
      </c>
      <c r="J142" s="316">
        <v>497.31666666666672</v>
      </c>
      <c r="K142" s="316">
        <v>501.18333333333334</v>
      </c>
      <c r="L142" s="303">
        <v>493.45</v>
      </c>
      <c r="M142" s="303">
        <v>484.15</v>
      </c>
      <c r="N142" s="318">
        <v>5789000</v>
      </c>
      <c r="O142" s="319">
        <v>2.4189646831156264E-4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1162.5999999999999</v>
      </c>
      <c r="E143" s="315">
        <v>1159.1333333333332</v>
      </c>
      <c r="F143" s="316">
        <v>1150.2666666666664</v>
      </c>
      <c r="G143" s="316">
        <v>1137.9333333333332</v>
      </c>
      <c r="H143" s="316">
        <v>1129.0666666666664</v>
      </c>
      <c r="I143" s="316">
        <v>1171.4666666666665</v>
      </c>
      <c r="J143" s="316">
        <v>1180.3333333333333</v>
      </c>
      <c r="K143" s="316">
        <v>1192.6666666666665</v>
      </c>
      <c r="L143" s="303">
        <v>1168</v>
      </c>
      <c r="M143" s="303">
        <v>1146.8</v>
      </c>
      <c r="N143" s="318">
        <v>1297800</v>
      </c>
      <c r="O143" s="319">
        <v>9.2542188350571587E-3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5166.55</v>
      </c>
      <c r="E144" s="315">
        <v>5160.6833333333334</v>
      </c>
      <c r="F144" s="316">
        <v>5086.8166666666666</v>
      </c>
      <c r="G144" s="316">
        <v>5007.083333333333</v>
      </c>
      <c r="H144" s="316">
        <v>4933.2166666666662</v>
      </c>
      <c r="I144" s="316">
        <v>5240.416666666667</v>
      </c>
      <c r="J144" s="316">
        <v>5314.2833333333338</v>
      </c>
      <c r="K144" s="316">
        <v>5394.0166666666673</v>
      </c>
      <c r="L144" s="303">
        <v>5234.55</v>
      </c>
      <c r="M144" s="303">
        <v>5080.95</v>
      </c>
      <c r="N144" s="318">
        <v>1435000</v>
      </c>
      <c r="O144" s="319">
        <v>9.765625E-4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449.35</v>
      </c>
      <c r="E145" s="315">
        <v>445.89999999999992</v>
      </c>
      <c r="F145" s="316">
        <v>441.09999999999985</v>
      </c>
      <c r="G145" s="316">
        <v>432.84999999999991</v>
      </c>
      <c r="H145" s="316">
        <v>428.04999999999984</v>
      </c>
      <c r="I145" s="316">
        <v>454.14999999999986</v>
      </c>
      <c r="J145" s="316">
        <v>458.94999999999993</v>
      </c>
      <c r="K145" s="316">
        <v>467.19999999999987</v>
      </c>
      <c r="L145" s="303">
        <v>450.7</v>
      </c>
      <c r="M145" s="303">
        <v>437.65</v>
      </c>
      <c r="N145" s="318">
        <v>25259000</v>
      </c>
      <c r="O145" s="319">
        <v>-3.7260925577247049E-2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146.44999999999999</v>
      </c>
      <c r="E146" s="315">
        <v>145.91666666666666</v>
      </c>
      <c r="F146" s="316">
        <v>143.83333333333331</v>
      </c>
      <c r="G146" s="316">
        <v>141.21666666666667</v>
      </c>
      <c r="H146" s="316">
        <v>139.13333333333333</v>
      </c>
      <c r="I146" s="316">
        <v>148.5333333333333</v>
      </c>
      <c r="J146" s="316">
        <v>150.61666666666662</v>
      </c>
      <c r="K146" s="316">
        <v>153.23333333333329</v>
      </c>
      <c r="L146" s="303">
        <v>148</v>
      </c>
      <c r="M146" s="303">
        <v>143.30000000000001</v>
      </c>
      <c r="N146" s="318">
        <v>118258800</v>
      </c>
      <c r="O146" s="319">
        <v>2.2350860266923941E-2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830.65</v>
      </c>
      <c r="E147" s="315">
        <v>824.26666666666677</v>
      </c>
      <c r="F147" s="316">
        <v>814.63333333333355</v>
      </c>
      <c r="G147" s="316">
        <v>798.61666666666679</v>
      </c>
      <c r="H147" s="316">
        <v>788.98333333333358</v>
      </c>
      <c r="I147" s="316">
        <v>840.28333333333353</v>
      </c>
      <c r="J147" s="316">
        <v>849.91666666666674</v>
      </c>
      <c r="K147" s="316">
        <v>865.93333333333351</v>
      </c>
      <c r="L147" s="303">
        <v>833.9</v>
      </c>
      <c r="M147" s="303">
        <v>808.25</v>
      </c>
      <c r="N147" s="318">
        <v>2428000</v>
      </c>
      <c r="O147" s="319">
        <v>-5.3411306042884993E-2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354</v>
      </c>
      <c r="E148" s="315">
        <v>352.38333333333338</v>
      </c>
      <c r="F148" s="316">
        <v>350.01666666666677</v>
      </c>
      <c r="G148" s="316">
        <v>346.03333333333336</v>
      </c>
      <c r="H148" s="316">
        <v>343.66666666666674</v>
      </c>
      <c r="I148" s="316">
        <v>356.36666666666679</v>
      </c>
      <c r="J148" s="316">
        <v>358.73333333333346</v>
      </c>
      <c r="K148" s="316">
        <v>362.71666666666681</v>
      </c>
      <c r="L148" s="303">
        <v>354.75</v>
      </c>
      <c r="M148" s="303">
        <v>348.4</v>
      </c>
      <c r="N148" s="318">
        <v>32272000</v>
      </c>
      <c r="O148" s="319">
        <v>-2.4000774218523178E-2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232.65</v>
      </c>
      <c r="E149" s="315">
        <v>227.03333333333333</v>
      </c>
      <c r="F149" s="316">
        <v>219.66666666666666</v>
      </c>
      <c r="G149" s="316">
        <v>206.68333333333334</v>
      </c>
      <c r="H149" s="316">
        <v>199.31666666666666</v>
      </c>
      <c r="I149" s="316">
        <v>240.01666666666665</v>
      </c>
      <c r="J149" s="316">
        <v>247.38333333333333</v>
      </c>
      <c r="K149" s="316">
        <v>260.36666666666667</v>
      </c>
      <c r="L149" s="303">
        <v>234.4</v>
      </c>
      <c r="M149" s="303">
        <v>214.05</v>
      </c>
      <c r="N149" s="318">
        <v>36540000</v>
      </c>
      <c r="O149" s="319">
        <v>7.9308817013735045E-2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44181</v>
      </c>
    </row>
    <row r="7" spans="1:15">
      <c r="A7"/>
    </row>
    <row r="8" spans="1:15" ht="28.5" customHeight="1">
      <c r="A8" s="593" t="s">
        <v>16</v>
      </c>
      <c r="B8" s="594" t="s">
        <v>18</v>
      </c>
      <c r="C8" s="592" t="s">
        <v>19</v>
      </c>
      <c r="D8" s="592" t="s">
        <v>20</v>
      </c>
      <c r="E8" s="592" t="s">
        <v>21</v>
      </c>
      <c r="F8" s="592"/>
      <c r="G8" s="592"/>
      <c r="H8" s="592" t="s">
        <v>22</v>
      </c>
      <c r="I8" s="592"/>
      <c r="J8" s="592"/>
      <c r="K8" s="273"/>
      <c r="L8" s="281"/>
      <c r="M8" s="281"/>
    </row>
    <row r="9" spans="1:15" ht="36" customHeight="1">
      <c r="A9" s="588"/>
      <c r="B9" s="590"/>
      <c r="C9" s="595" t="s">
        <v>23</v>
      </c>
      <c r="D9" s="595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13567.85</v>
      </c>
      <c r="D10" s="302">
        <v>13534.85</v>
      </c>
      <c r="E10" s="302">
        <v>13480.050000000001</v>
      </c>
      <c r="F10" s="302">
        <v>13392.25</v>
      </c>
      <c r="G10" s="302">
        <v>13337.45</v>
      </c>
      <c r="H10" s="302">
        <v>13622.650000000001</v>
      </c>
      <c r="I10" s="302">
        <v>13677.45</v>
      </c>
      <c r="J10" s="302">
        <v>13765.250000000002</v>
      </c>
      <c r="K10" s="301">
        <v>13589.65</v>
      </c>
      <c r="L10" s="301">
        <v>13447.05</v>
      </c>
      <c r="M10" s="306"/>
    </row>
    <row r="11" spans="1:15">
      <c r="A11" s="300">
        <v>2</v>
      </c>
      <c r="B11" s="276" t="s">
        <v>220</v>
      </c>
      <c r="C11" s="303">
        <v>30691.05</v>
      </c>
      <c r="D11" s="278">
        <v>30614.216666666664</v>
      </c>
      <c r="E11" s="278">
        <v>30422.583333333328</v>
      </c>
      <c r="F11" s="278">
        <v>30154.116666666665</v>
      </c>
      <c r="G11" s="278">
        <v>29962.48333333333</v>
      </c>
      <c r="H11" s="278">
        <v>30882.683333333327</v>
      </c>
      <c r="I11" s="278">
        <v>31074.316666666666</v>
      </c>
      <c r="J11" s="278">
        <v>31342.783333333326</v>
      </c>
      <c r="K11" s="303">
        <v>30805.85</v>
      </c>
      <c r="L11" s="303">
        <v>30345.75</v>
      </c>
      <c r="M11" s="306"/>
    </row>
    <row r="12" spans="1:15">
      <c r="A12" s="300">
        <v>3</v>
      </c>
      <c r="B12" s="284" t="s">
        <v>221</v>
      </c>
      <c r="C12" s="303">
        <v>1698.2</v>
      </c>
      <c r="D12" s="278">
        <v>1694.4833333333333</v>
      </c>
      <c r="E12" s="278">
        <v>1679.2166666666667</v>
      </c>
      <c r="F12" s="278">
        <v>1660.2333333333333</v>
      </c>
      <c r="G12" s="278">
        <v>1644.9666666666667</v>
      </c>
      <c r="H12" s="278">
        <v>1713.4666666666667</v>
      </c>
      <c r="I12" s="278">
        <v>1728.7333333333336</v>
      </c>
      <c r="J12" s="278">
        <v>1747.7166666666667</v>
      </c>
      <c r="K12" s="303">
        <v>1709.75</v>
      </c>
      <c r="L12" s="303">
        <v>1675.5</v>
      </c>
      <c r="M12" s="306"/>
    </row>
    <row r="13" spans="1:15">
      <c r="A13" s="300">
        <v>4</v>
      </c>
      <c r="B13" s="276" t="s">
        <v>222</v>
      </c>
      <c r="C13" s="303">
        <v>3652.45</v>
      </c>
      <c r="D13" s="278">
        <v>3642.8666666666668</v>
      </c>
      <c r="E13" s="278">
        <v>3625.2333333333336</v>
      </c>
      <c r="F13" s="278">
        <v>3598.0166666666669</v>
      </c>
      <c r="G13" s="278">
        <v>3580.3833333333337</v>
      </c>
      <c r="H13" s="278">
        <v>3670.0833333333335</v>
      </c>
      <c r="I13" s="278">
        <v>3687.7166666666667</v>
      </c>
      <c r="J13" s="278">
        <v>3714.9333333333334</v>
      </c>
      <c r="K13" s="303">
        <v>3660.5</v>
      </c>
      <c r="L13" s="303">
        <v>3615.65</v>
      </c>
      <c r="M13" s="306"/>
    </row>
    <row r="14" spans="1:15">
      <c r="A14" s="300">
        <v>5</v>
      </c>
      <c r="B14" s="276" t="s">
        <v>223</v>
      </c>
      <c r="C14" s="303">
        <v>22715.1</v>
      </c>
      <c r="D14" s="278">
        <v>22701.05</v>
      </c>
      <c r="E14" s="278">
        <v>22622.399999999998</v>
      </c>
      <c r="F14" s="278">
        <v>22529.699999999997</v>
      </c>
      <c r="G14" s="278">
        <v>22451.049999999996</v>
      </c>
      <c r="H14" s="278">
        <v>22793.75</v>
      </c>
      <c r="I14" s="278">
        <v>22872.400000000001</v>
      </c>
      <c r="J14" s="278">
        <v>22965.100000000002</v>
      </c>
      <c r="K14" s="303">
        <v>22779.7</v>
      </c>
      <c r="L14" s="303">
        <v>22608.35</v>
      </c>
      <c r="M14" s="306"/>
    </row>
    <row r="15" spans="1:15">
      <c r="A15" s="300">
        <v>6</v>
      </c>
      <c r="B15" s="276" t="s">
        <v>224</v>
      </c>
      <c r="C15" s="303">
        <v>2895.45</v>
      </c>
      <c r="D15" s="278">
        <v>2889.0333333333333</v>
      </c>
      <c r="E15" s="278">
        <v>2864.8166666666666</v>
      </c>
      <c r="F15" s="278">
        <v>2834.1833333333334</v>
      </c>
      <c r="G15" s="278">
        <v>2809.9666666666667</v>
      </c>
      <c r="H15" s="278">
        <v>2919.6666666666665</v>
      </c>
      <c r="I15" s="278">
        <v>2943.8833333333328</v>
      </c>
      <c r="J15" s="278">
        <v>2974.5166666666664</v>
      </c>
      <c r="K15" s="303">
        <v>2913.25</v>
      </c>
      <c r="L15" s="303">
        <v>2858.4</v>
      </c>
      <c r="M15" s="306"/>
    </row>
    <row r="16" spans="1:15">
      <c r="A16" s="300">
        <v>7</v>
      </c>
      <c r="B16" s="276" t="s">
        <v>225</v>
      </c>
      <c r="C16" s="303">
        <v>5834.75</v>
      </c>
      <c r="D16" s="278">
        <v>5802.416666666667</v>
      </c>
      <c r="E16" s="278">
        <v>5759.0833333333339</v>
      </c>
      <c r="F16" s="278">
        <v>5683.416666666667</v>
      </c>
      <c r="G16" s="278">
        <v>5640.0833333333339</v>
      </c>
      <c r="H16" s="278">
        <v>5878.0833333333339</v>
      </c>
      <c r="I16" s="278">
        <v>5921.4166666666679</v>
      </c>
      <c r="J16" s="278">
        <v>5997.0833333333339</v>
      </c>
      <c r="K16" s="303">
        <v>5845.75</v>
      </c>
      <c r="L16" s="303">
        <v>5726.75</v>
      </c>
      <c r="M16" s="306"/>
    </row>
    <row r="17" spans="1:13">
      <c r="A17" s="300">
        <v>8</v>
      </c>
      <c r="B17" s="276" t="s">
        <v>802</v>
      </c>
      <c r="C17" s="276">
        <v>1217.6500000000001</v>
      </c>
      <c r="D17" s="278">
        <v>1216.3500000000001</v>
      </c>
      <c r="E17" s="278">
        <v>1206.3000000000002</v>
      </c>
      <c r="F17" s="278">
        <v>1194.95</v>
      </c>
      <c r="G17" s="278">
        <v>1184.9000000000001</v>
      </c>
      <c r="H17" s="278">
        <v>1227.7000000000003</v>
      </c>
      <c r="I17" s="278">
        <v>1237.75</v>
      </c>
      <c r="J17" s="278">
        <v>1249.1000000000004</v>
      </c>
      <c r="K17" s="276">
        <v>1226.4000000000001</v>
      </c>
      <c r="L17" s="276">
        <v>1205</v>
      </c>
      <c r="M17" s="276">
        <v>5.4863200000000001</v>
      </c>
    </row>
    <row r="18" spans="1:13">
      <c r="A18" s="300">
        <v>9</v>
      </c>
      <c r="B18" s="276" t="s">
        <v>295</v>
      </c>
      <c r="C18" s="276">
        <v>16379.2</v>
      </c>
      <c r="D18" s="278">
        <v>16458.066666666666</v>
      </c>
      <c r="E18" s="278">
        <v>16221.133333333331</v>
      </c>
      <c r="F18" s="278">
        <v>16063.066666666666</v>
      </c>
      <c r="G18" s="278">
        <v>15826.133333333331</v>
      </c>
      <c r="H18" s="278">
        <v>16616.133333333331</v>
      </c>
      <c r="I18" s="278">
        <v>16853.066666666666</v>
      </c>
      <c r="J18" s="278">
        <v>17011.133333333331</v>
      </c>
      <c r="K18" s="276">
        <v>16695</v>
      </c>
      <c r="L18" s="276">
        <v>16300</v>
      </c>
      <c r="M18" s="276">
        <v>0.18840000000000001</v>
      </c>
    </row>
    <row r="19" spans="1:13">
      <c r="A19" s="300">
        <v>10</v>
      </c>
      <c r="B19" s="276" t="s">
        <v>227</v>
      </c>
      <c r="C19" s="276">
        <v>90.75</v>
      </c>
      <c r="D19" s="278">
        <v>90.7</v>
      </c>
      <c r="E19" s="278">
        <v>89.300000000000011</v>
      </c>
      <c r="F19" s="278">
        <v>87.850000000000009</v>
      </c>
      <c r="G19" s="278">
        <v>86.450000000000017</v>
      </c>
      <c r="H19" s="278">
        <v>92.15</v>
      </c>
      <c r="I19" s="278">
        <v>93.550000000000011</v>
      </c>
      <c r="J19" s="278">
        <v>95</v>
      </c>
      <c r="K19" s="276">
        <v>92.1</v>
      </c>
      <c r="L19" s="276">
        <v>89.25</v>
      </c>
      <c r="M19" s="276">
        <v>20.62068</v>
      </c>
    </row>
    <row r="20" spans="1:13">
      <c r="A20" s="300">
        <v>11</v>
      </c>
      <c r="B20" s="276" t="s">
        <v>228</v>
      </c>
      <c r="C20" s="276">
        <v>160.19999999999999</v>
      </c>
      <c r="D20" s="278">
        <v>160.31666666666666</v>
      </c>
      <c r="E20" s="278">
        <v>158.63333333333333</v>
      </c>
      <c r="F20" s="278">
        <v>157.06666666666666</v>
      </c>
      <c r="G20" s="278">
        <v>155.38333333333333</v>
      </c>
      <c r="H20" s="278">
        <v>161.88333333333333</v>
      </c>
      <c r="I20" s="278">
        <v>163.56666666666666</v>
      </c>
      <c r="J20" s="278">
        <v>165.13333333333333</v>
      </c>
      <c r="K20" s="276">
        <v>162</v>
      </c>
      <c r="L20" s="276">
        <v>158.75</v>
      </c>
      <c r="M20" s="276">
        <v>13.830209999999999</v>
      </c>
    </row>
    <row r="21" spans="1:13">
      <c r="A21" s="300">
        <v>12</v>
      </c>
      <c r="B21" s="276" t="s">
        <v>38</v>
      </c>
      <c r="C21" s="276">
        <v>1634.45</v>
      </c>
      <c r="D21" s="278">
        <v>1627.05</v>
      </c>
      <c r="E21" s="278">
        <v>1615</v>
      </c>
      <c r="F21" s="278">
        <v>1595.55</v>
      </c>
      <c r="G21" s="278">
        <v>1583.5</v>
      </c>
      <c r="H21" s="278">
        <v>1646.5</v>
      </c>
      <c r="I21" s="278">
        <v>1658.5499999999997</v>
      </c>
      <c r="J21" s="278">
        <v>1678</v>
      </c>
      <c r="K21" s="276">
        <v>1639.1</v>
      </c>
      <c r="L21" s="276">
        <v>1607.6</v>
      </c>
      <c r="M21" s="276">
        <v>11.6928</v>
      </c>
    </row>
    <row r="22" spans="1:13">
      <c r="A22" s="300">
        <v>13</v>
      </c>
      <c r="B22" s="276" t="s">
        <v>296</v>
      </c>
      <c r="C22" s="276">
        <v>358.7</v>
      </c>
      <c r="D22" s="278">
        <v>358.2</v>
      </c>
      <c r="E22" s="278">
        <v>352.5</v>
      </c>
      <c r="F22" s="278">
        <v>346.3</v>
      </c>
      <c r="G22" s="278">
        <v>340.6</v>
      </c>
      <c r="H22" s="278">
        <v>364.4</v>
      </c>
      <c r="I22" s="278">
        <v>370.09999999999991</v>
      </c>
      <c r="J22" s="278">
        <v>376.29999999999995</v>
      </c>
      <c r="K22" s="276">
        <v>363.9</v>
      </c>
      <c r="L22" s="276">
        <v>352</v>
      </c>
      <c r="M22" s="276">
        <v>15.705299999999999</v>
      </c>
    </row>
    <row r="23" spans="1:13">
      <c r="A23" s="300">
        <v>14</v>
      </c>
      <c r="B23" s="276" t="s">
        <v>41</v>
      </c>
      <c r="C23" s="276">
        <v>475.75</v>
      </c>
      <c r="D23" s="278">
        <v>472.2833333333333</v>
      </c>
      <c r="E23" s="278">
        <v>464.91666666666663</v>
      </c>
      <c r="F23" s="278">
        <v>454.08333333333331</v>
      </c>
      <c r="G23" s="278">
        <v>446.71666666666664</v>
      </c>
      <c r="H23" s="278">
        <v>483.11666666666662</v>
      </c>
      <c r="I23" s="278">
        <v>490.48333333333329</v>
      </c>
      <c r="J23" s="278">
        <v>501.31666666666661</v>
      </c>
      <c r="K23" s="276">
        <v>479.65</v>
      </c>
      <c r="L23" s="276">
        <v>461.45</v>
      </c>
      <c r="M23" s="276">
        <v>109.73876</v>
      </c>
    </row>
    <row r="24" spans="1:13">
      <c r="A24" s="300">
        <v>15</v>
      </c>
      <c r="B24" s="276" t="s">
        <v>43</v>
      </c>
      <c r="C24" s="276">
        <v>48.05</v>
      </c>
      <c r="D24" s="278">
        <v>48.1</v>
      </c>
      <c r="E24" s="278">
        <v>47.25</v>
      </c>
      <c r="F24" s="278">
        <v>46.449999999999996</v>
      </c>
      <c r="G24" s="278">
        <v>45.599999999999994</v>
      </c>
      <c r="H24" s="278">
        <v>48.900000000000006</v>
      </c>
      <c r="I24" s="278">
        <v>49.750000000000014</v>
      </c>
      <c r="J24" s="278">
        <v>50.550000000000011</v>
      </c>
      <c r="K24" s="276">
        <v>48.95</v>
      </c>
      <c r="L24" s="276">
        <v>47.3</v>
      </c>
      <c r="M24" s="276">
        <v>350.00799999999998</v>
      </c>
    </row>
    <row r="25" spans="1:13">
      <c r="A25" s="300">
        <v>16</v>
      </c>
      <c r="B25" s="276" t="s">
        <v>298</v>
      </c>
      <c r="C25" s="276">
        <v>431.1</v>
      </c>
      <c r="D25" s="278">
        <v>426.5333333333333</v>
      </c>
      <c r="E25" s="278">
        <v>420.56666666666661</v>
      </c>
      <c r="F25" s="278">
        <v>410.0333333333333</v>
      </c>
      <c r="G25" s="278">
        <v>404.06666666666661</v>
      </c>
      <c r="H25" s="278">
        <v>437.06666666666661</v>
      </c>
      <c r="I25" s="278">
        <v>443.0333333333333</v>
      </c>
      <c r="J25" s="278">
        <v>453.56666666666661</v>
      </c>
      <c r="K25" s="276">
        <v>432.5</v>
      </c>
      <c r="L25" s="276">
        <v>416</v>
      </c>
      <c r="M25" s="276">
        <v>6.0332299999999996</v>
      </c>
    </row>
    <row r="26" spans="1:13">
      <c r="A26" s="300">
        <v>17</v>
      </c>
      <c r="B26" s="276" t="s">
        <v>229</v>
      </c>
      <c r="C26" s="276">
        <v>1687</v>
      </c>
      <c r="D26" s="278">
        <v>1690.3333333333333</v>
      </c>
      <c r="E26" s="278">
        <v>1674.6666666666665</v>
      </c>
      <c r="F26" s="278">
        <v>1662.3333333333333</v>
      </c>
      <c r="G26" s="278">
        <v>1646.6666666666665</v>
      </c>
      <c r="H26" s="278">
        <v>1702.6666666666665</v>
      </c>
      <c r="I26" s="278">
        <v>1718.333333333333</v>
      </c>
      <c r="J26" s="278">
        <v>1730.6666666666665</v>
      </c>
      <c r="K26" s="276">
        <v>1706</v>
      </c>
      <c r="L26" s="276">
        <v>1678</v>
      </c>
      <c r="M26" s="276">
        <v>0.76148000000000005</v>
      </c>
    </row>
    <row r="27" spans="1:13">
      <c r="A27" s="300">
        <v>18</v>
      </c>
      <c r="B27" s="276" t="s">
        <v>230</v>
      </c>
      <c r="C27" s="276">
        <v>2898.5</v>
      </c>
      <c r="D27" s="278">
        <v>2912.5</v>
      </c>
      <c r="E27" s="278">
        <v>2876</v>
      </c>
      <c r="F27" s="278">
        <v>2853.5</v>
      </c>
      <c r="G27" s="278">
        <v>2817</v>
      </c>
      <c r="H27" s="278">
        <v>2935</v>
      </c>
      <c r="I27" s="278">
        <v>2971.5</v>
      </c>
      <c r="J27" s="278">
        <v>2994</v>
      </c>
      <c r="K27" s="276">
        <v>2949</v>
      </c>
      <c r="L27" s="276">
        <v>2890</v>
      </c>
      <c r="M27" s="276">
        <v>1.2317899999999999</v>
      </c>
    </row>
    <row r="28" spans="1:13">
      <c r="A28" s="300">
        <v>19</v>
      </c>
      <c r="B28" s="276" t="s">
        <v>45</v>
      </c>
      <c r="C28" s="276">
        <v>943.75</v>
      </c>
      <c r="D28" s="278">
        <v>939.63333333333333</v>
      </c>
      <c r="E28" s="278">
        <v>932.36666666666667</v>
      </c>
      <c r="F28" s="278">
        <v>920.98333333333335</v>
      </c>
      <c r="G28" s="278">
        <v>913.7166666666667</v>
      </c>
      <c r="H28" s="278">
        <v>951.01666666666665</v>
      </c>
      <c r="I28" s="278">
        <v>958.2833333333333</v>
      </c>
      <c r="J28" s="278">
        <v>969.66666666666663</v>
      </c>
      <c r="K28" s="276">
        <v>946.9</v>
      </c>
      <c r="L28" s="276">
        <v>928.25</v>
      </c>
      <c r="M28" s="276">
        <v>4.0088499999999998</v>
      </c>
    </row>
    <row r="29" spans="1:13">
      <c r="A29" s="300">
        <v>20</v>
      </c>
      <c r="B29" s="276" t="s">
        <v>46</v>
      </c>
      <c r="C29" s="276">
        <v>247.6</v>
      </c>
      <c r="D29" s="278">
        <v>246.29999999999998</v>
      </c>
      <c r="E29" s="278">
        <v>244.39999999999998</v>
      </c>
      <c r="F29" s="278">
        <v>241.2</v>
      </c>
      <c r="G29" s="278">
        <v>239.29999999999998</v>
      </c>
      <c r="H29" s="278">
        <v>249.49999999999997</v>
      </c>
      <c r="I29" s="278">
        <v>251.4</v>
      </c>
      <c r="J29" s="278">
        <v>254.59999999999997</v>
      </c>
      <c r="K29" s="276">
        <v>248.2</v>
      </c>
      <c r="L29" s="276">
        <v>243.1</v>
      </c>
      <c r="M29" s="276">
        <v>77.134439999999998</v>
      </c>
    </row>
    <row r="30" spans="1:13">
      <c r="A30" s="300">
        <v>21</v>
      </c>
      <c r="B30" s="276" t="s">
        <v>47</v>
      </c>
      <c r="C30" s="276">
        <v>2355.1999999999998</v>
      </c>
      <c r="D30" s="278">
        <v>2360.9333333333329</v>
      </c>
      <c r="E30" s="278">
        <v>2329.266666666666</v>
      </c>
      <c r="F30" s="278">
        <v>2303.333333333333</v>
      </c>
      <c r="G30" s="278">
        <v>2271.6666666666661</v>
      </c>
      <c r="H30" s="278">
        <v>2386.8666666666659</v>
      </c>
      <c r="I30" s="278">
        <v>2418.5333333333328</v>
      </c>
      <c r="J30" s="278">
        <v>2444.4666666666658</v>
      </c>
      <c r="K30" s="276">
        <v>2392.6</v>
      </c>
      <c r="L30" s="276">
        <v>2335</v>
      </c>
      <c r="M30" s="276">
        <v>10.60707</v>
      </c>
    </row>
    <row r="31" spans="1:13">
      <c r="A31" s="300">
        <v>22</v>
      </c>
      <c r="B31" s="276" t="s">
        <v>48</v>
      </c>
      <c r="C31" s="276">
        <v>189.55</v>
      </c>
      <c r="D31" s="278">
        <v>188.71666666666667</v>
      </c>
      <c r="E31" s="278">
        <v>186.18333333333334</v>
      </c>
      <c r="F31" s="278">
        <v>182.81666666666666</v>
      </c>
      <c r="G31" s="278">
        <v>180.28333333333333</v>
      </c>
      <c r="H31" s="278">
        <v>192.08333333333334</v>
      </c>
      <c r="I31" s="278">
        <v>194.6166666666667</v>
      </c>
      <c r="J31" s="278">
        <v>197.98333333333335</v>
      </c>
      <c r="K31" s="276">
        <v>191.25</v>
      </c>
      <c r="L31" s="276">
        <v>185.35</v>
      </c>
      <c r="M31" s="276">
        <v>99.061310000000006</v>
      </c>
    </row>
    <row r="32" spans="1:13">
      <c r="A32" s="300">
        <v>23</v>
      </c>
      <c r="B32" s="276" t="s">
        <v>49</v>
      </c>
      <c r="C32" s="276">
        <v>94.95</v>
      </c>
      <c r="D32" s="278">
        <v>95.316666666666663</v>
      </c>
      <c r="E32" s="278">
        <v>94.333333333333329</v>
      </c>
      <c r="F32" s="278">
        <v>93.716666666666669</v>
      </c>
      <c r="G32" s="278">
        <v>92.733333333333334</v>
      </c>
      <c r="H32" s="278">
        <v>95.933333333333323</v>
      </c>
      <c r="I32" s="278">
        <v>96.916666666666671</v>
      </c>
      <c r="J32" s="278">
        <v>97.533333333333317</v>
      </c>
      <c r="K32" s="276">
        <v>96.3</v>
      </c>
      <c r="L32" s="276">
        <v>94.7</v>
      </c>
      <c r="M32" s="276">
        <v>194.36612</v>
      </c>
    </row>
    <row r="33" spans="1:13">
      <c r="A33" s="300">
        <v>24</v>
      </c>
      <c r="B33" s="276" t="s">
        <v>51</v>
      </c>
      <c r="C33" s="276">
        <v>2527.4499999999998</v>
      </c>
      <c r="D33" s="278">
        <v>2522.85</v>
      </c>
      <c r="E33" s="278">
        <v>2507.1</v>
      </c>
      <c r="F33" s="278">
        <v>2486.75</v>
      </c>
      <c r="G33" s="278">
        <v>2471</v>
      </c>
      <c r="H33" s="278">
        <v>2543.1999999999998</v>
      </c>
      <c r="I33" s="278">
        <v>2558.9499999999998</v>
      </c>
      <c r="J33" s="278">
        <v>2579.2999999999997</v>
      </c>
      <c r="K33" s="276">
        <v>2538.6</v>
      </c>
      <c r="L33" s="276">
        <v>2502.5</v>
      </c>
      <c r="M33" s="276">
        <v>12.83286</v>
      </c>
    </row>
    <row r="34" spans="1:13">
      <c r="A34" s="300">
        <v>25</v>
      </c>
      <c r="B34" s="276" t="s">
        <v>226</v>
      </c>
      <c r="C34" s="276">
        <v>922.6</v>
      </c>
      <c r="D34" s="278">
        <v>918.61666666666667</v>
      </c>
      <c r="E34" s="278">
        <v>908.98333333333335</v>
      </c>
      <c r="F34" s="278">
        <v>895.36666666666667</v>
      </c>
      <c r="G34" s="278">
        <v>885.73333333333335</v>
      </c>
      <c r="H34" s="278">
        <v>932.23333333333335</v>
      </c>
      <c r="I34" s="278">
        <v>941.86666666666679</v>
      </c>
      <c r="J34" s="278">
        <v>955.48333333333335</v>
      </c>
      <c r="K34" s="276">
        <v>928.25</v>
      </c>
      <c r="L34" s="276">
        <v>905</v>
      </c>
      <c r="M34" s="276">
        <v>2.3208000000000002</v>
      </c>
    </row>
    <row r="35" spans="1:13">
      <c r="A35" s="300">
        <v>26</v>
      </c>
      <c r="B35" s="276" t="s">
        <v>53</v>
      </c>
      <c r="C35" s="276">
        <v>874.45</v>
      </c>
      <c r="D35" s="278">
        <v>879.86666666666679</v>
      </c>
      <c r="E35" s="278">
        <v>865.78333333333353</v>
      </c>
      <c r="F35" s="278">
        <v>857.11666666666679</v>
      </c>
      <c r="G35" s="278">
        <v>843.03333333333353</v>
      </c>
      <c r="H35" s="278">
        <v>888.53333333333353</v>
      </c>
      <c r="I35" s="278">
        <v>902.61666666666679</v>
      </c>
      <c r="J35" s="278">
        <v>911.28333333333353</v>
      </c>
      <c r="K35" s="276">
        <v>893.95</v>
      </c>
      <c r="L35" s="276">
        <v>871.2</v>
      </c>
      <c r="M35" s="276">
        <v>20.723890000000001</v>
      </c>
    </row>
    <row r="36" spans="1:13">
      <c r="A36" s="300">
        <v>27</v>
      </c>
      <c r="B36" s="276" t="s">
        <v>55</v>
      </c>
      <c r="C36" s="276">
        <v>607.1</v>
      </c>
      <c r="D36" s="278">
        <v>608.38333333333333</v>
      </c>
      <c r="E36" s="278">
        <v>601.01666666666665</v>
      </c>
      <c r="F36" s="278">
        <v>594.93333333333328</v>
      </c>
      <c r="G36" s="278">
        <v>587.56666666666661</v>
      </c>
      <c r="H36" s="278">
        <v>614.4666666666667</v>
      </c>
      <c r="I36" s="278">
        <v>621.83333333333326</v>
      </c>
      <c r="J36" s="278">
        <v>627.91666666666674</v>
      </c>
      <c r="K36" s="276">
        <v>615.75</v>
      </c>
      <c r="L36" s="276">
        <v>602.29999999999995</v>
      </c>
      <c r="M36" s="276">
        <v>223.1129</v>
      </c>
    </row>
    <row r="37" spans="1:13">
      <c r="A37" s="300">
        <v>28</v>
      </c>
      <c r="B37" s="276" t="s">
        <v>56</v>
      </c>
      <c r="C37" s="276">
        <v>3271.65</v>
      </c>
      <c r="D37" s="278">
        <v>3293.6166666666668</v>
      </c>
      <c r="E37" s="278">
        <v>3240.0333333333338</v>
      </c>
      <c r="F37" s="278">
        <v>3208.416666666667</v>
      </c>
      <c r="G37" s="278">
        <v>3154.8333333333339</v>
      </c>
      <c r="H37" s="278">
        <v>3325.2333333333336</v>
      </c>
      <c r="I37" s="278">
        <v>3378.8166666666666</v>
      </c>
      <c r="J37" s="278">
        <v>3410.4333333333334</v>
      </c>
      <c r="K37" s="276">
        <v>3347.2</v>
      </c>
      <c r="L37" s="276">
        <v>3262</v>
      </c>
      <c r="M37" s="276">
        <v>7.4664299999999999</v>
      </c>
    </row>
    <row r="38" spans="1:13">
      <c r="A38" s="300">
        <v>29</v>
      </c>
      <c r="B38" s="276" t="s">
        <v>58</v>
      </c>
      <c r="C38" s="276">
        <v>9296.9500000000007</v>
      </c>
      <c r="D38" s="278">
        <v>9168.6166666666668</v>
      </c>
      <c r="E38" s="278">
        <v>8998.3333333333339</v>
      </c>
      <c r="F38" s="278">
        <v>8699.7166666666672</v>
      </c>
      <c r="G38" s="278">
        <v>8529.4333333333343</v>
      </c>
      <c r="H38" s="278">
        <v>9467.2333333333336</v>
      </c>
      <c r="I38" s="278">
        <v>9637.5166666666664</v>
      </c>
      <c r="J38" s="278">
        <v>9936.1333333333332</v>
      </c>
      <c r="K38" s="276">
        <v>9338.9</v>
      </c>
      <c r="L38" s="276">
        <v>8870</v>
      </c>
      <c r="M38" s="276">
        <v>11.24527</v>
      </c>
    </row>
    <row r="39" spans="1:13">
      <c r="A39" s="300">
        <v>30</v>
      </c>
      <c r="B39" s="276" t="s">
        <v>232</v>
      </c>
      <c r="C39" s="276">
        <v>3118.85</v>
      </c>
      <c r="D39" s="278">
        <v>3095.1833333333329</v>
      </c>
      <c r="E39" s="278">
        <v>3048.9166666666661</v>
      </c>
      <c r="F39" s="278">
        <v>2978.9833333333331</v>
      </c>
      <c r="G39" s="278">
        <v>2932.7166666666662</v>
      </c>
      <c r="H39" s="278">
        <v>3165.1166666666659</v>
      </c>
      <c r="I39" s="278">
        <v>3211.3833333333332</v>
      </c>
      <c r="J39" s="278">
        <v>3281.3166666666657</v>
      </c>
      <c r="K39" s="276">
        <v>3141.45</v>
      </c>
      <c r="L39" s="276">
        <v>3025.25</v>
      </c>
      <c r="M39" s="276">
        <v>0.92850999999999995</v>
      </c>
    </row>
    <row r="40" spans="1:13">
      <c r="A40" s="300">
        <v>31</v>
      </c>
      <c r="B40" s="276" t="s">
        <v>59</v>
      </c>
      <c r="C40" s="276">
        <v>5122.5</v>
      </c>
      <c r="D40" s="278">
        <v>5047.1166666666668</v>
      </c>
      <c r="E40" s="278">
        <v>4944.2333333333336</v>
      </c>
      <c r="F40" s="278">
        <v>4765.9666666666672</v>
      </c>
      <c r="G40" s="278">
        <v>4663.0833333333339</v>
      </c>
      <c r="H40" s="278">
        <v>5225.3833333333332</v>
      </c>
      <c r="I40" s="278">
        <v>5328.2666666666664</v>
      </c>
      <c r="J40" s="278">
        <v>5506.5333333333328</v>
      </c>
      <c r="K40" s="276">
        <v>5150</v>
      </c>
      <c r="L40" s="276">
        <v>4868.8500000000004</v>
      </c>
      <c r="M40" s="276">
        <v>59.367959999999997</v>
      </c>
    </row>
    <row r="41" spans="1:13">
      <c r="A41" s="300">
        <v>32</v>
      </c>
      <c r="B41" s="276" t="s">
        <v>60</v>
      </c>
      <c r="C41" s="276">
        <v>1629.7</v>
      </c>
      <c r="D41" s="278">
        <v>1635.8666666666668</v>
      </c>
      <c r="E41" s="278">
        <v>1610.8833333333337</v>
      </c>
      <c r="F41" s="278">
        <v>1592.0666666666668</v>
      </c>
      <c r="G41" s="278">
        <v>1567.0833333333337</v>
      </c>
      <c r="H41" s="278">
        <v>1654.6833333333336</v>
      </c>
      <c r="I41" s="278">
        <v>1679.6666666666667</v>
      </c>
      <c r="J41" s="278">
        <v>1698.4833333333336</v>
      </c>
      <c r="K41" s="276">
        <v>1660.85</v>
      </c>
      <c r="L41" s="276">
        <v>1617.05</v>
      </c>
      <c r="M41" s="276">
        <v>6.5739299999999998</v>
      </c>
    </row>
    <row r="42" spans="1:13">
      <c r="A42" s="300">
        <v>33</v>
      </c>
      <c r="B42" s="276" t="s">
        <v>233</v>
      </c>
      <c r="C42" s="276">
        <v>412.15</v>
      </c>
      <c r="D42" s="278">
        <v>412.86666666666662</v>
      </c>
      <c r="E42" s="278">
        <v>408.78333333333325</v>
      </c>
      <c r="F42" s="278">
        <v>405.41666666666663</v>
      </c>
      <c r="G42" s="278">
        <v>401.33333333333326</v>
      </c>
      <c r="H42" s="278">
        <v>416.23333333333323</v>
      </c>
      <c r="I42" s="278">
        <v>420.31666666666661</v>
      </c>
      <c r="J42" s="278">
        <v>423.68333333333322</v>
      </c>
      <c r="K42" s="276">
        <v>416.95</v>
      </c>
      <c r="L42" s="276">
        <v>409.5</v>
      </c>
      <c r="M42" s="276">
        <v>78.066490000000002</v>
      </c>
    </row>
    <row r="43" spans="1:13">
      <c r="A43" s="300">
        <v>34</v>
      </c>
      <c r="B43" s="276" t="s">
        <v>61</v>
      </c>
      <c r="C43" s="276">
        <v>67.150000000000006</v>
      </c>
      <c r="D43" s="278">
        <v>66.916666666666671</v>
      </c>
      <c r="E43" s="278">
        <v>65.733333333333348</v>
      </c>
      <c r="F43" s="278">
        <v>64.316666666666677</v>
      </c>
      <c r="G43" s="278">
        <v>63.133333333333354</v>
      </c>
      <c r="H43" s="278">
        <v>68.333333333333343</v>
      </c>
      <c r="I43" s="278">
        <v>69.516666666666652</v>
      </c>
      <c r="J43" s="278">
        <v>70.933333333333337</v>
      </c>
      <c r="K43" s="276">
        <v>68.099999999999994</v>
      </c>
      <c r="L43" s="276">
        <v>65.5</v>
      </c>
      <c r="M43" s="276">
        <v>431.11626000000001</v>
      </c>
    </row>
    <row r="44" spans="1:13">
      <c r="A44" s="300">
        <v>35</v>
      </c>
      <c r="B44" s="276" t="s">
        <v>62</v>
      </c>
      <c r="C44" s="276">
        <v>52.15</v>
      </c>
      <c r="D44" s="278">
        <v>52.15</v>
      </c>
      <c r="E44" s="278">
        <v>51.599999999999994</v>
      </c>
      <c r="F44" s="278">
        <v>51.05</v>
      </c>
      <c r="G44" s="278">
        <v>50.499999999999993</v>
      </c>
      <c r="H44" s="278">
        <v>52.699999999999996</v>
      </c>
      <c r="I44" s="278">
        <v>53.249999999999993</v>
      </c>
      <c r="J44" s="278">
        <v>53.8</v>
      </c>
      <c r="K44" s="276">
        <v>52.7</v>
      </c>
      <c r="L44" s="276">
        <v>51.6</v>
      </c>
      <c r="M44" s="276">
        <v>35.869160000000001</v>
      </c>
    </row>
    <row r="45" spans="1:13">
      <c r="A45" s="300">
        <v>36</v>
      </c>
      <c r="B45" s="276" t="s">
        <v>63</v>
      </c>
      <c r="C45" s="276">
        <v>1606.65</v>
      </c>
      <c r="D45" s="278">
        <v>1614.5666666666666</v>
      </c>
      <c r="E45" s="278">
        <v>1584.1333333333332</v>
      </c>
      <c r="F45" s="278">
        <v>1561.6166666666666</v>
      </c>
      <c r="G45" s="278">
        <v>1531.1833333333332</v>
      </c>
      <c r="H45" s="278">
        <v>1637.0833333333333</v>
      </c>
      <c r="I45" s="278">
        <v>1667.5166666666667</v>
      </c>
      <c r="J45" s="278">
        <v>1690.0333333333333</v>
      </c>
      <c r="K45" s="276">
        <v>1645</v>
      </c>
      <c r="L45" s="276">
        <v>1592.05</v>
      </c>
      <c r="M45" s="276">
        <v>13.064920000000001</v>
      </c>
    </row>
    <row r="46" spans="1:13">
      <c r="A46" s="300">
        <v>37</v>
      </c>
      <c r="B46" s="276" t="s">
        <v>234</v>
      </c>
      <c r="C46" s="276">
        <v>1329.55</v>
      </c>
      <c r="D46" s="278">
        <v>1333.2</v>
      </c>
      <c r="E46" s="278">
        <v>1321.4</v>
      </c>
      <c r="F46" s="278">
        <v>1313.25</v>
      </c>
      <c r="G46" s="278">
        <v>1301.45</v>
      </c>
      <c r="H46" s="278">
        <v>1341.3500000000001</v>
      </c>
      <c r="I46" s="278">
        <v>1353.1499999999999</v>
      </c>
      <c r="J46" s="278">
        <v>1361.3000000000002</v>
      </c>
      <c r="K46" s="276">
        <v>1345</v>
      </c>
      <c r="L46" s="276">
        <v>1325.05</v>
      </c>
      <c r="M46" s="276">
        <v>0.32389000000000001</v>
      </c>
    </row>
    <row r="47" spans="1:13">
      <c r="A47" s="300">
        <v>38</v>
      </c>
      <c r="B47" s="276" t="s">
        <v>65</v>
      </c>
      <c r="C47" s="276">
        <v>118.25</v>
      </c>
      <c r="D47" s="278">
        <v>118.25</v>
      </c>
      <c r="E47" s="278">
        <v>117.2</v>
      </c>
      <c r="F47" s="278">
        <v>116.15</v>
      </c>
      <c r="G47" s="278">
        <v>115.10000000000001</v>
      </c>
      <c r="H47" s="278">
        <v>119.3</v>
      </c>
      <c r="I47" s="278">
        <v>120.35000000000001</v>
      </c>
      <c r="J47" s="278">
        <v>121.39999999999999</v>
      </c>
      <c r="K47" s="276">
        <v>119.3</v>
      </c>
      <c r="L47" s="276">
        <v>117.2</v>
      </c>
      <c r="M47" s="276">
        <v>107.55584</v>
      </c>
    </row>
    <row r="48" spans="1:13">
      <c r="A48" s="300">
        <v>39</v>
      </c>
      <c r="B48" s="276" t="s">
        <v>66</v>
      </c>
      <c r="C48" s="276">
        <v>684.25</v>
      </c>
      <c r="D48" s="278">
        <v>681.94999999999993</v>
      </c>
      <c r="E48" s="278">
        <v>677.29999999999984</v>
      </c>
      <c r="F48" s="278">
        <v>670.34999999999991</v>
      </c>
      <c r="G48" s="278">
        <v>665.69999999999982</v>
      </c>
      <c r="H48" s="278">
        <v>688.89999999999986</v>
      </c>
      <c r="I48" s="278">
        <v>693.55</v>
      </c>
      <c r="J48" s="278">
        <v>700.49999999999989</v>
      </c>
      <c r="K48" s="276">
        <v>686.6</v>
      </c>
      <c r="L48" s="276">
        <v>675</v>
      </c>
      <c r="M48" s="276">
        <v>5.13347</v>
      </c>
    </row>
    <row r="49" spans="1:13">
      <c r="A49" s="300">
        <v>40</v>
      </c>
      <c r="B49" s="276" t="s">
        <v>67</v>
      </c>
      <c r="C49" s="276">
        <v>553.75</v>
      </c>
      <c r="D49" s="278">
        <v>551.38333333333333</v>
      </c>
      <c r="E49" s="278">
        <v>540.66666666666663</v>
      </c>
      <c r="F49" s="278">
        <v>527.58333333333326</v>
      </c>
      <c r="G49" s="278">
        <v>516.86666666666656</v>
      </c>
      <c r="H49" s="278">
        <v>564.4666666666667</v>
      </c>
      <c r="I49" s="278">
        <v>575.18333333333339</v>
      </c>
      <c r="J49" s="278">
        <v>588.26666666666677</v>
      </c>
      <c r="K49" s="276">
        <v>562.1</v>
      </c>
      <c r="L49" s="276">
        <v>538.29999999999995</v>
      </c>
      <c r="M49" s="276">
        <v>32.769280000000002</v>
      </c>
    </row>
    <row r="50" spans="1:13">
      <c r="A50" s="300">
        <v>41</v>
      </c>
      <c r="B50" s="276" t="s">
        <v>69</v>
      </c>
      <c r="C50" s="276">
        <v>504.2</v>
      </c>
      <c r="D50" s="278">
        <v>503.0333333333333</v>
      </c>
      <c r="E50" s="278">
        <v>499.26666666666659</v>
      </c>
      <c r="F50" s="278">
        <v>494.33333333333331</v>
      </c>
      <c r="G50" s="278">
        <v>490.56666666666661</v>
      </c>
      <c r="H50" s="278">
        <v>507.96666666666658</v>
      </c>
      <c r="I50" s="278">
        <v>511.73333333333323</v>
      </c>
      <c r="J50" s="278">
        <v>516.66666666666652</v>
      </c>
      <c r="K50" s="276">
        <v>506.8</v>
      </c>
      <c r="L50" s="276">
        <v>498.1</v>
      </c>
      <c r="M50" s="276">
        <v>130.74733000000001</v>
      </c>
    </row>
    <row r="51" spans="1:13">
      <c r="A51" s="300">
        <v>42</v>
      </c>
      <c r="B51" s="276" t="s">
        <v>70</v>
      </c>
      <c r="C51" s="276">
        <v>36.35</v>
      </c>
      <c r="D51" s="278">
        <v>36.300000000000004</v>
      </c>
      <c r="E51" s="278">
        <v>35.750000000000007</v>
      </c>
      <c r="F51" s="278">
        <v>35.150000000000006</v>
      </c>
      <c r="G51" s="278">
        <v>34.600000000000009</v>
      </c>
      <c r="H51" s="278">
        <v>36.900000000000006</v>
      </c>
      <c r="I51" s="278">
        <v>37.450000000000003</v>
      </c>
      <c r="J51" s="278">
        <v>38.050000000000004</v>
      </c>
      <c r="K51" s="276">
        <v>36.85</v>
      </c>
      <c r="L51" s="276">
        <v>35.700000000000003</v>
      </c>
      <c r="M51" s="276">
        <v>446.11277999999999</v>
      </c>
    </row>
    <row r="52" spans="1:13">
      <c r="A52" s="300">
        <v>43</v>
      </c>
      <c r="B52" s="276" t="s">
        <v>71</v>
      </c>
      <c r="C52" s="276">
        <v>455.3</v>
      </c>
      <c r="D52" s="278">
        <v>455.06666666666666</v>
      </c>
      <c r="E52" s="278">
        <v>450.23333333333335</v>
      </c>
      <c r="F52" s="278">
        <v>445.16666666666669</v>
      </c>
      <c r="G52" s="278">
        <v>440.33333333333337</v>
      </c>
      <c r="H52" s="278">
        <v>460.13333333333333</v>
      </c>
      <c r="I52" s="278">
        <v>464.9666666666667</v>
      </c>
      <c r="J52" s="278">
        <v>470.0333333333333</v>
      </c>
      <c r="K52" s="276">
        <v>459.9</v>
      </c>
      <c r="L52" s="276">
        <v>450</v>
      </c>
      <c r="M52" s="276">
        <v>30.577120000000001</v>
      </c>
    </row>
    <row r="53" spans="1:13">
      <c r="A53" s="300">
        <v>44</v>
      </c>
      <c r="B53" s="276" t="s">
        <v>72</v>
      </c>
      <c r="C53" s="276">
        <v>13236.95</v>
      </c>
      <c r="D53" s="278">
        <v>13208.633333333333</v>
      </c>
      <c r="E53" s="278">
        <v>13127.316666666666</v>
      </c>
      <c r="F53" s="278">
        <v>13017.683333333332</v>
      </c>
      <c r="G53" s="278">
        <v>12936.366666666665</v>
      </c>
      <c r="H53" s="278">
        <v>13318.266666666666</v>
      </c>
      <c r="I53" s="278">
        <v>13399.583333333336</v>
      </c>
      <c r="J53" s="278">
        <v>13509.216666666667</v>
      </c>
      <c r="K53" s="276">
        <v>13289.95</v>
      </c>
      <c r="L53" s="276">
        <v>13099</v>
      </c>
      <c r="M53" s="276">
        <v>0.58736999999999995</v>
      </c>
    </row>
    <row r="54" spans="1:13">
      <c r="A54" s="300">
        <v>45</v>
      </c>
      <c r="B54" s="276" t="s">
        <v>74</v>
      </c>
      <c r="C54" s="276">
        <v>398.6</v>
      </c>
      <c r="D54" s="278">
        <v>401.65000000000003</v>
      </c>
      <c r="E54" s="278">
        <v>394.05000000000007</v>
      </c>
      <c r="F54" s="278">
        <v>389.50000000000006</v>
      </c>
      <c r="G54" s="278">
        <v>381.90000000000009</v>
      </c>
      <c r="H54" s="278">
        <v>406.20000000000005</v>
      </c>
      <c r="I54" s="278">
        <v>413.80000000000007</v>
      </c>
      <c r="J54" s="278">
        <v>418.35</v>
      </c>
      <c r="K54" s="276">
        <v>409.25</v>
      </c>
      <c r="L54" s="276">
        <v>397.1</v>
      </c>
      <c r="M54" s="276">
        <v>87.89331</v>
      </c>
    </row>
    <row r="55" spans="1:13">
      <c r="A55" s="300">
        <v>46</v>
      </c>
      <c r="B55" s="276" t="s">
        <v>75</v>
      </c>
      <c r="C55" s="276">
        <v>3765.55</v>
      </c>
      <c r="D55" s="278">
        <v>3762.9833333333336</v>
      </c>
      <c r="E55" s="278">
        <v>3728.2666666666673</v>
      </c>
      <c r="F55" s="278">
        <v>3690.9833333333336</v>
      </c>
      <c r="G55" s="278">
        <v>3656.2666666666673</v>
      </c>
      <c r="H55" s="278">
        <v>3800.2666666666673</v>
      </c>
      <c r="I55" s="278">
        <v>3834.9833333333336</v>
      </c>
      <c r="J55" s="278">
        <v>3872.2666666666673</v>
      </c>
      <c r="K55" s="276">
        <v>3797.7</v>
      </c>
      <c r="L55" s="276">
        <v>3725.7</v>
      </c>
      <c r="M55" s="276">
        <v>6.48902</v>
      </c>
    </row>
    <row r="56" spans="1:13">
      <c r="A56" s="300">
        <v>47</v>
      </c>
      <c r="B56" s="276" t="s">
        <v>76</v>
      </c>
      <c r="C56" s="276">
        <v>466.85</v>
      </c>
      <c r="D56" s="278">
        <v>469.09999999999997</v>
      </c>
      <c r="E56" s="278">
        <v>462.74999999999994</v>
      </c>
      <c r="F56" s="278">
        <v>458.65</v>
      </c>
      <c r="G56" s="278">
        <v>452.29999999999995</v>
      </c>
      <c r="H56" s="278">
        <v>473.19999999999993</v>
      </c>
      <c r="I56" s="278">
        <v>479.54999999999995</v>
      </c>
      <c r="J56" s="278">
        <v>483.64999999999992</v>
      </c>
      <c r="K56" s="276">
        <v>475.45</v>
      </c>
      <c r="L56" s="276">
        <v>465</v>
      </c>
      <c r="M56" s="276">
        <v>29.360320000000002</v>
      </c>
    </row>
    <row r="57" spans="1:13">
      <c r="A57" s="300">
        <v>48</v>
      </c>
      <c r="B57" s="276" t="s">
        <v>77</v>
      </c>
      <c r="C57" s="276">
        <v>122</v>
      </c>
      <c r="D57" s="278">
        <v>120.8</v>
      </c>
      <c r="E57" s="278">
        <v>117.6</v>
      </c>
      <c r="F57" s="278">
        <v>113.2</v>
      </c>
      <c r="G57" s="278">
        <v>110</v>
      </c>
      <c r="H57" s="278">
        <v>125.19999999999999</v>
      </c>
      <c r="I57" s="278">
        <v>128.4</v>
      </c>
      <c r="J57" s="278">
        <v>132.79999999999998</v>
      </c>
      <c r="K57" s="276">
        <v>124</v>
      </c>
      <c r="L57" s="276">
        <v>116.4</v>
      </c>
      <c r="M57" s="276">
        <v>873.86006999999995</v>
      </c>
    </row>
    <row r="58" spans="1:13">
      <c r="A58" s="300">
        <v>49</v>
      </c>
      <c r="B58" s="276" t="s">
        <v>78</v>
      </c>
      <c r="C58" s="276">
        <v>125.85</v>
      </c>
      <c r="D58" s="278">
        <v>126.68333333333332</v>
      </c>
      <c r="E58" s="278">
        <v>124.66666666666666</v>
      </c>
      <c r="F58" s="278">
        <v>123.48333333333333</v>
      </c>
      <c r="G58" s="278">
        <v>121.46666666666667</v>
      </c>
      <c r="H58" s="278">
        <v>127.86666666666665</v>
      </c>
      <c r="I58" s="278">
        <v>129.88333333333333</v>
      </c>
      <c r="J58" s="278">
        <v>131.06666666666663</v>
      </c>
      <c r="K58" s="276">
        <v>128.69999999999999</v>
      </c>
      <c r="L58" s="276">
        <v>125.5</v>
      </c>
      <c r="M58" s="276">
        <v>11.174429999999999</v>
      </c>
    </row>
    <row r="59" spans="1:13">
      <c r="A59" s="300">
        <v>50</v>
      </c>
      <c r="B59" s="276" t="s">
        <v>81</v>
      </c>
      <c r="C59" s="276">
        <v>612.35</v>
      </c>
      <c r="D59" s="278">
        <v>617.11666666666667</v>
      </c>
      <c r="E59" s="278">
        <v>605.23333333333335</v>
      </c>
      <c r="F59" s="278">
        <v>598.11666666666667</v>
      </c>
      <c r="G59" s="278">
        <v>586.23333333333335</v>
      </c>
      <c r="H59" s="278">
        <v>624.23333333333335</v>
      </c>
      <c r="I59" s="278">
        <v>636.11666666666679</v>
      </c>
      <c r="J59" s="278">
        <v>643.23333333333335</v>
      </c>
      <c r="K59" s="276">
        <v>629</v>
      </c>
      <c r="L59" s="276">
        <v>610</v>
      </c>
      <c r="M59" s="276">
        <v>2.7824900000000001</v>
      </c>
    </row>
    <row r="60" spans="1:13">
      <c r="A60" s="300">
        <v>51</v>
      </c>
      <c r="B60" s="276" t="s">
        <v>82</v>
      </c>
      <c r="C60" s="276">
        <v>377.25</v>
      </c>
      <c r="D60" s="278">
        <v>372.83333333333331</v>
      </c>
      <c r="E60" s="278">
        <v>367.31666666666661</v>
      </c>
      <c r="F60" s="278">
        <v>357.38333333333327</v>
      </c>
      <c r="G60" s="278">
        <v>351.86666666666656</v>
      </c>
      <c r="H60" s="278">
        <v>382.76666666666665</v>
      </c>
      <c r="I60" s="278">
        <v>388.28333333333342</v>
      </c>
      <c r="J60" s="278">
        <v>398.2166666666667</v>
      </c>
      <c r="K60" s="276">
        <v>378.35</v>
      </c>
      <c r="L60" s="276">
        <v>362.9</v>
      </c>
      <c r="M60" s="276">
        <v>33.840310000000002</v>
      </c>
    </row>
    <row r="61" spans="1:13">
      <c r="A61" s="300">
        <v>52</v>
      </c>
      <c r="B61" s="276" t="s">
        <v>83</v>
      </c>
      <c r="C61" s="276">
        <v>781.65</v>
      </c>
      <c r="D61" s="278">
        <v>786.30000000000007</v>
      </c>
      <c r="E61" s="278">
        <v>774.60000000000014</v>
      </c>
      <c r="F61" s="278">
        <v>767.55000000000007</v>
      </c>
      <c r="G61" s="278">
        <v>755.85000000000014</v>
      </c>
      <c r="H61" s="278">
        <v>793.35000000000014</v>
      </c>
      <c r="I61" s="278">
        <v>805.05000000000018</v>
      </c>
      <c r="J61" s="278">
        <v>812.10000000000014</v>
      </c>
      <c r="K61" s="276">
        <v>798</v>
      </c>
      <c r="L61" s="276">
        <v>779.25</v>
      </c>
      <c r="M61" s="276">
        <v>82.496840000000006</v>
      </c>
    </row>
    <row r="62" spans="1:13">
      <c r="A62" s="300">
        <v>53</v>
      </c>
      <c r="B62" s="276" t="s">
        <v>84</v>
      </c>
      <c r="C62" s="276">
        <v>143.1</v>
      </c>
      <c r="D62" s="278">
        <v>142.75</v>
      </c>
      <c r="E62" s="278">
        <v>141.15</v>
      </c>
      <c r="F62" s="278">
        <v>139.20000000000002</v>
      </c>
      <c r="G62" s="278">
        <v>137.60000000000002</v>
      </c>
      <c r="H62" s="278">
        <v>144.69999999999999</v>
      </c>
      <c r="I62" s="278">
        <v>146.30000000000001</v>
      </c>
      <c r="J62" s="278">
        <v>148.24999999999997</v>
      </c>
      <c r="K62" s="276">
        <v>144.35</v>
      </c>
      <c r="L62" s="276">
        <v>140.80000000000001</v>
      </c>
      <c r="M62" s="276">
        <v>187.75792999999999</v>
      </c>
    </row>
    <row r="63" spans="1:13">
      <c r="A63" s="300">
        <v>54</v>
      </c>
      <c r="B63" s="276" t="s">
        <v>3634</v>
      </c>
      <c r="C63" s="276">
        <v>2540.5500000000002</v>
      </c>
      <c r="D63" s="278">
        <v>2529.2666666666669</v>
      </c>
      <c r="E63" s="278">
        <v>2500.1333333333337</v>
      </c>
      <c r="F63" s="278">
        <v>2459.7166666666667</v>
      </c>
      <c r="G63" s="278">
        <v>2430.5833333333335</v>
      </c>
      <c r="H63" s="278">
        <v>2569.6833333333338</v>
      </c>
      <c r="I63" s="278">
        <v>2598.8166666666671</v>
      </c>
      <c r="J63" s="278">
        <v>2639.233333333334</v>
      </c>
      <c r="K63" s="276">
        <v>2558.4</v>
      </c>
      <c r="L63" s="276">
        <v>2488.85</v>
      </c>
      <c r="M63" s="276">
        <v>3.5222699999999998</v>
      </c>
    </row>
    <row r="64" spans="1:13">
      <c r="A64" s="300">
        <v>55</v>
      </c>
      <c r="B64" s="276" t="s">
        <v>85</v>
      </c>
      <c r="C64" s="276">
        <v>1604.95</v>
      </c>
      <c r="D64" s="278">
        <v>1607.3666666666668</v>
      </c>
      <c r="E64" s="278">
        <v>1595.0333333333335</v>
      </c>
      <c r="F64" s="278">
        <v>1585.1166666666668</v>
      </c>
      <c r="G64" s="278">
        <v>1572.7833333333335</v>
      </c>
      <c r="H64" s="278">
        <v>1617.2833333333335</v>
      </c>
      <c r="I64" s="278">
        <v>1629.6166666666666</v>
      </c>
      <c r="J64" s="278">
        <v>1639.5333333333335</v>
      </c>
      <c r="K64" s="276">
        <v>1619.7</v>
      </c>
      <c r="L64" s="276">
        <v>1597.45</v>
      </c>
      <c r="M64" s="276">
        <v>3.4086699999999999</v>
      </c>
    </row>
    <row r="65" spans="1:13">
      <c r="A65" s="300">
        <v>56</v>
      </c>
      <c r="B65" s="276" t="s">
        <v>86</v>
      </c>
      <c r="C65" s="276">
        <v>412.9</v>
      </c>
      <c r="D65" s="278">
        <v>410.51666666666665</v>
      </c>
      <c r="E65" s="278">
        <v>405.18333333333328</v>
      </c>
      <c r="F65" s="278">
        <v>397.46666666666664</v>
      </c>
      <c r="G65" s="278">
        <v>392.13333333333327</v>
      </c>
      <c r="H65" s="278">
        <v>418.23333333333329</v>
      </c>
      <c r="I65" s="278">
        <v>423.56666666666666</v>
      </c>
      <c r="J65" s="278">
        <v>431.2833333333333</v>
      </c>
      <c r="K65" s="276">
        <v>415.85</v>
      </c>
      <c r="L65" s="276">
        <v>402.8</v>
      </c>
      <c r="M65" s="276">
        <v>37.143470000000001</v>
      </c>
    </row>
    <row r="66" spans="1:13">
      <c r="A66" s="300">
        <v>57</v>
      </c>
      <c r="B66" s="276" t="s">
        <v>236</v>
      </c>
      <c r="C66" s="276">
        <v>787.1</v>
      </c>
      <c r="D66" s="278">
        <v>789.71666666666658</v>
      </c>
      <c r="E66" s="278">
        <v>780.43333333333317</v>
      </c>
      <c r="F66" s="278">
        <v>773.76666666666654</v>
      </c>
      <c r="G66" s="278">
        <v>764.48333333333312</v>
      </c>
      <c r="H66" s="278">
        <v>796.38333333333321</v>
      </c>
      <c r="I66" s="278">
        <v>805.66666666666674</v>
      </c>
      <c r="J66" s="278">
        <v>812.33333333333326</v>
      </c>
      <c r="K66" s="276">
        <v>799</v>
      </c>
      <c r="L66" s="276">
        <v>783.05</v>
      </c>
      <c r="M66" s="276">
        <v>5.04704</v>
      </c>
    </row>
    <row r="67" spans="1:13">
      <c r="A67" s="300">
        <v>58</v>
      </c>
      <c r="B67" s="276" t="s">
        <v>237</v>
      </c>
      <c r="C67" s="276">
        <v>339.4</v>
      </c>
      <c r="D67" s="278">
        <v>334.33333333333331</v>
      </c>
      <c r="E67" s="278">
        <v>326.66666666666663</v>
      </c>
      <c r="F67" s="278">
        <v>313.93333333333334</v>
      </c>
      <c r="G67" s="278">
        <v>306.26666666666665</v>
      </c>
      <c r="H67" s="278">
        <v>347.06666666666661</v>
      </c>
      <c r="I67" s="278">
        <v>354.73333333333323</v>
      </c>
      <c r="J67" s="278">
        <v>367.46666666666658</v>
      </c>
      <c r="K67" s="276">
        <v>342</v>
      </c>
      <c r="L67" s="276">
        <v>321.60000000000002</v>
      </c>
      <c r="M67" s="276">
        <v>19.990480000000002</v>
      </c>
    </row>
    <row r="68" spans="1:13">
      <c r="A68" s="300">
        <v>59</v>
      </c>
      <c r="B68" s="276" t="s">
        <v>235</v>
      </c>
      <c r="C68" s="276">
        <v>186.6</v>
      </c>
      <c r="D68" s="278">
        <v>185.61666666666667</v>
      </c>
      <c r="E68" s="278">
        <v>182.63333333333335</v>
      </c>
      <c r="F68" s="278">
        <v>178.66666666666669</v>
      </c>
      <c r="G68" s="278">
        <v>175.68333333333337</v>
      </c>
      <c r="H68" s="278">
        <v>189.58333333333334</v>
      </c>
      <c r="I68" s="278">
        <v>192.56666666666669</v>
      </c>
      <c r="J68" s="278">
        <v>196.53333333333333</v>
      </c>
      <c r="K68" s="276">
        <v>188.6</v>
      </c>
      <c r="L68" s="276">
        <v>181.65</v>
      </c>
      <c r="M68" s="276">
        <v>25.288709999999998</v>
      </c>
    </row>
    <row r="69" spans="1:13">
      <c r="A69" s="300">
        <v>60</v>
      </c>
      <c r="B69" s="276" t="s">
        <v>87</v>
      </c>
      <c r="C69" s="276">
        <v>600.1</v>
      </c>
      <c r="D69" s="278">
        <v>602.55000000000007</v>
      </c>
      <c r="E69" s="278">
        <v>591.80000000000018</v>
      </c>
      <c r="F69" s="278">
        <v>583.50000000000011</v>
      </c>
      <c r="G69" s="278">
        <v>572.75000000000023</v>
      </c>
      <c r="H69" s="278">
        <v>610.85000000000014</v>
      </c>
      <c r="I69" s="278">
        <v>621.59999999999991</v>
      </c>
      <c r="J69" s="278">
        <v>629.90000000000009</v>
      </c>
      <c r="K69" s="276">
        <v>613.29999999999995</v>
      </c>
      <c r="L69" s="276">
        <v>594.25</v>
      </c>
      <c r="M69" s="276">
        <v>15.7766</v>
      </c>
    </row>
    <row r="70" spans="1:13">
      <c r="A70" s="300">
        <v>61</v>
      </c>
      <c r="B70" s="276" t="s">
        <v>88</v>
      </c>
      <c r="C70" s="276">
        <v>513.85</v>
      </c>
      <c r="D70" s="278">
        <v>514.08333333333337</v>
      </c>
      <c r="E70" s="278">
        <v>510.9666666666667</v>
      </c>
      <c r="F70" s="278">
        <v>508.08333333333331</v>
      </c>
      <c r="G70" s="278">
        <v>504.96666666666664</v>
      </c>
      <c r="H70" s="278">
        <v>516.9666666666667</v>
      </c>
      <c r="I70" s="278">
        <v>520.08333333333326</v>
      </c>
      <c r="J70" s="278">
        <v>522.96666666666681</v>
      </c>
      <c r="K70" s="276">
        <v>517.20000000000005</v>
      </c>
      <c r="L70" s="276">
        <v>511.2</v>
      </c>
      <c r="M70" s="276">
        <v>31.13626</v>
      </c>
    </row>
    <row r="71" spans="1:13">
      <c r="A71" s="300">
        <v>62</v>
      </c>
      <c r="B71" s="276" t="s">
        <v>238</v>
      </c>
      <c r="C71" s="276">
        <v>1055.25</v>
      </c>
      <c r="D71" s="278">
        <v>1055.9833333333333</v>
      </c>
      <c r="E71" s="278">
        <v>1041.9666666666667</v>
      </c>
      <c r="F71" s="278">
        <v>1028.6833333333334</v>
      </c>
      <c r="G71" s="278">
        <v>1014.6666666666667</v>
      </c>
      <c r="H71" s="278">
        <v>1069.2666666666667</v>
      </c>
      <c r="I71" s="278">
        <v>1083.2833333333335</v>
      </c>
      <c r="J71" s="278">
        <v>1096.5666666666666</v>
      </c>
      <c r="K71" s="276">
        <v>1070</v>
      </c>
      <c r="L71" s="276">
        <v>1042.7</v>
      </c>
      <c r="M71" s="276">
        <v>0.75161999999999995</v>
      </c>
    </row>
    <row r="72" spans="1:13">
      <c r="A72" s="300">
        <v>63</v>
      </c>
      <c r="B72" s="276" t="s">
        <v>91</v>
      </c>
      <c r="C72" s="276">
        <v>3628.4</v>
      </c>
      <c r="D72" s="278">
        <v>3628.9833333333336</v>
      </c>
      <c r="E72" s="278">
        <v>3605.8666666666672</v>
      </c>
      <c r="F72" s="278">
        <v>3583.3333333333335</v>
      </c>
      <c r="G72" s="278">
        <v>3560.2166666666672</v>
      </c>
      <c r="H72" s="278">
        <v>3651.5166666666673</v>
      </c>
      <c r="I72" s="278">
        <v>3674.6333333333341</v>
      </c>
      <c r="J72" s="278">
        <v>3697.1666666666674</v>
      </c>
      <c r="K72" s="276">
        <v>3652.1</v>
      </c>
      <c r="L72" s="276">
        <v>3606.45</v>
      </c>
      <c r="M72" s="276">
        <v>6.78172</v>
      </c>
    </row>
    <row r="73" spans="1:13">
      <c r="A73" s="300">
        <v>64</v>
      </c>
      <c r="B73" s="276" t="s">
        <v>93</v>
      </c>
      <c r="C73" s="276">
        <v>214.55</v>
      </c>
      <c r="D73" s="278">
        <v>212.4</v>
      </c>
      <c r="E73" s="278">
        <v>209.55</v>
      </c>
      <c r="F73" s="278">
        <v>204.55</v>
      </c>
      <c r="G73" s="278">
        <v>201.70000000000002</v>
      </c>
      <c r="H73" s="278">
        <v>217.4</v>
      </c>
      <c r="I73" s="278">
        <v>220.24999999999997</v>
      </c>
      <c r="J73" s="278">
        <v>225.25</v>
      </c>
      <c r="K73" s="276">
        <v>215.25</v>
      </c>
      <c r="L73" s="276">
        <v>207.4</v>
      </c>
      <c r="M73" s="276">
        <v>124.1902</v>
      </c>
    </row>
    <row r="74" spans="1:13">
      <c r="A74" s="300">
        <v>65</v>
      </c>
      <c r="B74" s="276" t="s">
        <v>231</v>
      </c>
      <c r="C74" s="276">
        <v>2640.05</v>
      </c>
      <c r="D74" s="278">
        <v>2651.15</v>
      </c>
      <c r="E74" s="278">
        <v>2613.4</v>
      </c>
      <c r="F74" s="278">
        <v>2586.75</v>
      </c>
      <c r="G74" s="278">
        <v>2549</v>
      </c>
      <c r="H74" s="278">
        <v>2677.8</v>
      </c>
      <c r="I74" s="278">
        <v>2715.55</v>
      </c>
      <c r="J74" s="278">
        <v>2742.2000000000003</v>
      </c>
      <c r="K74" s="276">
        <v>2688.9</v>
      </c>
      <c r="L74" s="276">
        <v>2624.5</v>
      </c>
      <c r="M74" s="276">
        <v>2.5729899999999999</v>
      </c>
    </row>
    <row r="75" spans="1:13">
      <c r="A75" s="300">
        <v>66</v>
      </c>
      <c r="B75" s="276" t="s">
        <v>94</v>
      </c>
      <c r="C75" s="276">
        <v>5031.3500000000004</v>
      </c>
      <c r="D75" s="278">
        <v>5039.1833333333334</v>
      </c>
      <c r="E75" s="278">
        <v>5002.3666666666668</v>
      </c>
      <c r="F75" s="278">
        <v>4973.3833333333332</v>
      </c>
      <c r="G75" s="278">
        <v>4936.5666666666666</v>
      </c>
      <c r="H75" s="278">
        <v>5068.166666666667</v>
      </c>
      <c r="I75" s="278">
        <v>5104.9833333333345</v>
      </c>
      <c r="J75" s="278">
        <v>5133.9666666666672</v>
      </c>
      <c r="K75" s="276">
        <v>5076</v>
      </c>
      <c r="L75" s="276">
        <v>5010.2</v>
      </c>
      <c r="M75" s="276">
        <v>10.05104</v>
      </c>
    </row>
    <row r="76" spans="1:13">
      <c r="A76" s="300">
        <v>67</v>
      </c>
      <c r="B76" s="276" t="s">
        <v>239</v>
      </c>
      <c r="C76" s="276">
        <v>74.95</v>
      </c>
      <c r="D76" s="278">
        <v>75.566666666666663</v>
      </c>
      <c r="E76" s="278">
        <v>73.583333333333329</v>
      </c>
      <c r="F76" s="278">
        <v>72.216666666666669</v>
      </c>
      <c r="G76" s="278">
        <v>70.233333333333334</v>
      </c>
      <c r="H76" s="278">
        <v>76.933333333333323</v>
      </c>
      <c r="I76" s="278">
        <v>78.916666666666671</v>
      </c>
      <c r="J76" s="278">
        <v>80.283333333333317</v>
      </c>
      <c r="K76" s="276">
        <v>77.55</v>
      </c>
      <c r="L76" s="276">
        <v>74.2</v>
      </c>
      <c r="M76" s="276">
        <v>12.78087</v>
      </c>
    </row>
    <row r="77" spans="1:13">
      <c r="A77" s="300">
        <v>68</v>
      </c>
      <c r="B77" s="276" t="s">
        <v>95</v>
      </c>
      <c r="C77" s="276">
        <v>2475.1999999999998</v>
      </c>
      <c r="D77" s="278">
        <v>2457.5666666666666</v>
      </c>
      <c r="E77" s="278">
        <v>2427.1333333333332</v>
      </c>
      <c r="F77" s="278">
        <v>2379.0666666666666</v>
      </c>
      <c r="G77" s="278">
        <v>2348.6333333333332</v>
      </c>
      <c r="H77" s="278">
        <v>2505.6333333333332</v>
      </c>
      <c r="I77" s="278">
        <v>2536.0666666666666</v>
      </c>
      <c r="J77" s="278">
        <v>2584.1333333333332</v>
      </c>
      <c r="K77" s="276">
        <v>2488</v>
      </c>
      <c r="L77" s="276">
        <v>2409.5</v>
      </c>
      <c r="M77" s="276">
        <v>29.0749</v>
      </c>
    </row>
    <row r="78" spans="1:13">
      <c r="A78" s="300">
        <v>69</v>
      </c>
      <c r="B78" s="276" t="s">
        <v>240</v>
      </c>
      <c r="C78" s="276">
        <v>424.4</v>
      </c>
      <c r="D78" s="278">
        <v>425.25</v>
      </c>
      <c r="E78" s="278">
        <v>419.5</v>
      </c>
      <c r="F78" s="278">
        <v>414.6</v>
      </c>
      <c r="G78" s="278">
        <v>408.85</v>
      </c>
      <c r="H78" s="278">
        <v>430.15</v>
      </c>
      <c r="I78" s="278">
        <v>435.9</v>
      </c>
      <c r="J78" s="278">
        <v>440.79999999999995</v>
      </c>
      <c r="K78" s="276">
        <v>431</v>
      </c>
      <c r="L78" s="276">
        <v>420.35</v>
      </c>
      <c r="M78" s="276">
        <v>4.9244500000000002</v>
      </c>
    </row>
    <row r="79" spans="1:13">
      <c r="A79" s="300">
        <v>70</v>
      </c>
      <c r="B79" s="276" t="s">
        <v>241</v>
      </c>
      <c r="C79" s="276">
        <v>1160.6500000000001</v>
      </c>
      <c r="D79" s="278">
        <v>1158.4333333333334</v>
      </c>
      <c r="E79" s="278">
        <v>1150.2166666666667</v>
      </c>
      <c r="F79" s="278">
        <v>1139.7833333333333</v>
      </c>
      <c r="G79" s="278">
        <v>1131.5666666666666</v>
      </c>
      <c r="H79" s="278">
        <v>1168.8666666666668</v>
      </c>
      <c r="I79" s="278">
        <v>1177.0833333333335</v>
      </c>
      <c r="J79" s="278">
        <v>1187.5166666666669</v>
      </c>
      <c r="K79" s="276">
        <v>1166.6500000000001</v>
      </c>
      <c r="L79" s="276">
        <v>1148</v>
      </c>
      <c r="M79" s="276">
        <v>2.8767900000000002</v>
      </c>
    </row>
    <row r="80" spans="1:13">
      <c r="A80" s="300">
        <v>71</v>
      </c>
      <c r="B80" s="276" t="s">
        <v>97</v>
      </c>
      <c r="C80" s="276">
        <v>1335.15</v>
      </c>
      <c r="D80" s="278">
        <v>1328.2</v>
      </c>
      <c r="E80" s="278">
        <v>1301.4000000000001</v>
      </c>
      <c r="F80" s="278">
        <v>1267.6500000000001</v>
      </c>
      <c r="G80" s="278">
        <v>1240.8500000000001</v>
      </c>
      <c r="H80" s="278">
        <v>1361.95</v>
      </c>
      <c r="I80" s="278">
        <v>1388.7499999999998</v>
      </c>
      <c r="J80" s="278">
        <v>1422.5</v>
      </c>
      <c r="K80" s="276">
        <v>1355</v>
      </c>
      <c r="L80" s="276">
        <v>1294.45</v>
      </c>
      <c r="M80" s="276">
        <v>24.62426</v>
      </c>
    </row>
    <row r="81" spans="1:13">
      <c r="A81" s="300">
        <v>72</v>
      </c>
      <c r="B81" s="276" t="s">
        <v>98</v>
      </c>
      <c r="C81" s="276">
        <v>193.55</v>
      </c>
      <c r="D81" s="278">
        <v>192.9</v>
      </c>
      <c r="E81" s="278">
        <v>190.95000000000002</v>
      </c>
      <c r="F81" s="278">
        <v>188.35000000000002</v>
      </c>
      <c r="G81" s="278">
        <v>186.40000000000003</v>
      </c>
      <c r="H81" s="278">
        <v>195.5</v>
      </c>
      <c r="I81" s="278">
        <v>197.45</v>
      </c>
      <c r="J81" s="278">
        <v>200.04999999999998</v>
      </c>
      <c r="K81" s="276">
        <v>194.85</v>
      </c>
      <c r="L81" s="276">
        <v>190.3</v>
      </c>
      <c r="M81" s="276">
        <v>19.551110000000001</v>
      </c>
    </row>
    <row r="82" spans="1:13">
      <c r="A82" s="300">
        <v>73</v>
      </c>
      <c r="B82" s="276" t="s">
        <v>99</v>
      </c>
      <c r="C82" s="276">
        <v>67.400000000000006</v>
      </c>
      <c r="D82" s="278">
        <v>67.583333333333329</v>
      </c>
      <c r="E82" s="278">
        <v>66.516666666666652</v>
      </c>
      <c r="F82" s="278">
        <v>65.633333333333326</v>
      </c>
      <c r="G82" s="278">
        <v>64.566666666666649</v>
      </c>
      <c r="H82" s="278">
        <v>68.466666666666654</v>
      </c>
      <c r="I82" s="278">
        <v>69.533333333333346</v>
      </c>
      <c r="J82" s="278">
        <v>70.416666666666657</v>
      </c>
      <c r="K82" s="276">
        <v>68.650000000000006</v>
      </c>
      <c r="L82" s="276">
        <v>66.7</v>
      </c>
      <c r="M82" s="276">
        <v>287.51441</v>
      </c>
    </row>
    <row r="83" spans="1:13">
      <c r="A83" s="300">
        <v>74</v>
      </c>
      <c r="B83" s="276" t="s">
        <v>370</v>
      </c>
      <c r="C83" s="276">
        <v>158.15</v>
      </c>
      <c r="D83" s="278">
        <v>157.21666666666667</v>
      </c>
      <c r="E83" s="278">
        <v>154.98333333333335</v>
      </c>
      <c r="F83" s="278">
        <v>151.81666666666669</v>
      </c>
      <c r="G83" s="278">
        <v>149.58333333333337</v>
      </c>
      <c r="H83" s="278">
        <v>160.38333333333333</v>
      </c>
      <c r="I83" s="278">
        <v>162.61666666666662</v>
      </c>
      <c r="J83" s="278">
        <v>165.7833333333333</v>
      </c>
      <c r="K83" s="276">
        <v>159.44999999999999</v>
      </c>
      <c r="L83" s="276">
        <v>154.05000000000001</v>
      </c>
      <c r="M83" s="276">
        <v>61.594949999999997</v>
      </c>
    </row>
    <row r="84" spans="1:13">
      <c r="A84" s="300">
        <v>75</v>
      </c>
      <c r="B84" s="276" t="s">
        <v>244</v>
      </c>
      <c r="C84" s="276">
        <v>78.900000000000006</v>
      </c>
      <c r="D84" s="278">
        <v>79.266666666666666</v>
      </c>
      <c r="E84" s="278">
        <v>77.733333333333334</v>
      </c>
      <c r="F84" s="278">
        <v>76.566666666666663</v>
      </c>
      <c r="G84" s="278">
        <v>75.033333333333331</v>
      </c>
      <c r="H84" s="278">
        <v>80.433333333333337</v>
      </c>
      <c r="I84" s="278">
        <v>81.966666666666669</v>
      </c>
      <c r="J84" s="278">
        <v>83.13333333333334</v>
      </c>
      <c r="K84" s="276">
        <v>80.8</v>
      </c>
      <c r="L84" s="276">
        <v>78.099999999999994</v>
      </c>
      <c r="M84" s="276">
        <v>15.52998</v>
      </c>
    </row>
    <row r="85" spans="1:13">
      <c r="A85" s="300">
        <v>76</v>
      </c>
      <c r="B85" s="276" t="s">
        <v>100</v>
      </c>
      <c r="C85" s="276">
        <v>125.25</v>
      </c>
      <c r="D85" s="278">
        <v>125.31666666666666</v>
      </c>
      <c r="E85" s="278">
        <v>124.18333333333332</v>
      </c>
      <c r="F85" s="278">
        <v>123.11666666666666</v>
      </c>
      <c r="G85" s="278">
        <v>121.98333333333332</v>
      </c>
      <c r="H85" s="278">
        <v>126.38333333333333</v>
      </c>
      <c r="I85" s="278">
        <v>127.51666666666665</v>
      </c>
      <c r="J85" s="278">
        <v>128.58333333333331</v>
      </c>
      <c r="K85" s="276">
        <v>126.45</v>
      </c>
      <c r="L85" s="276">
        <v>124.25</v>
      </c>
      <c r="M85" s="276">
        <v>167.60552000000001</v>
      </c>
    </row>
    <row r="86" spans="1:13">
      <c r="A86" s="300">
        <v>77</v>
      </c>
      <c r="B86" s="276" t="s">
        <v>245</v>
      </c>
      <c r="C86" s="276">
        <v>140.85</v>
      </c>
      <c r="D86" s="278">
        <v>141.15</v>
      </c>
      <c r="E86" s="278">
        <v>139.30000000000001</v>
      </c>
      <c r="F86" s="278">
        <v>137.75</v>
      </c>
      <c r="G86" s="278">
        <v>135.9</v>
      </c>
      <c r="H86" s="278">
        <v>142.70000000000002</v>
      </c>
      <c r="I86" s="278">
        <v>144.54999999999998</v>
      </c>
      <c r="J86" s="278">
        <v>146.10000000000002</v>
      </c>
      <c r="K86" s="276">
        <v>143</v>
      </c>
      <c r="L86" s="276">
        <v>139.6</v>
      </c>
      <c r="M86" s="276">
        <v>3.68357</v>
      </c>
    </row>
    <row r="87" spans="1:13">
      <c r="A87" s="300">
        <v>78</v>
      </c>
      <c r="B87" s="276" t="s">
        <v>101</v>
      </c>
      <c r="C87" s="276">
        <v>515.6</v>
      </c>
      <c r="D87" s="278">
        <v>518.16666666666663</v>
      </c>
      <c r="E87" s="278">
        <v>509.18333333333328</v>
      </c>
      <c r="F87" s="278">
        <v>502.76666666666665</v>
      </c>
      <c r="G87" s="278">
        <v>493.7833333333333</v>
      </c>
      <c r="H87" s="278">
        <v>524.58333333333326</v>
      </c>
      <c r="I87" s="278">
        <v>533.56666666666661</v>
      </c>
      <c r="J87" s="278">
        <v>539.98333333333323</v>
      </c>
      <c r="K87" s="276">
        <v>527.15</v>
      </c>
      <c r="L87" s="276">
        <v>511.75</v>
      </c>
      <c r="M87" s="276">
        <v>18.401700000000002</v>
      </c>
    </row>
    <row r="88" spans="1:13">
      <c r="A88" s="300">
        <v>79</v>
      </c>
      <c r="B88" s="276" t="s">
        <v>103</v>
      </c>
      <c r="C88" s="276">
        <v>28.85</v>
      </c>
      <c r="D88" s="278">
        <v>28.166666666666668</v>
      </c>
      <c r="E88" s="278">
        <v>27.233333333333334</v>
      </c>
      <c r="F88" s="278">
        <v>25.616666666666667</v>
      </c>
      <c r="G88" s="278">
        <v>24.683333333333334</v>
      </c>
      <c r="H88" s="278">
        <v>29.783333333333335</v>
      </c>
      <c r="I88" s="278">
        <v>30.716666666666665</v>
      </c>
      <c r="J88" s="278">
        <v>32.333333333333336</v>
      </c>
      <c r="K88" s="276">
        <v>29.1</v>
      </c>
      <c r="L88" s="276">
        <v>26.55</v>
      </c>
      <c r="M88" s="276">
        <v>475.22676999999999</v>
      </c>
    </row>
    <row r="89" spans="1:13">
      <c r="A89" s="300">
        <v>80</v>
      </c>
      <c r="B89" s="276" t="s">
        <v>246</v>
      </c>
      <c r="C89" s="276">
        <v>526.9</v>
      </c>
      <c r="D89" s="278">
        <v>527.61666666666667</v>
      </c>
      <c r="E89" s="278">
        <v>524.2833333333333</v>
      </c>
      <c r="F89" s="278">
        <v>521.66666666666663</v>
      </c>
      <c r="G89" s="278">
        <v>518.33333333333326</v>
      </c>
      <c r="H89" s="278">
        <v>530.23333333333335</v>
      </c>
      <c r="I89" s="278">
        <v>533.56666666666661</v>
      </c>
      <c r="J89" s="278">
        <v>536.18333333333339</v>
      </c>
      <c r="K89" s="276">
        <v>530.95000000000005</v>
      </c>
      <c r="L89" s="276">
        <v>525</v>
      </c>
      <c r="M89" s="276">
        <v>0.56677999999999995</v>
      </c>
    </row>
    <row r="90" spans="1:13">
      <c r="A90" s="300">
        <v>81</v>
      </c>
      <c r="B90" s="276" t="s">
        <v>104</v>
      </c>
      <c r="C90" s="276">
        <v>722.8</v>
      </c>
      <c r="D90" s="278">
        <v>721.31666666666661</v>
      </c>
      <c r="E90" s="278">
        <v>715.83333333333326</v>
      </c>
      <c r="F90" s="278">
        <v>708.86666666666667</v>
      </c>
      <c r="G90" s="278">
        <v>703.38333333333333</v>
      </c>
      <c r="H90" s="278">
        <v>728.28333333333319</v>
      </c>
      <c r="I90" s="278">
        <v>733.76666666666654</v>
      </c>
      <c r="J90" s="278">
        <v>740.73333333333312</v>
      </c>
      <c r="K90" s="276">
        <v>726.8</v>
      </c>
      <c r="L90" s="276">
        <v>714.35</v>
      </c>
      <c r="M90" s="276">
        <v>11.92361</v>
      </c>
    </row>
    <row r="91" spans="1:13">
      <c r="A91" s="300">
        <v>82</v>
      </c>
      <c r="B91" s="276" t="s">
        <v>247</v>
      </c>
      <c r="C91" s="276">
        <v>457.55</v>
      </c>
      <c r="D91" s="278">
        <v>454.26666666666671</v>
      </c>
      <c r="E91" s="278">
        <v>448.68333333333339</v>
      </c>
      <c r="F91" s="278">
        <v>439.81666666666666</v>
      </c>
      <c r="G91" s="278">
        <v>434.23333333333335</v>
      </c>
      <c r="H91" s="278">
        <v>463.13333333333344</v>
      </c>
      <c r="I91" s="278">
        <v>468.71666666666681</v>
      </c>
      <c r="J91" s="278">
        <v>477.58333333333348</v>
      </c>
      <c r="K91" s="276">
        <v>459.85</v>
      </c>
      <c r="L91" s="276">
        <v>445.4</v>
      </c>
      <c r="M91" s="276">
        <v>2.3385400000000001</v>
      </c>
    </row>
    <row r="92" spans="1:13">
      <c r="A92" s="300">
        <v>83</v>
      </c>
      <c r="B92" s="276" t="s">
        <v>248</v>
      </c>
      <c r="C92" s="276">
        <v>1291.7</v>
      </c>
      <c r="D92" s="278">
        <v>1284.7166666666667</v>
      </c>
      <c r="E92" s="278">
        <v>1269.4833333333333</v>
      </c>
      <c r="F92" s="278">
        <v>1247.2666666666667</v>
      </c>
      <c r="G92" s="278">
        <v>1232.0333333333333</v>
      </c>
      <c r="H92" s="278">
        <v>1306.9333333333334</v>
      </c>
      <c r="I92" s="278">
        <v>1322.166666666667</v>
      </c>
      <c r="J92" s="278">
        <v>1344.3833333333334</v>
      </c>
      <c r="K92" s="276">
        <v>1299.95</v>
      </c>
      <c r="L92" s="276">
        <v>1262.5</v>
      </c>
      <c r="M92" s="276">
        <v>5.0623100000000001</v>
      </c>
    </row>
    <row r="93" spans="1:13">
      <c r="A93" s="300">
        <v>84</v>
      </c>
      <c r="B93" s="276" t="s">
        <v>105</v>
      </c>
      <c r="C93" s="276">
        <v>912</v>
      </c>
      <c r="D93" s="278">
        <v>910.9</v>
      </c>
      <c r="E93" s="278">
        <v>904.09999999999991</v>
      </c>
      <c r="F93" s="278">
        <v>896.19999999999993</v>
      </c>
      <c r="G93" s="278">
        <v>889.39999999999986</v>
      </c>
      <c r="H93" s="278">
        <v>918.8</v>
      </c>
      <c r="I93" s="278">
        <v>925.59999999999991</v>
      </c>
      <c r="J93" s="278">
        <v>933.5</v>
      </c>
      <c r="K93" s="276">
        <v>917.7</v>
      </c>
      <c r="L93" s="276">
        <v>903</v>
      </c>
      <c r="M93" s="276">
        <v>14.62088</v>
      </c>
    </row>
    <row r="94" spans="1:13">
      <c r="A94" s="300">
        <v>85</v>
      </c>
      <c r="B94" s="276" t="s">
        <v>250</v>
      </c>
      <c r="C94" s="276">
        <v>235.4</v>
      </c>
      <c r="D94" s="278">
        <v>234.41666666666666</v>
      </c>
      <c r="E94" s="278">
        <v>231.83333333333331</v>
      </c>
      <c r="F94" s="278">
        <v>228.26666666666665</v>
      </c>
      <c r="G94" s="278">
        <v>225.68333333333331</v>
      </c>
      <c r="H94" s="278">
        <v>237.98333333333332</v>
      </c>
      <c r="I94" s="278">
        <v>240.56666666666663</v>
      </c>
      <c r="J94" s="278">
        <v>244.13333333333333</v>
      </c>
      <c r="K94" s="276">
        <v>237</v>
      </c>
      <c r="L94" s="276">
        <v>230.85</v>
      </c>
      <c r="M94" s="276">
        <v>9.0190599999999996</v>
      </c>
    </row>
    <row r="95" spans="1:13">
      <c r="A95" s="300">
        <v>86</v>
      </c>
      <c r="B95" s="276" t="s">
        <v>386</v>
      </c>
      <c r="C95" s="276">
        <v>359.8</v>
      </c>
      <c r="D95" s="278">
        <v>360.41666666666669</v>
      </c>
      <c r="E95" s="278">
        <v>356.88333333333338</v>
      </c>
      <c r="F95" s="278">
        <v>353.9666666666667</v>
      </c>
      <c r="G95" s="278">
        <v>350.43333333333339</v>
      </c>
      <c r="H95" s="278">
        <v>363.33333333333337</v>
      </c>
      <c r="I95" s="278">
        <v>366.86666666666667</v>
      </c>
      <c r="J95" s="278">
        <v>369.78333333333336</v>
      </c>
      <c r="K95" s="276">
        <v>363.95</v>
      </c>
      <c r="L95" s="276">
        <v>357.5</v>
      </c>
      <c r="M95" s="276">
        <v>8.5069499999999998</v>
      </c>
    </row>
    <row r="96" spans="1:13">
      <c r="A96" s="300">
        <v>87</v>
      </c>
      <c r="B96" s="276" t="s">
        <v>106</v>
      </c>
      <c r="C96" s="276">
        <v>864.8</v>
      </c>
      <c r="D96" s="278">
        <v>853.81666666666661</v>
      </c>
      <c r="E96" s="278">
        <v>837.93333333333317</v>
      </c>
      <c r="F96" s="278">
        <v>811.06666666666661</v>
      </c>
      <c r="G96" s="278">
        <v>795.18333333333317</v>
      </c>
      <c r="H96" s="278">
        <v>880.68333333333317</v>
      </c>
      <c r="I96" s="278">
        <v>896.56666666666661</v>
      </c>
      <c r="J96" s="278">
        <v>923.43333333333317</v>
      </c>
      <c r="K96" s="276">
        <v>869.7</v>
      </c>
      <c r="L96" s="276">
        <v>826.95</v>
      </c>
      <c r="M96" s="276">
        <v>63.283140000000003</v>
      </c>
    </row>
    <row r="97" spans="1:13">
      <c r="A97" s="300">
        <v>88</v>
      </c>
      <c r="B97" s="276" t="s">
        <v>108</v>
      </c>
      <c r="C97" s="276">
        <v>886</v>
      </c>
      <c r="D97" s="278">
        <v>881.66666666666663</v>
      </c>
      <c r="E97" s="278">
        <v>874.33333333333326</v>
      </c>
      <c r="F97" s="278">
        <v>862.66666666666663</v>
      </c>
      <c r="G97" s="278">
        <v>855.33333333333326</v>
      </c>
      <c r="H97" s="278">
        <v>893.33333333333326</v>
      </c>
      <c r="I97" s="278">
        <v>900.66666666666652</v>
      </c>
      <c r="J97" s="278">
        <v>912.33333333333326</v>
      </c>
      <c r="K97" s="276">
        <v>889</v>
      </c>
      <c r="L97" s="276">
        <v>870</v>
      </c>
      <c r="M97" s="276">
        <v>75.2727</v>
      </c>
    </row>
    <row r="98" spans="1:13">
      <c r="A98" s="300">
        <v>89</v>
      </c>
      <c r="B98" s="276" t="s">
        <v>109</v>
      </c>
      <c r="C98" s="276">
        <v>2350.35</v>
      </c>
      <c r="D98" s="278">
        <v>2330.15</v>
      </c>
      <c r="E98" s="278">
        <v>2302.9</v>
      </c>
      <c r="F98" s="278">
        <v>2255.4499999999998</v>
      </c>
      <c r="G98" s="278">
        <v>2228.1999999999998</v>
      </c>
      <c r="H98" s="278">
        <v>2377.6000000000004</v>
      </c>
      <c r="I98" s="278">
        <v>2404.8500000000004</v>
      </c>
      <c r="J98" s="278">
        <v>2452.3000000000006</v>
      </c>
      <c r="K98" s="276">
        <v>2357.4</v>
      </c>
      <c r="L98" s="276">
        <v>2282.6999999999998</v>
      </c>
      <c r="M98" s="276">
        <v>50.565019999999997</v>
      </c>
    </row>
    <row r="99" spans="1:13">
      <c r="A99" s="300">
        <v>90</v>
      </c>
      <c r="B99" s="276" t="s">
        <v>252</v>
      </c>
      <c r="C99" s="276">
        <v>2790.8</v>
      </c>
      <c r="D99" s="278">
        <v>2803.2666666666664</v>
      </c>
      <c r="E99" s="278">
        <v>2767.5333333333328</v>
      </c>
      <c r="F99" s="278">
        <v>2744.2666666666664</v>
      </c>
      <c r="G99" s="278">
        <v>2708.5333333333328</v>
      </c>
      <c r="H99" s="278">
        <v>2826.5333333333328</v>
      </c>
      <c r="I99" s="278">
        <v>2862.2666666666664</v>
      </c>
      <c r="J99" s="278">
        <v>2885.5333333333328</v>
      </c>
      <c r="K99" s="276">
        <v>2839</v>
      </c>
      <c r="L99" s="276">
        <v>2780</v>
      </c>
      <c r="M99" s="276">
        <v>2.4306899999999998</v>
      </c>
    </row>
    <row r="100" spans="1:13">
      <c r="A100" s="300">
        <v>91</v>
      </c>
      <c r="B100" s="276" t="s">
        <v>110</v>
      </c>
      <c r="C100" s="276">
        <v>1391.3</v>
      </c>
      <c r="D100" s="278">
        <v>1384.0833333333333</v>
      </c>
      <c r="E100" s="278">
        <v>1373.2166666666665</v>
      </c>
      <c r="F100" s="278">
        <v>1355.1333333333332</v>
      </c>
      <c r="G100" s="278">
        <v>1344.2666666666664</v>
      </c>
      <c r="H100" s="278">
        <v>1402.1666666666665</v>
      </c>
      <c r="I100" s="278">
        <v>1413.0333333333333</v>
      </c>
      <c r="J100" s="278">
        <v>1431.1166666666666</v>
      </c>
      <c r="K100" s="276">
        <v>1394.95</v>
      </c>
      <c r="L100" s="276">
        <v>1366</v>
      </c>
      <c r="M100" s="276">
        <v>107.80718</v>
      </c>
    </row>
    <row r="101" spans="1:13">
      <c r="A101" s="300">
        <v>92</v>
      </c>
      <c r="B101" s="276" t="s">
        <v>253</v>
      </c>
      <c r="C101" s="276">
        <v>651.45000000000005</v>
      </c>
      <c r="D101" s="278">
        <v>653.38333333333333</v>
      </c>
      <c r="E101" s="278">
        <v>642.81666666666661</v>
      </c>
      <c r="F101" s="278">
        <v>634.18333333333328</v>
      </c>
      <c r="G101" s="278">
        <v>623.61666666666656</v>
      </c>
      <c r="H101" s="278">
        <v>662.01666666666665</v>
      </c>
      <c r="I101" s="278">
        <v>672.58333333333348</v>
      </c>
      <c r="J101" s="278">
        <v>681.2166666666667</v>
      </c>
      <c r="K101" s="276">
        <v>663.95</v>
      </c>
      <c r="L101" s="276">
        <v>644.75</v>
      </c>
      <c r="M101" s="276">
        <v>48.190429999999999</v>
      </c>
    </row>
    <row r="102" spans="1:13">
      <c r="A102" s="300">
        <v>93</v>
      </c>
      <c r="B102" s="276" t="s">
        <v>111</v>
      </c>
      <c r="C102" s="276">
        <v>3112.35</v>
      </c>
      <c r="D102" s="278">
        <v>3109.4833333333336</v>
      </c>
      <c r="E102" s="278">
        <v>3083.9666666666672</v>
      </c>
      <c r="F102" s="278">
        <v>3055.5833333333335</v>
      </c>
      <c r="G102" s="278">
        <v>3030.0666666666671</v>
      </c>
      <c r="H102" s="278">
        <v>3137.8666666666672</v>
      </c>
      <c r="I102" s="278">
        <v>3163.3833333333337</v>
      </c>
      <c r="J102" s="278">
        <v>3191.7666666666673</v>
      </c>
      <c r="K102" s="276">
        <v>3135</v>
      </c>
      <c r="L102" s="276">
        <v>3081.1</v>
      </c>
      <c r="M102" s="276">
        <v>10.589180000000001</v>
      </c>
    </row>
    <row r="103" spans="1:13">
      <c r="A103" s="300">
        <v>94</v>
      </c>
      <c r="B103" s="276" t="s">
        <v>114</v>
      </c>
      <c r="C103" s="276">
        <v>244.55</v>
      </c>
      <c r="D103" s="278">
        <v>244.38333333333333</v>
      </c>
      <c r="E103" s="278">
        <v>242.76666666666665</v>
      </c>
      <c r="F103" s="278">
        <v>240.98333333333332</v>
      </c>
      <c r="G103" s="278">
        <v>239.36666666666665</v>
      </c>
      <c r="H103" s="278">
        <v>246.16666666666666</v>
      </c>
      <c r="I103" s="278">
        <v>247.78333333333333</v>
      </c>
      <c r="J103" s="278">
        <v>249.56666666666666</v>
      </c>
      <c r="K103" s="276">
        <v>246</v>
      </c>
      <c r="L103" s="276">
        <v>242.6</v>
      </c>
      <c r="M103" s="276">
        <v>154.46054000000001</v>
      </c>
    </row>
    <row r="104" spans="1:13">
      <c r="A104" s="300">
        <v>95</v>
      </c>
      <c r="B104" s="276" t="s">
        <v>115</v>
      </c>
      <c r="C104" s="276">
        <v>226.45</v>
      </c>
      <c r="D104" s="278">
        <v>226.85</v>
      </c>
      <c r="E104" s="278">
        <v>223.85</v>
      </c>
      <c r="F104" s="278">
        <v>221.25</v>
      </c>
      <c r="G104" s="278">
        <v>218.25</v>
      </c>
      <c r="H104" s="278">
        <v>229.45</v>
      </c>
      <c r="I104" s="278">
        <v>232.45</v>
      </c>
      <c r="J104" s="278">
        <v>235.04999999999998</v>
      </c>
      <c r="K104" s="276">
        <v>229.85</v>
      </c>
      <c r="L104" s="276">
        <v>224.25</v>
      </c>
      <c r="M104" s="276">
        <v>64.392799999999994</v>
      </c>
    </row>
    <row r="105" spans="1:13">
      <c r="A105" s="300">
        <v>96</v>
      </c>
      <c r="B105" s="276" t="s">
        <v>116</v>
      </c>
      <c r="C105" s="276">
        <v>2320.0500000000002</v>
      </c>
      <c r="D105" s="278">
        <v>2330.4333333333334</v>
      </c>
      <c r="E105" s="278">
        <v>2296.916666666667</v>
      </c>
      <c r="F105" s="278">
        <v>2273.7833333333338</v>
      </c>
      <c r="G105" s="278">
        <v>2240.2666666666673</v>
      </c>
      <c r="H105" s="278">
        <v>2353.5666666666666</v>
      </c>
      <c r="I105" s="278">
        <v>2387.083333333333</v>
      </c>
      <c r="J105" s="278">
        <v>2410.2166666666662</v>
      </c>
      <c r="K105" s="276">
        <v>2363.9499999999998</v>
      </c>
      <c r="L105" s="276">
        <v>2307.3000000000002</v>
      </c>
      <c r="M105" s="276">
        <v>22.071760000000001</v>
      </c>
    </row>
    <row r="106" spans="1:13">
      <c r="A106" s="300">
        <v>97</v>
      </c>
      <c r="B106" s="276" t="s">
        <v>254</v>
      </c>
      <c r="C106" s="276">
        <v>243.25</v>
      </c>
      <c r="D106" s="278">
        <v>243.48333333333335</v>
      </c>
      <c r="E106" s="278">
        <v>241.26666666666671</v>
      </c>
      <c r="F106" s="278">
        <v>239.28333333333336</v>
      </c>
      <c r="G106" s="278">
        <v>237.06666666666672</v>
      </c>
      <c r="H106" s="278">
        <v>245.4666666666667</v>
      </c>
      <c r="I106" s="278">
        <v>247.68333333333334</v>
      </c>
      <c r="J106" s="278">
        <v>249.66666666666669</v>
      </c>
      <c r="K106" s="276">
        <v>245.7</v>
      </c>
      <c r="L106" s="276">
        <v>241.5</v>
      </c>
      <c r="M106" s="276">
        <v>5.4240599999999999</v>
      </c>
    </row>
    <row r="107" spans="1:13">
      <c r="A107" s="300">
        <v>98</v>
      </c>
      <c r="B107" s="276" t="s">
        <v>255</v>
      </c>
      <c r="C107" s="276">
        <v>39.450000000000003</v>
      </c>
      <c r="D107" s="278">
        <v>39.466666666666661</v>
      </c>
      <c r="E107" s="278">
        <v>39.033333333333324</v>
      </c>
      <c r="F107" s="278">
        <v>38.61666666666666</v>
      </c>
      <c r="G107" s="278">
        <v>38.183333333333323</v>
      </c>
      <c r="H107" s="278">
        <v>39.883333333333326</v>
      </c>
      <c r="I107" s="278">
        <v>40.316666666666663</v>
      </c>
      <c r="J107" s="278">
        <v>40.733333333333327</v>
      </c>
      <c r="K107" s="276">
        <v>39.9</v>
      </c>
      <c r="L107" s="276">
        <v>39.049999999999997</v>
      </c>
      <c r="M107" s="276">
        <v>12.52528</v>
      </c>
    </row>
    <row r="108" spans="1:13">
      <c r="A108" s="300">
        <v>99</v>
      </c>
      <c r="B108" s="276" t="s">
        <v>117</v>
      </c>
      <c r="C108" s="276">
        <v>192.45</v>
      </c>
      <c r="D108" s="278">
        <v>190.23333333333335</v>
      </c>
      <c r="E108" s="278">
        <v>185.66666666666669</v>
      </c>
      <c r="F108" s="278">
        <v>178.88333333333333</v>
      </c>
      <c r="G108" s="278">
        <v>174.31666666666666</v>
      </c>
      <c r="H108" s="278">
        <v>197.01666666666671</v>
      </c>
      <c r="I108" s="278">
        <v>201.58333333333337</v>
      </c>
      <c r="J108" s="278">
        <v>208.36666666666673</v>
      </c>
      <c r="K108" s="276">
        <v>194.8</v>
      </c>
      <c r="L108" s="276">
        <v>183.45</v>
      </c>
      <c r="M108" s="276">
        <v>124.01937</v>
      </c>
    </row>
    <row r="109" spans="1:13">
      <c r="A109" s="300">
        <v>100</v>
      </c>
      <c r="B109" s="276" t="s">
        <v>118</v>
      </c>
      <c r="C109" s="276">
        <v>518.04999999999995</v>
      </c>
      <c r="D109" s="278">
        <v>518.4666666666667</v>
      </c>
      <c r="E109" s="278">
        <v>512.68333333333339</v>
      </c>
      <c r="F109" s="278">
        <v>507.31666666666672</v>
      </c>
      <c r="G109" s="278">
        <v>501.53333333333342</v>
      </c>
      <c r="H109" s="278">
        <v>523.83333333333337</v>
      </c>
      <c r="I109" s="278">
        <v>529.61666666666667</v>
      </c>
      <c r="J109" s="278">
        <v>534.98333333333335</v>
      </c>
      <c r="K109" s="276">
        <v>524.25</v>
      </c>
      <c r="L109" s="276">
        <v>513.1</v>
      </c>
      <c r="M109" s="276">
        <v>269.69144999999997</v>
      </c>
    </row>
    <row r="110" spans="1:13">
      <c r="A110" s="300">
        <v>101</v>
      </c>
      <c r="B110" s="276" t="s">
        <v>256</v>
      </c>
      <c r="C110" s="276">
        <v>1455.7</v>
      </c>
      <c r="D110" s="278">
        <v>1470.9000000000003</v>
      </c>
      <c r="E110" s="278">
        <v>1434.9000000000005</v>
      </c>
      <c r="F110" s="278">
        <v>1414.1000000000001</v>
      </c>
      <c r="G110" s="278">
        <v>1378.1000000000004</v>
      </c>
      <c r="H110" s="278">
        <v>1491.7000000000007</v>
      </c>
      <c r="I110" s="278">
        <v>1527.7000000000003</v>
      </c>
      <c r="J110" s="278">
        <v>1548.5000000000009</v>
      </c>
      <c r="K110" s="276">
        <v>1506.9</v>
      </c>
      <c r="L110" s="276">
        <v>1450.1</v>
      </c>
      <c r="M110" s="276">
        <v>12.709720000000001</v>
      </c>
    </row>
    <row r="111" spans="1:13">
      <c r="A111" s="300">
        <v>102</v>
      </c>
      <c r="B111" s="276" t="s">
        <v>119</v>
      </c>
      <c r="C111" s="276">
        <v>480.15</v>
      </c>
      <c r="D111" s="278">
        <v>483.11666666666662</v>
      </c>
      <c r="E111" s="278">
        <v>475.48333333333323</v>
      </c>
      <c r="F111" s="278">
        <v>470.81666666666661</v>
      </c>
      <c r="G111" s="278">
        <v>463.18333333333322</v>
      </c>
      <c r="H111" s="278">
        <v>487.78333333333325</v>
      </c>
      <c r="I111" s="278">
        <v>495.41666666666657</v>
      </c>
      <c r="J111" s="278">
        <v>500.08333333333326</v>
      </c>
      <c r="K111" s="276">
        <v>490.75</v>
      </c>
      <c r="L111" s="276">
        <v>478.45</v>
      </c>
      <c r="M111" s="276">
        <v>42.588859999999997</v>
      </c>
    </row>
    <row r="112" spans="1:13">
      <c r="A112" s="300">
        <v>103</v>
      </c>
      <c r="B112" s="276" t="s">
        <v>257</v>
      </c>
      <c r="C112" s="276">
        <v>42.4</v>
      </c>
      <c r="D112" s="278">
        <v>42.199999999999996</v>
      </c>
      <c r="E112" s="278">
        <v>40.499999999999993</v>
      </c>
      <c r="F112" s="278">
        <v>38.599999999999994</v>
      </c>
      <c r="G112" s="278">
        <v>36.899999999999991</v>
      </c>
      <c r="H112" s="278">
        <v>44.099999999999994</v>
      </c>
      <c r="I112" s="278">
        <v>45.8</v>
      </c>
      <c r="J112" s="278">
        <v>47.699999999999996</v>
      </c>
      <c r="K112" s="276">
        <v>43.9</v>
      </c>
      <c r="L112" s="276">
        <v>40.299999999999997</v>
      </c>
      <c r="M112" s="276">
        <v>75.316360000000003</v>
      </c>
    </row>
    <row r="113" spans="1:13">
      <c r="A113" s="300">
        <v>104</v>
      </c>
      <c r="B113" s="276" t="s">
        <v>120</v>
      </c>
      <c r="C113" s="276">
        <v>9.9</v>
      </c>
      <c r="D113" s="278">
        <v>9.8833333333333346</v>
      </c>
      <c r="E113" s="278">
        <v>9.7166666666666686</v>
      </c>
      <c r="F113" s="278">
        <v>9.5333333333333332</v>
      </c>
      <c r="G113" s="278">
        <v>9.3666666666666671</v>
      </c>
      <c r="H113" s="278">
        <v>10.06666666666667</v>
      </c>
      <c r="I113" s="278">
        <v>10.233333333333338</v>
      </c>
      <c r="J113" s="278">
        <v>10.416666666666671</v>
      </c>
      <c r="K113" s="276">
        <v>10.050000000000001</v>
      </c>
      <c r="L113" s="276">
        <v>9.6999999999999993</v>
      </c>
      <c r="M113" s="276">
        <v>1405.33584</v>
      </c>
    </row>
    <row r="114" spans="1:13">
      <c r="A114" s="300">
        <v>105</v>
      </c>
      <c r="B114" s="276" t="s">
        <v>121</v>
      </c>
      <c r="C114" s="276">
        <v>37.75</v>
      </c>
      <c r="D114" s="278">
        <v>37.516666666666673</v>
      </c>
      <c r="E114" s="278">
        <v>37.083333333333343</v>
      </c>
      <c r="F114" s="278">
        <v>36.416666666666671</v>
      </c>
      <c r="G114" s="278">
        <v>35.983333333333341</v>
      </c>
      <c r="H114" s="278">
        <v>38.183333333333344</v>
      </c>
      <c r="I114" s="278">
        <v>38.616666666666667</v>
      </c>
      <c r="J114" s="278">
        <v>39.283333333333346</v>
      </c>
      <c r="K114" s="276">
        <v>37.950000000000003</v>
      </c>
      <c r="L114" s="276">
        <v>36.85</v>
      </c>
      <c r="M114" s="276">
        <v>194.20642000000001</v>
      </c>
    </row>
    <row r="115" spans="1:13">
      <c r="A115" s="300">
        <v>106</v>
      </c>
      <c r="B115" s="276" t="s">
        <v>122</v>
      </c>
      <c r="C115" s="276">
        <v>483.15</v>
      </c>
      <c r="D115" s="278">
        <v>489.2833333333333</v>
      </c>
      <c r="E115" s="278">
        <v>474.56666666666661</v>
      </c>
      <c r="F115" s="278">
        <v>465.98333333333329</v>
      </c>
      <c r="G115" s="278">
        <v>451.26666666666659</v>
      </c>
      <c r="H115" s="278">
        <v>497.86666666666662</v>
      </c>
      <c r="I115" s="278">
        <v>512.58333333333326</v>
      </c>
      <c r="J115" s="278">
        <v>521.16666666666663</v>
      </c>
      <c r="K115" s="276">
        <v>504</v>
      </c>
      <c r="L115" s="276">
        <v>480.7</v>
      </c>
      <c r="M115" s="276">
        <v>56.383429999999997</v>
      </c>
    </row>
    <row r="116" spans="1:13">
      <c r="A116" s="300">
        <v>107</v>
      </c>
      <c r="B116" s="276" t="s">
        <v>260</v>
      </c>
      <c r="C116" s="276">
        <v>129.1</v>
      </c>
      <c r="D116" s="278">
        <v>130.31666666666669</v>
      </c>
      <c r="E116" s="278">
        <v>126.63333333333338</v>
      </c>
      <c r="F116" s="278">
        <v>124.16666666666669</v>
      </c>
      <c r="G116" s="278">
        <v>120.48333333333338</v>
      </c>
      <c r="H116" s="278">
        <v>132.78333333333339</v>
      </c>
      <c r="I116" s="278">
        <v>136.46666666666673</v>
      </c>
      <c r="J116" s="278">
        <v>138.93333333333339</v>
      </c>
      <c r="K116" s="276">
        <v>134</v>
      </c>
      <c r="L116" s="276">
        <v>127.85</v>
      </c>
      <c r="M116" s="276">
        <v>40.192140000000002</v>
      </c>
    </row>
    <row r="117" spans="1:13">
      <c r="A117" s="300">
        <v>108</v>
      </c>
      <c r="B117" s="276" t="s">
        <v>123</v>
      </c>
      <c r="C117" s="276">
        <v>1659.8</v>
      </c>
      <c r="D117" s="278">
        <v>1673.2</v>
      </c>
      <c r="E117" s="278">
        <v>1637.4</v>
      </c>
      <c r="F117" s="278">
        <v>1615</v>
      </c>
      <c r="G117" s="278">
        <v>1579.2</v>
      </c>
      <c r="H117" s="278">
        <v>1695.6000000000001</v>
      </c>
      <c r="I117" s="278">
        <v>1731.3999999999999</v>
      </c>
      <c r="J117" s="278">
        <v>1753.8000000000002</v>
      </c>
      <c r="K117" s="276">
        <v>1709</v>
      </c>
      <c r="L117" s="276">
        <v>1650.8</v>
      </c>
      <c r="M117" s="276">
        <v>15.68196</v>
      </c>
    </row>
    <row r="118" spans="1:13">
      <c r="A118" s="300">
        <v>109</v>
      </c>
      <c r="B118" s="276" t="s">
        <v>124</v>
      </c>
      <c r="C118" s="276">
        <v>926.75</v>
      </c>
      <c r="D118" s="278">
        <v>922.20000000000016</v>
      </c>
      <c r="E118" s="278">
        <v>913.00000000000034</v>
      </c>
      <c r="F118" s="278">
        <v>899.25000000000023</v>
      </c>
      <c r="G118" s="278">
        <v>890.05000000000041</v>
      </c>
      <c r="H118" s="278">
        <v>935.95000000000027</v>
      </c>
      <c r="I118" s="278">
        <v>945.15000000000009</v>
      </c>
      <c r="J118" s="278">
        <v>958.9000000000002</v>
      </c>
      <c r="K118" s="276">
        <v>931.4</v>
      </c>
      <c r="L118" s="276">
        <v>908.45</v>
      </c>
      <c r="M118" s="276">
        <v>76.468580000000003</v>
      </c>
    </row>
    <row r="119" spans="1:13">
      <c r="A119" s="300">
        <v>110</v>
      </c>
      <c r="B119" s="276" t="s">
        <v>125</v>
      </c>
      <c r="C119" s="276">
        <v>246.9</v>
      </c>
      <c r="D119" s="278">
        <v>246.43333333333331</v>
      </c>
      <c r="E119" s="278">
        <v>244.46666666666661</v>
      </c>
      <c r="F119" s="278">
        <v>242.0333333333333</v>
      </c>
      <c r="G119" s="278">
        <v>240.06666666666661</v>
      </c>
      <c r="H119" s="278">
        <v>248.86666666666662</v>
      </c>
      <c r="I119" s="278">
        <v>250.83333333333331</v>
      </c>
      <c r="J119" s="278">
        <v>253.26666666666662</v>
      </c>
      <c r="K119" s="276">
        <v>248.4</v>
      </c>
      <c r="L119" s="276">
        <v>244</v>
      </c>
      <c r="M119" s="276">
        <v>39.384099999999997</v>
      </c>
    </row>
    <row r="120" spans="1:13">
      <c r="A120" s="300">
        <v>111</v>
      </c>
      <c r="B120" s="276" t="s">
        <v>126</v>
      </c>
      <c r="C120" s="276">
        <v>1154.5999999999999</v>
      </c>
      <c r="D120" s="278">
        <v>1156.7666666666667</v>
      </c>
      <c r="E120" s="278">
        <v>1149.8333333333333</v>
      </c>
      <c r="F120" s="278">
        <v>1145.0666666666666</v>
      </c>
      <c r="G120" s="278">
        <v>1138.1333333333332</v>
      </c>
      <c r="H120" s="278">
        <v>1161.5333333333333</v>
      </c>
      <c r="I120" s="278">
        <v>1168.4666666666667</v>
      </c>
      <c r="J120" s="278">
        <v>1173.2333333333333</v>
      </c>
      <c r="K120" s="276">
        <v>1163.7</v>
      </c>
      <c r="L120" s="276">
        <v>1152</v>
      </c>
      <c r="M120" s="276">
        <v>69.059259999999995</v>
      </c>
    </row>
    <row r="121" spans="1:13">
      <c r="A121" s="300">
        <v>112</v>
      </c>
      <c r="B121" s="276" t="s">
        <v>127</v>
      </c>
      <c r="C121" s="276">
        <v>95.45</v>
      </c>
      <c r="D121" s="278">
        <v>95.34999999999998</v>
      </c>
      <c r="E121" s="278">
        <v>94.44999999999996</v>
      </c>
      <c r="F121" s="278">
        <v>93.449999999999974</v>
      </c>
      <c r="G121" s="278">
        <v>92.549999999999955</v>
      </c>
      <c r="H121" s="278">
        <v>96.349999999999966</v>
      </c>
      <c r="I121" s="278">
        <v>97.249999999999972</v>
      </c>
      <c r="J121" s="278">
        <v>98.249999999999972</v>
      </c>
      <c r="K121" s="276">
        <v>96.25</v>
      </c>
      <c r="L121" s="276">
        <v>94.35</v>
      </c>
      <c r="M121" s="276">
        <v>209.59934999999999</v>
      </c>
    </row>
    <row r="122" spans="1:13">
      <c r="A122" s="300">
        <v>113</v>
      </c>
      <c r="B122" s="276" t="s">
        <v>262</v>
      </c>
      <c r="C122" s="276">
        <v>2242.5500000000002</v>
      </c>
      <c r="D122" s="278">
        <v>2245.4666666666667</v>
      </c>
      <c r="E122" s="278">
        <v>2205.1833333333334</v>
      </c>
      <c r="F122" s="278">
        <v>2167.8166666666666</v>
      </c>
      <c r="G122" s="278">
        <v>2127.5333333333333</v>
      </c>
      <c r="H122" s="278">
        <v>2282.8333333333335</v>
      </c>
      <c r="I122" s="278">
        <v>2323.1166666666672</v>
      </c>
      <c r="J122" s="278">
        <v>2360.4833333333336</v>
      </c>
      <c r="K122" s="276">
        <v>2285.75</v>
      </c>
      <c r="L122" s="276">
        <v>2208.1</v>
      </c>
      <c r="M122" s="276">
        <v>4.3893300000000002</v>
      </c>
    </row>
    <row r="123" spans="1:13">
      <c r="A123" s="300">
        <v>114</v>
      </c>
      <c r="B123" s="276" t="s">
        <v>2931</v>
      </c>
      <c r="C123" s="276">
        <v>1441</v>
      </c>
      <c r="D123" s="278">
        <v>1456.7</v>
      </c>
      <c r="E123" s="278">
        <v>1415.4</v>
      </c>
      <c r="F123" s="278">
        <v>1389.8</v>
      </c>
      <c r="G123" s="278">
        <v>1348.5</v>
      </c>
      <c r="H123" s="278">
        <v>1482.3000000000002</v>
      </c>
      <c r="I123" s="278">
        <v>1523.6</v>
      </c>
      <c r="J123" s="278">
        <v>1549.2000000000003</v>
      </c>
      <c r="K123" s="276">
        <v>1498</v>
      </c>
      <c r="L123" s="276">
        <v>1431.1</v>
      </c>
      <c r="M123" s="276">
        <v>52.739139999999999</v>
      </c>
    </row>
    <row r="124" spans="1:13">
      <c r="A124" s="300">
        <v>115</v>
      </c>
      <c r="B124" s="276" t="s">
        <v>128</v>
      </c>
      <c r="C124" s="276">
        <v>213.55</v>
      </c>
      <c r="D124" s="278">
        <v>213.85000000000002</v>
      </c>
      <c r="E124" s="278">
        <v>211.30000000000004</v>
      </c>
      <c r="F124" s="278">
        <v>209.05</v>
      </c>
      <c r="G124" s="278">
        <v>206.50000000000003</v>
      </c>
      <c r="H124" s="278">
        <v>216.10000000000005</v>
      </c>
      <c r="I124" s="278">
        <v>218.65</v>
      </c>
      <c r="J124" s="278">
        <v>220.90000000000006</v>
      </c>
      <c r="K124" s="276">
        <v>216.4</v>
      </c>
      <c r="L124" s="276">
        <v>211.6</v>
      </c>
      <c r="M124" s="276">
        <v>232.55609000000001</v>
      </c>
    </row>
    <row r="125" spans="1:13">
      <c r="A125" s="300">
        <v>116</v>
      </c>
      <c r="B125" s="276" t="s">
        <v>129</v>
      </c>
      <c r="C125" s="276">
        <v>272.8</v>
      </c>
      <c r="D125" s="278">
        <v>269.38333333333333</v>
      </c>
      <c r="E125" s="278">
        <v>264.81666666666666</v>
      </c>
      <c r="F125" s="278">
        <v>256.83333333333331</v>
      </c>
      <c r="G125" s="278">
        <v>252.26666666666665</v>
      </c>
      <c r="H125" s="278">
        <v>277.36666666666667</v>
      </c>
      <c r="I125" s="278">
        <v>281.93333333333328</v>
      </c>
      <c r="J125" s="278">
        <v>289.91666666666669</v>
      </c>
      <c r="K125" s="276">
        <v>273.95</v>
      </c>
      <c r="L125" s="276">
        <v>261.39999999999998</v>
      </c>
      <c r="M125" s="276">
        <v>99.697299999999998</v>
      </c>
    </row>
    <row r="126" spans="1:13">
      <c r="A126" s="300">
        <v>117</v>
      </c>
      <c r="B126" s="276" t="s">
        <v>263</v>
      </c>
      <c r="C126" s="276">
        <v>66.400000000000006</v>
      </c>
      <c r="D126" s="278">
        <v>66.900000000000006</v>
      </c>
      <c r="E126" s="278">
        <v>65.600000000000009</v>
      </c>
      <c r="F126" s="278">
        <v>64.8</v>
      </c>
      <c r="G126" s="278">
        <v>63.5</v>
      </c>
      <c r="H126" s="278">
        <v>67.700000000000017</v>
      </c>
      <c r="I126" s="278">
        <v>69.000000000000028</v>
      </c>
      <c r="J126" s="278">
        <v>69.800000000000026</v>
      </c>
      <c r="K126" s="276">
        <v>68.2</v>
      </c>
      <c r="L126" s="276">
        <v>66.099999999999994</v>
      </c>
      <c r="M126" s="276">
        <v>11.89733</v>
      </c>
    </row>
    <row r="127" spans="1:13">
      <c r="A127" s="300">
        <v>118</v>
      </c>
      <c r="B127" s="276" t="s">
        <v>130</v>
      </c>
      <c r="C127" s="276">
        <v>365.9</v>
      </c>
      <c r="D127" s="278">
        <v>362.13333333333338</v>
      </c>
      <c r="E127" s="278">
        <v>357.26666666666677</v>
      </c>
      <c r="F127" s="278">
        <v>348.63333333333338</v>
      </c>
      <c r="G127" s="278">
        <v>343.76666666666677</v>
      </c>
      <c r="H127" s="278">
        <v>370.76666666666677</v>
      </c>
      <c r="I127" s="278">
        <v>375.63333333333344</v>
      </c>
      <c r="J127" s="278">
        <v>384.26666666666677</v>
      </c>
      <c r="K127" s="276">
        <v>367</v>
      </c>
      <c r="L127" s="276">
        <v>353.5</v>
      </c>
      <c r="M127" s="276">
        <v>59.78528</v>
      </c>
    </row>
    <row r="128" spans="1:13">
      <c r="A128" s="300">
        <v>119</v>
      </c>
      <c r="B128" s="276" t="s">
        <v>264</v>
      </c>
      <c r="C128" s="276">
        <v>814.7</v>
      </c>
      <c r="D128" s="278">
        <v>812.55000000000007</v>
      </c>
      <c r="E128" s="278">
        <v>806.25000000000011</v>
      </c>
      <c r="F128" s="278">
        <v>797.80000000000007</v>
      </c>
      <c r="G128" s="278">
        <v>791.50000000000011</v>
      </c>
      <c r="H128" s="278">
        <v>821.00000000000011</v>
      </c>
      <c r="I128" s="278">
        <v>827.30000000000007</v>
      </c>
      <c r="J128" s="278">
        <v>835.75000000000011</v>
      </c>
      <c r="K128" s="276">
        <v>818.85</v>
      </c>
      <c r="L128" s="276">
        <v>804.1</v>
      </c>
      <c r="M128" s="276">
        <v>1.2744899999999999</v>
      </c>
    </row>
    <row r="129" spans="1:13">
      <c r="A129" s="300">
        <v>120</v>
      </c>
      <c r="B129" s="276" t="s">
        <v>131</v>
      </c>
      <c r="C129" s="276">
        <v>2581.5500000000002</v>
      </c>
      <c r="D129" s="278">
        <v>2606.9666666666667</v>
      </c>
      <c r="E129" s="278">
        <v>2549.5833333333335</v>
      </c>
      <c r="F129" s="278">
        <v>2517.6166666666668</v>
      </c>
      <c r="G129" s="278">
        <v>2460.2333333333336</v>
      </c>
      <c r="H129" s="278">
        <v>2638.9333333333334</v>
      </c>
      <c r="I129" s="278">
        <v>2696.3166666666666</v>
      </c>
      <c r="J129" s="278">
        <v>2728.2833333333333</v>
      </c>
      <c r="K129" s="276">
        <v>2664.35</v>
      </c>
      <c r="L129" s="276">
        <v>2575</v>
      </c>
      <c r="M129" s="276">
        <v>6.5277599999999998</v>
      </c>
    </row>
    <row r="130" spans="1:13">
      <c r="A130" s="300">
        <v>121</v>
      </c>
      <c r="B130" s="276" t="s">
        <v>133</v>
      </c>
      <c r="C130" s="276">
        <v>1951.15</v>
      </c>
      <c r="D130" s="278">
        <v>1942.8166666666666</v>
      </c>
      <c r="E130" s="278">
        <v>1927.6333333333332</v>
      </c>
      <c r="F130" s="278">
        <v>1904.1166666666666</v>
      </c>
      <c r="G130" s="278">
        <v>1888.9333333333332</v>
      </c>
      <c r="H130" s="278">
        <v>1966.3333333333333</v>
      </c>
      <c r="I130" s="278">
        <v>1981.5166666666667</v>
      </c>
      <c r="J130" s="278">
        <v>2005.0333333333333</v>
      </c>
      <c r="K130" s="276">
        <v>1958</v>
      </c>
      <c r="L130" s="276">
        <v>1919.3</v>
      </c>
      <c r="M130" s="276">
        <v>41.418979999999998</v>
      </c>
    </row>
    <row r="131" spans="1:13">
      <c r="A131" s="300">
        <v>122</v>
      </c>
      <c r="B131" s="276" t="s">
        <v>134</v>
      </c>
      <c r="C131" s="276">
        <v>94.15</v>
      </c>
      <c r="D131" s="278">
        <v>92.833333333333329</v>
      </c>
      <c r="E131" s="278">
        <v>91.066666666666663</v>
      </c>
      <c r="F131" s="278">
        <v>87.983333333333334</v>
      </c>
      <c r="G131" s="278">
        <v>86.216666666666669</v>
      </c>
      <c r="H131" s="278">
        <v>95.916666666666657</v>
      </c>
      <c r="I131" s="278">
        <v>97.683333333333337</v>
      </c>
      <c r="J131" s="278">
        <v>100.76666666666665</v>
      </c>
      <c r="K131" s="276">
        <v>94.6</v>
      </c>
      <c r="L131" s="276">
        <v>89.75</v>
      </c>
      <c r="M131" s="276">
        <v>200.53303</v>
      </c>
    </row>
    <row r="132" spans="1:13">
      <c r="A132" s="300">
        <v>123</v>
      </c>
      <c r="B132" s="276" t="s">
        <v>358</v>
      </c>
      <c r="C132" s="276">
        <v>2176</v>
      </c>
      <c r="D132" s="278">
        <v>2163.6833333333334</v>
      </c>
      <c r="E132" s="278">
        <v>2130.3666666666668</v>
      </c>
      <c r="F132" s="278">
        <v>2084.7333333333336</v>
      </c>
      <c r="G132" s="278">
        <v>2051.416666666667</v>
      </c>
      <c r="H132" s="278">
        <v>2209.3166666666666</v>
      </c>
      <c r="I132" s="278">
        <v>2242.6333333333332</v>
      </c>
      <c r="J132" s="278">
        <v>2288.2666666666664</v>
      </c>
      <c r="K132" s="276">
        <v>2197</v>
      </c>
      <c r="L132" s="276">
        <v>2118.0500000000002</v>
      </c>
      <c r="M132" s="276">
        <v>1.0594600000000001</v>
      </c>
    </row>
    <row r="133" spans="1:13">
      <c r="A133" s="300">
        <v>124</v>
      </c>
      <c r="B133" s="276" t="s">
        <v>135</v>
      </c>
      <c r="C133" s="276">
        <v>374</v>
      </c>
      <c r="D133" s="278">
        <v>368.48333333333329</v>
      </c>
      <c r="E133" s="278">
        <v>361.66666666666657</v>
      </c>
      <c r="F133" s="278">
        <v>349.33333333333326</v>
      </c>
      <c r="G133" s="278">
        <v>342.51666666666654</v>
      </c>
      <c r="H133" s="278">
        <v>380.81666666666661</v>
      </c>
      <c r="I133" s="278">
        <v>387.63333333333333</v>
      </c>
      <c r="J133" s="278">
        <v>399.96666666666664</v>
      </c>
      <c r="K133" s="276">
        <v>375.3</v>
      </c>
      <c r="L133" s="276">
        <v>356.15</v>
      </c>
      <c r="M133" s="276">
        <v>99.427030000000002</v>
      </c>
    </row>
    <row r="134" spans="1:13">
      <c r="A134" s="300">
        <v>125</v>
      </c>
      <c r="B134" s="276" t="s">
        <v>136</v>
      </c>
      <c r="C134" s="276">
        <v>1246.25</v>
      </c>
      <c r="D134" s="278">
        <v>1238.1166666666666</v>
      </c>
      <c r="E134" s="278">
        <v>1224.2333333333331</v>
      </c>
      <c r="F134" s="278">
        <v>1202.2166666666665</v>
      </c>
      <c r="G134" s="278">
        <v>1188.333333333333</v>
      </c>
      <c r="H134" s="278">
        <v>1260.1333333333332</v>
      </c>
      <c r="I134" s="278">
        <v>1274.0166666666669</v>
      </c>
      <c r="J134" s="278">
        <v>1296.0333333333333</v>
      </c>
      <c r="K134" s="276">
        <v>1252</v>
      </c>
      <c r="L134" s="276">
        <v>1216.0999999999999</v>
      </c>
      <c r="M134" s="276">
        <v>69.53407</v>
      </c>
    </row>
    <row r="135" spans="1:13">
      <c r="A135" s="300">
        <v>126</v>
      </c>
      <c r="B135" s="276" t="s">
        <v>266</v>
      </c>
      <c r="C135" s="276">
        <v>3263.15</v>
      </c>
      <c r="D135" s="278">
        <v>3251.5500000000006</v>
      </c>
      <c r="E135" s="278">
        <v>3229.1500000000015</v>
      </c>
      <c r="F135" s="278">
        <v>3195.150000000001</v>
      </c>
      <c r="G135" s="278">
        <v>3172.7500000000018</v>
      </c>
      <c r="H135" s="278">
        <v>3285.5500000000011</v>
      </c>
      <c r="I135" s="278">
        <v>3307.95</v>
      </c>
      <c r="J135" s="278">
        <v>3341.9500000000007</v>
      </c>
      <c r="K135" s="276">
        <v>3273.95</v>
      </c>
      <c r="L135" s="276">
        <v>3217.55</v>
      </c>
      <c r="M135" s="276">
        <v>2.2009799999999999</v>
      </c>
    </row>
    <row r="136" spans="1:13">
      <c r="A136" s="300">
        <v>127</v>
      </c>
      <c r="B136" s="276" t="s">
        <v>265</v>
      </c>
      <c r="C136" s="276">
        <v>1830.5</v>
      </c>
      <c r="D136" s="278">
        <v>1835.5</v>
      </c>
      <c r="E136" s="278">
        <v>1821</v>
      </c>
      <c r="F136" s="278">
        <v>1811.5</v>
      </c>
      <c r="G136" s="278">
        <v>1797</v>
      </c>
      <c r="H136" s="278">
        <v>1845</v>
      </c>
      <c r="I136" s="278">
        <v>1859.5</v>
      </c>
      <c r="J136" s="278">
        <v>1869</v>
      </c>
      <c r="K136" s="276">
        <v>1850</v>
      </c>
      <c r="L136" s="276">
        <v>1826</v>
      </c>
      <c r="M136" s="276">
        <v>3.0230399999999999</v>
      </c>
    </row>
    <row r="137" spans="1:13">
      <c r="A137" s="300">
        <v>128</v>
      </c>
      <c r="B137" s="276" t="s">
        <v>137</v>
      </c>
      <c r="C137" s="276">
        <v>944.4</v>
      </c>
      <c r="D137" s="278">
        <v>950.55000000000007</v>
      </c>
      <c r="E137" s="278">
        <v>935.10000000000014</v>
      </c>
      <c r="F137" s="278">
        <v>925.80000000000007</v>
      </c>
      <c r="G137" s="278">
        <v>910.35000000000014</v>
      </c>
      <c r="H137" s="278">
        <v>959.85000000000014</v>
      </c>
      <c r="I137" s="278">
        <v>975.30000000000018</v>
      </c>
      <c r="J137" s="278">
        <v>984.60000000000014</v>
      </c>
      <c r="K137" s="276">
        <v>966</v>
      </c>
      <c r="L137" s="276">
        <v>941.25</v>
      </c>
      <c r="M137" s="276">
        <v>60.273829999999997</v>
      </c>
    </row>
    <row r="138" spans="1:13">
      <c r="A138" s="300">
        <v>129</v>
      </c>
      <c r="B138" s="276" t="s">
        <v>138</v>
      </c>
      <c r="C138" s="276">
        <v>717.95</v>
      </c>
      <c r="D138" s="278">
        <v>712.98333333333323</v>
      </c>
      <c r="E138" s="278">
        <v>705.96666666666647</v>
      </c>
      <c r="F138" s="278">
        <v>693.98333333333323</v>
      </c>
      <c r="G138" s="278">
        <v>686.96666666666647</v>
      </c>
      <c r="H138" s="278">
        <v>724.96666666666647</v>
      </c>
      <c r="I138" s="278">
        <v>731.98333333333312</v>
      </c>
      <c r="J138" s="278">
        <v>743.96666666666647</v>
      </c>
      <c r="K138" s="276">
        <v>720</v>
      </c>
      <c r="L138" s="276">
        <v>701</v>
      </c>
      <c r="M138" s="276">
        <v>54.958770000000001</v>
      </c>
    </row>
    <row r="139" spans="1:13">
      <c r="A139" s="300">
        <v>130</v>
      </c>
      <c r="B139" s="276" t="s">
        <v>139</v>
      </c>
      <c r="C139" s="276">
        <v>177.4</v>
      </c>
      <c r="D139" s="278">
        <v>174.86666666666665</v>
      </c>
      <c r="E139" s="278">
        <v>171.73333333333329</v>
      </c>
      <c r="F139" s="278">
        <v>166.06666666666663</v>
      </c>
      <c r="G139" s="278">
        <v>162.93333333333328</v>
      </c>
      <c r="H139" s="278">
        <v>180.5333333333333</v>
      </c>
      <c r="I139" s="278">
        <v>183.66666666666669</v>
      </c>
      <c r="J139" s="278">
        <v>189.33333333333331</v>
      </c>
      <c r="K139" s="276">
        <v>178</v>
      </c>
      <c r="L139" s="276">
        <v>169.2</v>
      </c>
      <c r="M139" s="276">
        <v>108.37669</v>
      </c>
    </row>
    <row r="140" spans="1:13">
      <c r="A140" s="300">
        <v>131</v>
      </c>
      <c r="B140" s="276" t="s">
        <v>140</v>
      </c>
      <c r="C140" s="276">
        <v>173.4</v>
      </c>
      <c r="D140" s="278">
        <v>172.54999999999998</v>
      </c>
      <c r="E140" s="278">
        <v>170.59999999999997</v>
      </c>
      <c r="F140" s="278">
        <v>167.79999999999998</v>
      </c>
      <c r="G140" s="278">
        <v>165.84999999999997</v>
      </c>
      <c r="H140" s="278">
        <v>175.34999999999997</v>
      </c>
      <c r="I140" s="278">
        <v>177.29999999999995</v>
      </c>
      <c r="J140" s="278">
        <v>180.09999999999997</v>
      </c>
      <c r="K140" s="276">
        <v>174.5</v>
      </c>
      <c r="L140" s="276">
        <v>169.75</v>
      </c>
      <c r="M140" s="276">
        <v>60.802990000000001</v>
      </c>
    </row>
    <row r="141" spans="1:13">
      <c r="A141" s="300">
        <v>132</v>
      </c>
      <c r="B141" s="276" t="s">
        <v>141</v>
      </c>
      <c r="C141" s="276">
        <v>408.5</v>
      </c>
      <c r="D141" s="278">
        <v>409.26666666666665</v>
      </c>
      <c r="E141" s="278">
        <v>404.5333333333333</v>
      </c>
      <c r="F141" s="278">
        <v>400.56666666666666</v>
      </c>
      <c r="G141" s="278">
        <v>395.83333333333331</v>
      </c>
      <c r="H141" s="278">
        <v>413.23333333333329</v>
      </c>
      <c r="I141" s="278">
        <v>417.96666666666664</v>
      </c>
      <c r="J141" s="278">
        <v>421.93333333333328</v>
      </c>
      <c r="K141" s="276">
        <v>414</v>
      </c>
      <c r="L141" s="276">
        <v>405.3</v>
      </c>
      <c r="M141" s="276">
        <v>22.744260000000001</v>
      </c>
    </row>
    <row r="142" spans="1:13">
      <c r="A142" s="300">
        <v>133</v>
      </c>
      <c r="B142" s="276" t="s">
        <v>142</v>
      </c>
      <c r="C142" s="276">
        <v>7765.25</v>
      </c>
      <c r="D142" s="278">
        <v>7731.9333333333334</v>
      </c>
      <c r="E142" s="278">
        <v>7673.8666666666668</v>
      </c>
      <c r="F142" s="278">
        <v>7582.4833333333336</v>
      </c>
      <c r="G142" s="278">
        <v>7524.416666666667</v>
      </c>
      <c r="H142" s="278">
        <v>7823.3166666666666</v>
      </c>
      <c r="I142" s="278">
        <v>7881.3833333333341</v>
      </c>
      <c r="J142" s="278">
        <v>7972.7666666666664</v>
      </c>
      <c r="K142" s="276">
        <v>7790</v>
      </c>
      <c r="L142" s="276">
        <v>7640.55</v>
      </c>
      <c r="M142" s="276">
        <v>8.9180100000000007</v>
      </c>
    </row>
    <row r="143" spans="1:13">
      <c r="A143" s="300">
        <v>134</v>
      </c>
      <c r="B143" s="276" t="s">
        <v>143</v>
      </c>
      <c r="C143" s="276">
        <v>594.29999999999995</v>
      </c>
      <c r="D143" s="278">
        <v>592.25</v>
      </c>
      <c r="E143" s="278">
        <v>586.04999999999995</v>
      </c>
      <c r="F143" s="278">
        <v>577.79999999999995</v>
      </c>
      <c r="G143" s="278">
        <v>571.59999999999991</v>
      </c>
      <c r="H143" s="278">
        <v>600.5</v>
      </c>
      <c r="I143" s="278">
        <v>606.70000000000005</v>
      </c>
      <c r="J143" s="278">
        <v>614.95000000000005</v>
      </c>
      <c r="K143" s="276">
        <v>598.45000000000005</v>
      </c>
      <c r="L143" s="276">
        <v>584</v>
      </c>
      <c r="M143" s="276">
        <v>13.73269</v>
      </c>
    </row>
    <row r="144" spans="1:13">
      <c r="A144" s="300">
        <v>135</v>
      </c>
      <c r="B144" s="276" t="s">
        <v>144</v>
      </c>
      <c r="C144" s="276">
        <v>639.95000000000005</v>
      </c>
      <c r="D144" s="278">
        <v>638.66666666666663</v>
      </c>
      <c r="E144" s="278">
        <v>634.33333333333326</v>
      </c>
      <c r="F144" s="278">
        <v>628.71666666666658</v>
      </c>
      <c r="G144" s="278">
        <v>624.38333333333321</v>
      </c>
      <c r="H144" s="278">
        <v>644.2833333333333</v>
      </c>
      <c r="I144" s="278">
        <v>648.61666666666656</v>
      </c>
      <c r="J144" s="278">
        <v>654.23333333333335</v>
      </c>
      <c r="K144" s="276">
        <v>643</v>
      </c>
      <c r="L144" s="276">
        <v>633.04999999999995</v>
      </c>
      <c r="M144" s="276">
        <v>14.49628</v>
      </c>
    </row>
    <row r="145" spans="1:13">
      <c r="A145" s="300">
        <v>136</v>
      </c>
      <c r="B145" s="276" t="s">
        <v>145</v>
      </c>
      <c r="C145" s="276">
        <v>1055.55</v>
      </c>
      <c r="D145" s="278">
        <v>1061</v>
      </c>
      <c r="E145" s="278">
        <v>1036.05</v>
      </c>
      <c r="F145" s="278">
        <v>1016.55</v>
      </c>
      <c r="G145" s="278">
        <v>991.59999999999991</v>
      </c>
      <c r="H145" s="278">
        <v>1080.5</v>
      </c>
      <c r="I145" s="278">
        <v>1105.4499999999998</v>
      </c>
      <c r="J145" s="278">
        <v>1124.95</v>
      </c>
      <c r="K145" s="276">
        <v>1085.95</v>
      </c>
      <c r="L145" s="276">
        <v>1041.5</v>
      </c>
      <c r="M145" s="276">
        <v>9.2778100000000006</v>
      </c>
    </row>
    <row r="146" spans="1:13">
      <c r="A146" s="300">
        <v>137</v>
      </c>
      <c r="B146" s="276" t="s">
        <v>146</v>
      </c>
      <c r="C146" s="276">
        <v>1468.35</v>
      </c>
      <c r="D146" s="278">
        <v>1456.45</v>
      </c>
      <c r="E146" s="278">
        <v>1442.9</v>
      </c>
      <c r="F146" s="278">
        <v>1417.45</v>
      </c>
      <c r="G146" s="278">
        <v>1403.9</v>
      </c>
      <c r="H146" s="278">
        <v>1481.9</v>
      </c>
      <c r="I146" s="278">
        <v>1495.4499999999998</v>
      </c>
      <c r="J146" s="278">
        <v>1520.9</v>
      </c>
      <c r="K146" s="276">
        <v>1470</v>
      </c>
      <c r="L146" s="276">
        <v>1431</v>
      </c>
      <c r="M146" s="276">
        <v>6.9565599999999996</v>
      </c>
    </row>
    <row r="147" spans="1:13">
      <c r="A147" s="300">
        <v>138</v>
      </c>
      <c r="B147" s="276" t="s">
        <v>147</v>
      </c>
      <c r="C147" s="276">
        <v>157.30000000000001</v>
      </c>
      <c r="D147" s="278">
        <v>156.54999999999998</v>
      </c>
      <c r="E147" s="278">
        <v>154.74999999999997</v>
      </c>
      <c r="F147" s="278">
        <v>152.19999999999999</v>
      </c>
      <c r="G147" s="278">
        <v>150.39999999999998</v>
      </c>
      <c r="H147" s="278">
        <v>159.09999999999997</v>
      </c>
      <c r="I147" s="278">
        <v>160.89999999999998</v>
      </c>
      <c r="J147" s="278">
        <v>163.44999999999996</v>
      </c>
      <c r="K147" s="276">
        <v>158.35</v>
      </c>
      <c r="L147" s="276">
        <v>154</v>
      </c>
      <c r="M147" s="276">
        <v>82.095699999999994</v>
      </c>
    </row>
    <row r="148" spans="1:13">
      <c r="A148" s="300">
        <v>139</v>
      </c>
      <c r="B148" s="276" t="s">
        <v>268</v>
      </c>
      <c r="C148" s="276">
        <v>1324.8</v>
      </c>
      <c r="D148" s="278">
        <v>1323.4333333333334</v>
      </c>
      <c r="E148" s="278">
        <v>1312.8666666666668</v>
      </c>
      <c r="F148" s="278">
        <v>1300.9333333333334</v>
      </c>
      <c r="G148" s="278">
        <v>1290.3666666666668</v>
      </c>
      <c r="H148" s="278">
        <v>1335.3666666666668</v>
      </c>
      <c r="I148" s="278">
        <v>1345.9333333333334</v>
      </c>
      <c r="J148" s="278">
        <v>1357.8666666666668</v>
      </c>
      <c r="K148" s="276">
        <v>1334</v>
      </c>
      <c r="L148" s="276">
        <v>1311.5</v>
      </c>
      <c r="M148" s="276">
        <v>4.4197800000000003</v>
      </c>
    </row>
    <row r="149" spans="1:13">
      <c r="A149" s="300">
        <v>140</v>
      </c>
      <c r="B149" s="276" t="s">
        <v>148</v>
      </c>
      <c r="C149" s="276">
        <v>77286.350000000006</v>
      </c>
      <c r="D149" s="278">
        <v>77295.45</v>
      </c>
      <c r="E149" s="278">
        <v>76790.899999999994</v>
      </c>
      <c r="F149" s="278">
        <v>76295.45</v>
      </c>
      <c r="G149" s="278">
        <v>75790.899999999994</v>
      </c>
      <c r="H149" s="278">
        <v>77790.899999999994</v>
      </c>
      <c r="I149" s="278">
        <v>78295.450000000012</v>
      </c>
      <c r="J149" s="278">
        <v>78790.899999999994</v>
      </c>
      <c r="K149" s="276">
        <v>77800</v>
      </c>
      <c r="L149" s="276">
        <v>76800</v>
      </c>
      <c r="M149" s="276">
        <v>0.14509</v>
      </c>
    </row>
    <row r="150" spans="1:13">
      <c r="A150" s="300">
        <v>141</v>
      </c>
      <c r="B150" s="276" t="s">
        <v>267</v>
      </c>
      <c r="C150" s="276">
        <v>36.450000000000003</v>
      </c>
      <c r="D150" s="278">
        <v>36.65</v>
      </c>
      <c r="E150" s="278">
        <v>35.9</v>
      </c>
      <c r="F150" s="278">
        <v>35.35</v>
      </c>
      <c r="G150" s="278">
        <v>34.6</v>
      </c>
      <c r="H150" s="278">
        <v>37.199999999999996</v>
      </c>
      <c r="I150" s="278">
        <v>37.949999999999996</v>
      </c>
      <c r="J150" s="278">
        <v>38.499999999999993</v>
      </c>
      <c r="K150" s="276">
        <v>37.4</v>
      </c>
      <c r="L150" s="276">
        <v>36.1</v>
      </c>
      <c r="M150" s="276">
        <v>42.01793</v>
      </c>
    </row>
    <row r="151" spans="1:13">
      <c r="A151" s="300">
        <v>142</v>
      </c>
      <c r="B151" s="276" t="s">
        <v>149</v>
      </c>
      <c r="C151" s="276">
        <v>1202.0999999999999</v>
      </c>
      <c r="D151" s="278">
        <v>1195.9833333333333</v>
      </c>
      <c r="E151" s="278">
        <v>1181.9666666666667</v>
      </c>
      <c r="F151" s="278">
        <v>1161.8333333333333</v>
      </c>
      <c r="G151" s="278">
        <v>1147.8166666666666</v>
      </c>
      <c r="H151" s="278">
        <v>1216.1166666666668</v>
      </c>
      <c r="I151" s="278">
        <v>1230.1333333333337</v>
      </c>
      <c r="J151" s="278">
        <v>1250.2666666666669</v>
      </c>
      <c r="K151" s="276">
        <v>1210</v>
      </c>
      <c r="L151" s="276">
        <v>1175.8499999999999</v>
      </c>
      <c r="M151" s="276">
        <v>13.95501</v>
      </c>
    </row>
    <row r="152" spans="1:13">
      <c r="A152" s="300">
        <v>143</v>
      </c>
      <c r="B152" s="276" t="s">
        <v>3161</v>
      </c>
      <c r="C152" s="276">
        <v>303.39999999999998</v>
      </c>
      <c r="D152" s="278">
        <v>302.28333333333336</v>
      </c>
      <c r="E152" s="278">
        <v>299.51666666666671</v>
      </c>
      <c r="F152" s="278">
        <v>295.63333333333333</v>
      </c>
      <c r="G152" s="278">
        <v>292.86666666666667</v>
      </c>
      <c r="H152" s="278">
        <v>306.16666666666674</v>
      </c>
      <c r="I152" s="278">
        <v>308.93333333333339</v>
      </c>
      <c r="J152" s="278">
        <v>312.81666666666678</v>
      </c>
      <c r="K152" s="276">
        <v>305.05</v>
      </c>
      <c r="L152" s="276">
        <v>298.39999999999998</v>
      </c>
      <c r="M152" s="276">
        <v>4.5023</v>
      </c>
    </row>
    <row r="153" spans="1:13">
      <c r="A153" s="300">
        <v>144</v>
      </c>
      <c r="B153" s="276" t="s">
        <v>269</v>
      </c>
      <c r="C153" s="276">
        <v>947.8</v>
      </c>
      <c r="D153" s="278">
        <v>950.69999999999993</v>
      </c>
      <c r="E153" s="278">
        <v>940.14999999999986</v>
      </c>
      <c r="F153" s="278">
        <v>932.49999999999989</v>
      </c>
      <c r="G153" s="278">
        <v>921.94999999999982</v>
      </c>
      <c r="H153" s="278">
        <v>958.34999999999991</v>
      </c>
      <c r="I153" s="278">
        <v>968.89999999999986</v>
      </c>
      <c r="J153" s="278">
        <v>976.55</v>
      </c>
      <c r="K153" s="276">
        <v>961.25</v>
      </c>
      <c r="L153" s="276">
        <v>943.05</v>
      </c>
      <c r="M153" s="276">
        <v>2.5910199999999999</v>
      </c>
    </row>
    <row r="154" spans="1:13">
      <c r="A154" s="300">
        <v>145</v>
      </c>
      <c r="B154" s="276" t="s">
        <v>150</v>
      </c>
      <c r="C154" s="276">
        <v>42.9</v>
      </c>
      <c r="D154" s="278">
        <v>42.766666666666673</v>
      </c>
      <c r="E154" s="278">
        <v>42.333333333333343</v>
      </c>
      <c r="F154" s="278">
        <v>41.766666666666673</v>
      </c>
      <c r="G154" s="278">
        <v>41.333333333333343</v>
      </c>
      <c r="H154" s="278">
        <v>43.333333333333343</v>
      </c>
      <c r="I154" s="278">
        <v>43.766666666666666</v>
      </c>
      <c r="J154" s="278">
        <v>44.333333333333343</v>
      </c>
      <c r="K154" s="276">
        <v>43.2</v>
      </c>
      <c r="L154" s="276">
        <v>42.2</v>
      </c>
      <c r="M154" s="276">
        <v>103.87391</v>
      </c>
    </row>
    <row r="155" spans="1:13">
      <c r="A155" s="300">
        <v>146</v>
      </c>
      <c r="B155" s="276" t="s">
        <v>261</v>
      </c>
      <c r="C155" s="276">
        <v>4639.05</v>
      </c>
      <c r="D155" s="278">
        <v>4660.6166666666668</v>
      </c>
      <c r="E155" s="278">
        <v>4594.4333333333334</v>
      </c>
      <c r="F155" s="278">
        <v>4549.8166666666666</v>
      </c>
      <c r="G155" s="278">
        <v>4483.6333333333332</v>
      </c>
      <c r="H155" s="278">
        <v>4705.2333333333336</v>
      </c>
      <c r="I155" s="278">
        <v>4771.4166666666679</v>
      </c>
      <c r="J155" s="278">
        <v>4816.0333333333338</v>
      </c>
      <c r="K155" s="276">
        <v>4726.8</v>
      </c>
      <c r="L155" s="276">
        <v>4616</v>
      </c>
      <c r="M155" s="276">
        <v>6.2045700000000004</v>
      </c>
    </row>
    <row r="156" spans="1:13">
      <c r="A156" s="300">
        <v>147</v>
      </c>
      <c r="B156" s="276" t="s">
        <v>153</v>
      </c>
      <c r="C156" s="276">
        <v>18189.900000000001</v>
      </c>
      <c r="D156" s="278">
        <v>18290.25</v>
      </c>
      <c r="E156" s="278">
        <v>18030.5</v>
      </c>
      <c r="F156" s="278">
        <v>17871.099999999999</v>
      </c>
      <c r="G156" s="278">
        <v>17611.349999999999</v>
      </c>
      <c r="H156" s="278">
        <v>18449.650000000001</v>
      </c>
      <c r="I156" s="278">
        <v>18709.400000000001</v>
      </c>
      <c r="J156" s="278">
        <v>18868.800000000003</v>
      </c>
      <c r="K156" s="276">
        <v>18550</v>
      </c>
      <c r="L156" s="276">
        <v>18130.849999999999</v>
      </c>
      <c r="M156" s="276">
        <v>1.35755</v>
      </c>
    </row>
    <row r="157" spans="1:13">
      <c r="A157" s="300">
        <v>148</v>
      </c>
      <c r="B157" s="276" t="s">
        <v>270</v>
      </c>
      <c r="C157" s="276">
        <v>22.45</v>
      </c>
      <c r="D157" s="278">
        <v>22.383333333333336</v>
      </c>
      <c r="E157" s="278">
        <v>22.166666666666671</v>
      </c>
      <c r="F157" s="278">
        <v>21.883333333333336</v>
      </c>
      <c r="G157" s="278">
        <v>21.666666666666671</v>
      </c>
      <c r="H157" s="278">
        <v>22.666666666666671</v>
      </c>
      <c r="I157" s="278">
        <v>22.883333333333333</v>
      </c>
      <c r="J157" s="278">
        <v>23.166666666666671</v>
      </c>
      <c r="K157" s="276">
        <v>22.6</v>
      </c>
      <c r="L157" s="276">
        <v>22.1</v>
      </c>
      <c r="M157" s="276">
        <v>60.601419999999997</v>
      </c>
    </row>
    <row r="158" spans="1:13">
      <c r="A158" s="300">
        <v>149</v>
      </c>
      <c r="B158" s="276" t="s">
        <v>155</v>
      </c>
      <c r="C158" s="276">
        <v>114.95</v>
      </c>
      <c r="D158" s="278">
        <v>115.21666666666665</v>
      </c>
      <c r="E158" s="278">
        <v>112.73333333333331</v>
      </c>
      <c r="F158" s="278">
        <v>110.51666666666665</v>
      </c>
      <c r="G158" s="278">
        <v>108.0333333333333</v>
      </c>
      <c r="H158" s="278">
        <v>117.43333333333331</v>
      </c>
      <c r="I158" s="278">
        <v>119.91666666666666</v>
      </c>
      <c r="J158" s="278">
        <v>122.13333333333331</v>
      </c>
      <c r="K158" s="276">
        <v>117.7</v>
      </c>
      <c r="L158" s="276">
        <v>113</v>
      </c>
      <c r="M158" s="276">
        <v>107.28100999999999</v>
      </c>
    </row>
    <row r="159" spans="1:13">
      <c r="A159" s="300">
        <v>150</v>
      </c>
      <c r="B159" s="276" t="s">
        <v>156</v>
      </c>
      <c r="C159" s="276">
        <v>105.85</v>
      </c>
      <c r="D159" s="278">
        <v>105.03333333333335</v>
      </c>
      <c r="E159" s="278">
        <v>103.66666666666669</v>
      </c>
      <c r="F159" s="278">
        <v>101.48333333333333</v>
      </c>
      <c r="G159" s="278">
        <v>100.11666666666667</v>
      </c>
      <c r="H159" s="278">
        <v>107.2166666666667</v>
      </c>
      <c r="I159" s="278">
        <v>108.58333333333334</v>
      </c>
      <c r="J159" s="278">
        <v>110.76666666666671</v>
      </c>
      <c r="K159" s="276">
        <v>106.4</v>
      </c>
      <c r="L159" s="276">
        <v>102.85</v>
      </c>
      <c r="M159" s="276">
        <v>522.15593000000001</v>
      </c>
    </row>
    <row r="160" spans="1:13">
      <c r="A160" s="300">
        <v>151</v>
      </c>
      <c r="B160" s="276" t="s">
        <v>271</v>
      </c>
      <c r="C160" s="276">
        <v>512.04999999999995</v>
      </c>
      <c r="D160" s="278">
        <v>515.18333333333328</v>
      </c>
      <c r="E160" s="278">
        <v>506.86666666666656</v>
      </c>
      <c r="F160" s="278">
        <v>501.68333333333328</v>
      </c>
      <c r="G160" s="278">
        <v>493.36666666666656</v>
      </c>
      <c r="H160" s="278">
        <v>520.36666666666656</v>
      </c>
      <c r="I160" s="278">
        <v>528.68333333333339</v>
      </c>
      <c r="J160" s="278">
        <v>533.86666666666656</v>
      </c>
      <c r="K160" s="276">
        <v>523.5</v>
      </c>
      <c r="L160" s="276">
        <v>510</v>
      </c>
      <c r="M160" s="276">
        <v>2.4656099999999999</v>
      </c>
    </row>
    <row r="161" spans="1:13">
      <c r="A161" s="300">
        <v>152</v>
      </c>
      <c r="B161" s="276" t="s">
        <v>272</v>
      </c>
      <c r="C161" s="276">
        <v>3133.6</v>
      </c>
      <c r="D161" s="278">
        <v>3127.6166666666668</v>
      </c>
      <c r="E161" s="278">
        <v>3105.2333333333336</v>
      </c>
      <c r="F161" s="278">
        <v>3076.8666666666668</v>
      </c>
      <c r="G161" s="278">
        <v>3054.4833333333336</v>
      </c>
      <c r="H161" s="278">
        <v>3155.9833333333336</v>
      </c>
      <c r="I161" s="278">
        <v>3178.3666666666668</v>
      </c>
      <c r="J161" s="278">
        <v>3206.7333333333336</v>
      </c>
      <c r="K161" s="276">
        <v>3150</v>
      </c>
      <c r="L161" s="276">
        <v>3099.25</v>
      </c>
      <c r="M161" s="276">
        <v>0.81649000000000005</v>
      </c>
    </row>
    <row r="162" spans="1:13">
      <c r="A162" s="300">
        <v>153</v>
      </c>
      <c r="B162" s="276" t="s">
        <v>157</v>
      </c>
      <c r="C162" s="276">
        <v>114.75</v>
      </c>
      <c r="D162" s="278">
        <v>114.76666666666667</v>
      </c>
      <c r="E162" s="278">
        <v>113.03333333333333</v>
      </c>
      <c r="F162" s="278">
        <v>111.31666666666666</v>
      </c>
      <c r="G162" s="278">
        <v>109.58333333333333</v>
      </c>
      <c r="H162" s="278">
        <v>116.48333333333333</v>
      </c>
      <c r="I162" s="278">
        <v>118.21666666666665</v>
      </c>
      <c r="J162" s="278">
        <v>119.93333333333334</v>
      </c>
      <c r="K162" s="276">
        <v>116.5</v>
      </c>
      <c r="L162" s="276">
        <v>113.05</v>
      </c>
      <c r="M162" s="276">
        <v>20.472059999999999</v>
      </c>
    </row>
    <row r="163" spans="1:13">
      <c r="A163" s="300">
        <v>154</v>
      </c>
      <c r="B163" s="276" t="s">
        <v>158</v>
      </c>
      <c r="C163" s="276">
        <v>100.45</v>
      </c>
      <c r="D163" s="278">
        <v>100.71666666666665</v>
      </c>
      <c r="E163" s="278">
        <v>98.933333333333309</v>
      </c>
      <c r="F163" s="278">
        <v>97.416666666666657</v>
      </c>
      <c r="G163" s="278">
        <v>95.633333333333312</v>
      </c>
      <c r="H163" s="278">
        <v>102.23333333333331</v>
      </c>
      <c r="I163" s="278">
        <v>104.01666666666664</v>
      </c>
      <c r="J163" s="278">
        <v>105.5333333333333</v>
      </c>
      <c r="K163" s="276">
        <v>102.5</v>
      </c>
      <c r="L163" s="276">
        <v>99.2</v>
      </c>
      <c r="M163" s="276">
        <v>335.53433000000001</v>
      </c>
    </row>
    <row r="164" spans="1:13">
      <c r="A164" s="300">
        <v>155</v>
      </c>
      <c r="B164" s="276" t="s">
        <v>159</v>
      </c>
      <c r="C164" s="276">
        <v>24631</v>
      </c>
      <c r="D164" s="278">
        <v>24441.483333333334</v>
      </c>
      <c r="E164" s="278">
        <v>24114.716666666667</v>
      </c>
      <c r="F164" s="278">
        <v>23598.433333333334</v>
      </c>
      <c r="G164" s="278">
        <v>23271.666666666668</v>
      </c>
      <c r="H164" s="278">
        <v>24957.766666666666</v>
      </c>
      <c r="I164" s="278">
        <v>25284.533333333336</v>
      </c>
      <c r="J164" s="278">
        <v>25800.816666666666</v>
      </c>
      <c r="K164" s="276">
        <v>24768.25</v>
      </c>
      <c r="L164" s="276">
        <v>23925.200000000001</v>
      </c>
      <c r="M164" s="276">
        <v>0.43709999999999999</v>
      </c>
    </row>
    <row r="165" spans="1:13">
      <c r="A165" s="300">
        <v>156</v>
      </c>
      <c r="B165" s="276" t="s">
        <v>160</v>
      </c>
      <c r="C165" s="276">
        <v>1448.65</v>
      </c>
      <c r="D165" s="278">
        <v>1431.8500000000001</v>
      </c>
      <c r="E165" s="278">
        <v>1404.8000000000002</v>
      </c>
      <c r="F165" s="278">
        <v>1360.95</v>
      </c>
      <c r="G165" s="278">
        <v>1333.9</v>
      </c>
      <c r="H165" s="278">
        <v>1475.7000000000003</v>
      </c>
      <c r="I165" s="278">
        <v>1502.75</v>
      </c>
      <c r="J165" s="278">
        <v>1546.6000000000004</v>
      </c>
      <c r="K165" s="276">
        <v>1458.9</v>
      </c>
      <c r="L165" s="276">
        <v>1388</v>
      </c>
      <c r="M165" s="276">
        <v>16.2546</v>
      </c>
    </row>
    <row r="166" spans="1:13">
      <c r="A166" s="300">
        <v>157</v>
      </c>
      <c r="B166" s="276" t="s">
        <v>161</v>
      </c>
      <c r="C166" s="276">
        <v>266.85000000000002</v>
      </c>
      <c r="D166" s="278">
        <v>266.33333333333331</v>
      </c>
      <c r="E166" s="278">
        <v>263.66666666666663</v>
      </c>
      <c r="F166" s="278">
        <v>260.48333333333329</v>
      </c>
      <c r="G166" s="278">
        <v>257.81666666666661</v>
      </c>
      <c r="H166" s="278">
        <v>269.51666666666665</v>
      </c>
      <c r="I166" s="278">
        <v>272.18333333333328</v>
      </c>
      <c r="J166" s="278">
        <v>275.36666666666667</v>
      </c>
      <c r="K166" s="276">
        <v>269</v>
      </c>
      <c r="L166" s="276">
        <v>263.14999999999998</v>
      </c>
      <c r="M166" s="276">
        <v>47.855139999999999</v>
      </c>
    </row>
    <row r="167" spans="1:13">
      <c r="A167" s="300">
        <v>158</v>
      </c>
      <c r="B167" s="276" t="s">
        <v>162</v>
      </c>
      <c r="C167" s="276">
        <v>120.9</v>
      </c>
      <c r="D167" s="278">
        <v>120.13333333333333</v>
      </c>
      <c r="E167" s="278">
        <v>118.66666666666666</v>
      </c>
      <c r="F167" s="278">
        <v>116.43333333333334</v>
      </c>
      <c r="G167" s="278">
        <v>114.96666666666667</v>
      </c>
      <c r="H167" s="278">
        <v>122.36666666666665</v>
      </c>
      <c r="I167" s="278">
        <v>123.83333333333331</v>
      </c>
      <c r="J167" s="278">
        <v>126.06666666666663</v>
      </c>
      <c r="K167" s="276">
        <v>121.6</v>
      </c>
      <c r="L167" s="276">
        <v>117.9</v>
      </c>
      <c r="M167" s="276">
        <v>68.556970000000007</v>
      </c>
    </row>
    <row r="168" spans="1:13">
      <c r="A168" s="300">
        <v>159</v>
      </c>
      <c r="B168" s="276" t="s">
        <v>275</v>
      </c>
      <c r="C168" s="276">
        <v>5256.5</v>
      </c>
      <c r="D168" s="278">
        <v>5230.833333333333</v>
      </c>
      <c r="E168" s="278">
        <v>5151.6666666666661</v>
      </c>
      <c r="F168" s="278">
        <v>5046.833333333333</v>
      </c>
      <c r="G168" s="278">
        <v>4967.6666666666661</v>
      </c>
      <c r="H168" s="278">
        <v>5335.6666666666661</v>
      </c>
      <c r="I168" s="278">
        <v>5414.8333333333321</v>
      </c>
      <c r="J168" s="278">
        <v>5519.6666666666661</v>
      </c>
      <c r="K168" s="276">
        <v>5310</v>
      </c>
      <c r="L168" s="276">
        <v>5126</v>
      </c>
      <c r="M168" s="276">
        <v>1.0678799999999999</v>
      </c>
    </row>
    <row r="169" spans="1:13">
      <c r="A169" s="300">
        <v>160</v>
      </c>
      <c r="B169" s="276" t="s">
        <v>277</v>
      </c>
      <c r="C169" s="276">
        <v>11375.5</v>
      </c>
      <c r="D169" s="278">
        <v>11389.833333333334</v>
      </c>
      <c r="E169" s="278">
        <v>11235.666666666668</v>
      </c>
      <c r="F169" s="278">
        <v>11095.833333333334</v>
      </c>
      <c r="G169" s="278">
        <v>10941.666666666668</v>
      </c>
      <c r="H169" s="278">
        <v>11529.666666666668</v>
      </c>
      <c r="I169" s="278">
        <v>11683.833333333336</v>
      </c>
      <c r="J169" s="278">
        <v>11823.666666666668</v>
      </c>
      <c r="K169" s="276">
        <v>11544</v>
      </c>
      <c r="L169" s="276">
        <v>11250</v>
      </c>
      <c r="M169" s="276">
        <v>7.9289999999999999E-2</v>
      </c>
    </row>
    <row r="170" spans="1:13">
      <c r="A170" s="300">
        <v>161</v>
      </c>
      <c r="B170" s="276" t="s">
        <v>163</v>
      </c>
      <c r="C170" s="276">
        <v>1620.45</v>
      </c>
      <c r="D170" s="278">
        <v>1622.4333333333334</v>
      </c>
      <c r="E170" s="278">
        <v>1610.3166666666668</v>
      </c>
      <c r="F170" s="278">
        <v>1600.1833333333334</v>
      </c>
      <c r="G170" s="278">
        <v>1588.0666666666668</v>
      </c>
      <c r="H170" s="278">
        <v>1632.5666666666668</v>
      </c>
      <c r="I170" s="278">
        <v>1644.6833333333336</v>
      </c>
      <c r="J170" s="278">
        <v>1654.8166666666668</v>
      </c>
      <c r="K170" s="276">
        <v>1634.55</v>
      </c>
      <c r="L170" s="276">
        <v>1612.3</v>
      </c>
      <c r="M170" s="276">
        <v>4.2283600000000003</v>
      </c>
    </row>
    <row r="171" spans="1:13">
      <c r="A171" s="300">
        <v>162</v>
      </c>
      <c r="B171" s="276" t="s">
        <v>273</v>
      </c>
      <c r="C171" s="276">
        <v>2347.9</v>
      </c>
      <c r="D171" s="278">
        <v>2343.9500000000003</v>
      </c>
      <c r="E171" s="278">
        <v>2318.9500000000007</v>
      </c>
      <c r="F171" s="278">
        <v>2290.0000000000005</v>
      </c>
      <c r="G171" s="278">
        <v>2265.0000000000009</v>
      </c>
      <c r="H171" s="278">
        <v>2372.9000000000005</v>
      </c>
      <c r="I171" s="278">
        <v>2397.8999999999996</v>
      </c>
      <c r="J171" s="278">
        <v>2426.8500000000004</v>
      </c>
      <c r="K171" s="276">
        <v>2368.9499999999998</v>
      </c>
      <c r="L171" s="276">
        <v>2315</v>
      </c>
      <c r="M171" s="276">
        <v>3.0443899999999999</v>
      </c>
    </row>
    <row r="172" spans="1:13">
      <c r="A172" s="300">
        <v>163</v>
      </c>
      <c r="B172" s="276" t="s">
        <v>164</v>
      </c>
      <c r="C172" s="276">
        <v>40.6</v>
      </c>
      <c r="D172" s="278">
        <v>40.533333333333339</v>
      </c>
      <c r="E172" s="278">
        <v>39.76666666666668</v>
      </c>
      <c r="F172" s="278">
        <v>38.933333333333344</v>
      </c>
      <c r="G172" s="278">
        <v>38.166666666666686</v>
      </c>
      <c r="H172" s="278">
        <v>41.366666666666674</v>
      </c>
      <c r="I172" s="278">
        <v>42.13333333333334</v>
      </c>
      <c r="J172" s="278">
        <v>42.966666666666669</v>
      </c>
      <c r="K172" s="276">
        <v>41.3</v>
      </c>
      <c r="L172" s="276">
        <v>39.700000000000003</v>
      </c>
      <c r="M172" s="276">
        <v>569.29480000000001</v>
      </c>
    </row>
    <row r="173" spans="1:13">
      <c r="A173" s="300">
        <v>164</v>
      </c>
      <c r="B173" s="276" t="s">
        <v>274</v>
      </c>
      <c r="C173" s="276">
        <v>376.6</v>
      </c>
      <c r="D173" s="278">
        <v>376.23333333333335</v>
      </c>
      <c r="E173" s="278">
        <v>372.56666666666672</v>
      </c>
      <c r="F173" s="278">
        <v>368.53333333333336</v>
      </c>
      <c r="G173" s="278">
        <v>364.86666666666673</v>
      </c>
      <c r="H173" s="278">
        <v>380.26666666666671</v>
      </c>
      <c r="I173" s="278">
        <v>383.93333333333334</v>
      </c>
      <c r="J173" s="278">
        <v>387.9666666666667</v>
      </c>
      <c r="K173" s="276">
        <v>379.9</v>
      </c>
      <c r="L173" s="276">
        <v>372.2</v>
      </c>
      <c r="M173" s="276">
        <v>1.27505</v>
      </c>
    </row>
    <row r="174" spans="1:13">
      <c r="A174" s="300">
        <v>165</v>
      </c>
      <c r="B174" s="276" t="s">
        <v>491</v>
      </c>
      <c r="C174" s="276">
        <v>1016.9</v>
      </c>
      <c r="D174" s="278">
        <v>1023.1666666666666</v>
      </c>
      <c r="E174" s="278">
        <v>1006.3333333333333</v>
      </c>
      <c r="F174" s="278">
        <v>995.76666666666665</v>
      </c>
      <c r="G174" s="278">
        <v>978.93333333333328</v>
      </c>
      <c r="H174" s="278">
        <v>1033.7333333333331</v>
      </c>
      <c r="I174" s="278">
        <v>1050.5666666666666</v>
      </c>
      <c r="J174" s="278">
        <v>1061.1333333333332</v>
      </c>
      <c r="K174" s="276">
        <v>1040</v>
      </c>
      <c r="L174" s="276">
        <v>1012.6</v>
      </c>
      <c r="M174" s="276">
        <v>2.1744599999999998</v>
      </c>
    </row>
    <row r="175" spans="1:13">
      <c r="A175" s="300">
        <v>166</v>
      </c>
      <c r="B175" s="276" t="s">
        <v>165</v>
      </c>
      <c r="C175" s="276">
        <v>192.8</v>
      </c>
      <c r="D175" s="278">
        <v>192.95000000000002</v>
      </c>
      <c r="E175" s="278">
        <v>191.20000000000005</v>
      </c>
      <c r="F175" s="278">
        <v>189.60000000000002</v>
      </c>
      <c r="G175" s="278">
        <v>187.85000000000005</v>
      </c>
      <c r="H175" s="278">
        <v>194.55000000000004</v>
      </c>
      <c r="I175" s="278">
        <v>196.29999999999998</v>
      </c>
      <c r="J175" s="278">
        <v>197.90000000000003</v>
      </c>
      <c r="K175" s="276">
        <v>194.7</v>
      </c>
      <c r="L175" s="276">
        <v>191.35</v>
      </c>
      <c r="M175" s="276">
        <v>90.472989999999996</v>
      </c>
    </row>
    <row r="176" spans="1:13">
      <c r="A176" s="300">
        <v>167</v>
      </c>
      <c r="B176" s="276" t="s">
        <v>276</v>
      </c>
      <c r="C176" s="276">
        <v>272.39999999999998</v>
      </c>
      <c r="D176" s="278">
        <v>275.83333333333331</v>
      </c>
      <c r="E176" s="278">
        <v>268.06666666666661</v>
      </c>
      <c r="F176" s="278">
        <v>263.73333333333329</v>
      </c>
      <c r="G176" s="278">
        <v>255.96666666666658</v>
      </c>
      <c r="H176" s="278">
        <v>280.16666666666663</v>
      </c>
      <c r="I176" s="278">
        <v>287.93333333333339</v>
      </c>
      <c r="J176" s="278">
        <v>292.26666666666665</v>
      </c>
      <c r="K176" s="276">
        <v>283.60000000000002</v>
      </c>
      <c r="L176" s="276">
        <v>271.5</v>
      </c>
      <c r="M176" s="276">
        <v>6.4744599999999997</v>
      </c>
    </row>
    <row r="177" spans="1:13">
      <c r="A177" s="300">
        <v>168</v>
      </c>
      <c r="B177" s="276" t="s">
        <v>278</v>
      </c>
      <c r="C177" s="276">
        <v>482.5</v>
      </c>
      <c r="D177" s="278">
        <v>483.65000000000003</v>
      </c>
      <c r="E177" s="278">
        <v>477.05000000000007</v>
      </c>
      <c r="F177" s="278">
        <v>471.6</v>
      </c>
      <c r="G177" s="278">
        <v>465.00000000000006</v>
      </c>
      <c r="H177" s="278">
        <v>489.10000000000008</v>
      </c>
      <c r="I177" s="278">
        <v>495.7000000000001</v>
      </c>
      <c r="J177" s="278">
        <v>501.15000000000009</v>
      </c>
      <c r="K177" s="276">
        <v>490.25</v>
      </c>
      <c r="L177" s="276">
        <v>478.2</v>
      </c>
      <c r="M177" s="276">
        <v>1.0346</v>
      </c>
    </row>
    <row r="178" spans="1:13">
      <c r="A178" s="300">
        <v>169</v>
      </c>
      <c r="B178" s="276" t="s">
        <v>279</v>
      </c>
      <c r="C178" s="276">
        <v>473.85</v>
      </c>
      <c r="D178" s="278">
        <v>476.23333333333335</v>
      </c>
      <c r="E178" s="278">
        <v>468.81666666666672</v>
      </c>
      <c r="F178" s="278">
        <v>463.78333333333336</v>
      </c>
      <c r="G178" s="278">
        <v>456.36666666666673</v>
      </c>
      <c r="H178" s="278">
        <v>481.26666666666671</v>
      </c>
      <c r="I178" s="278">
        <v>488.68333333333334</v>
      </c>
      <c r="J178" s="278">
        <v>493.7166666666667</v>
      </c>
      <c r="K178" s="276">
        <v>483.65</v>
      </c>
      <c r="L178" s="276">
        <v>471.2</v>
      </c>
      <c r="M178" s="276">
        <v>1.4270700000000001</v>
      </c>
    </row>
    <row r="179" spans="1:13">
      <c r="A179" s="300">
        <v>170</v>
      </c>
      <c r="B179" s="276" t="s">
        <v>167</v>
      </c>
      <c r="C179" s="276">
        <v>848.7</v>
      </c>
      <c r="D179" s="278">
        <v>844.9666666666667</v>
      </c>
      <c r="E179" s="278">
        <v>838.73333333333335</v>
      </c>
      <c r="F179" s="278">
        <v>828.76666666666665</v>
      </c>
      <c r="G179" s="278">
        <v>822.5333333333333</v>
      </c>
      <c r="H179" s="278">
        <v>854.93333333333339</v>
      </c>
      <c r="I179" s="278">
        <v>861.16666666666674</v>
      </c>
      <c r="J179" s="278">
        <v>871.13333333333344</v>
      </c>
      <c r="K179" s="276">
        <v>851.2</v>
      </c>
      <c r="L179" s="276">
        <v>835</v>
      </c>
      <c r="M179" s="276">
        <v>4.2030000000000003</v>
      </c>
    </row>
    <row r="180" spans="1:13">
      <c r="A180" s="300">
        <v>171</v>
      </c>
      <c r="B180" s="276" t="s">
        <v>168</v>
      </c>
      <c r="C180" s="276">
        <v>237.1</v>
      </c>
      <c r="D180" s="278">
        <v>234.43333333333331</v>
      </c>
      <c r="E180" s="278">
        <v>230.86666666666662</v>
      </c>
      <c r="F180" s="278">
        <v>224.6333333333333</v>
      </c>
      <c r="G180" s="278">
        <v>221.06666666666661</v>
      </c>
      <c r="H180" s="278">
        <v>240.66666666666663</v>
      </c>
      <c r="I180" s="278">
        <v>244.23333333333329</v>
      </c>
      <c r="J180" s="278">
        <v>250.46666666666664</v>
      </c>
      <c r="K180" s="276">
        <v>238</v>
      </c>
      <c r="L180" s="276">
        <v>228.2</v>
      </c>
      <c r="M180" s="276">
        <v>166.07061999999999</v>
      </c>
    </row>
    <row r="181" spans="1:13">
      <c r="A181" s="300">
        <v>172</v>
      </c>
      <c r="B181" s="276" t="s">
        <v>169</v>
      </c>
      <c r="C181" s="276">
        <v>141.75</v>
      </c>
      <c r="D181" s="278">
        <v>140.44999999999999</v>
      </c>
      <c r="E181" s="278">
        <v>137.99999999999997</v>
      </c>
      <c r="F181" s="278">
        <v>134.24999999999997</v>
      </c>
      <c r="G181" s="278">
        <v>131.79999999999995</v>
      </c>
      <c r="H181" s="278">
        <v>144.19999999999999</v>
      </c>
      <c r="I181" s="278">
        <v>146.65000000000003</v>
      </c>
      <c r="J181" s="278">
        <v>150.4</v>
      </c>
      <c r="K181" s="276">
        <v>142.9</v>
      </c>
      <c r="L181" s="276">
        <v>136.69999999999999</v>
      </c>
      <c r="M181" s="276">
        <v>104.04893</v>
      </c>
    </row>
    <row r="182" spans="1:13">
      <c r="A182" s="300">
        <v>173</v>
      </c>
      <c r="B182" s="276" t="s">
        <v>170</v>
      </c>
      <c r="C182" s="276">
        <v>1974.35</v>
      </c>
      <c r="D182" s="278">
        <v>1975.05</v>
      </c>
      <c r="E182" s="278">
        <v>1960.3999999999999</v>
      </c>
      <c r="F182" s="278">
        <v>1946.4499999999998</v>
      </c>
      <c r="G182" s="278">
        <v>1931.7999999999997</v>
      </c>
      <c r="H182" s="278">
        <v>1989</v>
      </c>
      <c r="I182" s="278">
        <v>2003.65</v>
      </c>
      <c r="J182" s="278">
        <v>2017.6000000000001</v>
      </c>
      <c r="K182" s="276">
        <v>1989.7</v>
      </c>
      <c r="L182" s="276">
        <v>1961.1</v>
      </c>
      <c r="M182" s="276">
        <v>85.614059999999995</v>
      </c>
    </row>
    <row r="183" spans="1:13">
      <c r="A183" s="300">
        <v>174</v>
      </c>
      <c r="B183" s="276" t="s">
        <v>171</v>
      </c>
      <c r="C183" s="276">
        <v>58.3</v>
      </c>
      <c r="D183" s="278">
        <v>57.9</v>
      </c>
      <c r="E183" s="278">
        <v>57.05</v>
      </c>
      <c r="F183" s="278">
        <v>55.8</v>
      </c>
      <c r="G183" s="278">
        <v>54.949999999999996</v>
      </c>
      <c r="H183" s="278">
        <v>59.15</v>
      </c>
      <c r="I183" s="278">
        <v>60.000000000000007</v>
      </c>
      <c r="J183" s="278">
        <v>61.25</v>
      </c>
      <c r="K183" s="276">
        <v>58.75</v>
      </c>
      <c r="L183" s="276">
        <v>56.65</v>
      </c>
      <c r="M183" s="276">
        <v>440.61093</v>
      </c>
    </row>
    <row r="184" spans="1:13">
      <c r="A184" s="300">
        <v>175</v>
      </c>
      <c r="B184" s="276" t="s">
        <v>3523</v>
      </c>
      <c r="C184" s="276">
        <v>820.85</v>
      </c>
      <c r="D184" s="278">
        <v>823.11666666666667</v>
      </c>
      <c r="E184" s="278">
        <v>811.73333333333335</v>
      </c>
      <c r="F184" s="278">
        <v>802.61666666666667</v>
      </c>
      <c r="G184" s="278">
        <v>791.23333333333335</v>
      </c>
      <c r="H184" s="278">
        <v>832.23333333333335</v>
      </c>
      <c r="I184" s="278">
        <v>843.61666666666679</v>
      </c>
      <c r="J184" s="278">
        <v>852.73333333333335</v>
      </c>
      <c r="K184" s="276">
        <v>834.5</v>
      </c>
      <c r="L184" s="276">
        <v>814</v>
      </c>
      <c r="M184" s="276">
        <v>15.17601</v>
      </c>
    </row>
    <row r="185" spans="1:13">
      <c r="A185" s="300">
        <v>176</v>
      </c>
      <c r="B185" s="276" t="s">
        <v>280</v>
      </c>
      <c r="C185" s="276">
        <v>856.2</v>
      </c>
      <c r="D185" s="278">
        <v>852.23333333333323</v>
      </c>
      <c r="E185" s="278">
        <v>846.01666666666642</v>
      </c>
      <c r="F185" s="278">
        <v>835.83333333333314</v>
      </c>
      <c r="G185" s="278">
        <v>829.61666666666633</v>
      </c>
      <c r="H185" s="278">
        <v>862.41666666666652</v>
      </c>
      <c r="I185" s="278">
        <v>868.63333333333344</v>
      </c>
      <c r="J185" s="278">
        <v>878.81666666666661</v>
      </c>
      <c r="K185" s="276">
        <v>858.45</v>
      </c>
      <c r="L185" s="276">
        <v>842.05</v>
      </c>
      <c r="M185" s="276">
        <v>20.448429999999998</v>
      </c>
    </row>
    <row r="186" spans="1:13">
      <c r="A186" s="300">
        <v>177</v>
      </c>
      <c r="B186" s="276" t="s">
        <v>172</v>
      </c>
      <c r="C186" s="276">
        <v>270.64999999999998</v>
      </c>
      <c r="D186" s="278">
        <v>270.95</v>
      </c>
      <c r="E186" s="278">
        <v>267.84999999999997</v>
      </c>
      <c r="F186" s="278">
        <v>265.04999999999995</v>
      </c>
      <c r="G186" s="278">
        <v>261.94999999999993</v>
      </c>
      <c r="H186" s="278">
        <v>273.75</v>
      </c>
      <c r="I186" s="278">
        <v>276.85000000000002</v>
      </c>
      <c r="J186" s="278">
        <v>279.65000000000003</v>
      </c>
      <c r="K186" s="276">
        <v>274.05</v>
      </c>
      <c r="L186" s="276">
        <v>268.14999999999998</v>
      </c>
      <c r="M186" s="276">
        <v>348.90947999999997</v>
      </c>
    </row>
    <row r="187" spans="1:13">
      <c r="A187" s="300">
        <v>178</v>
      </c>
      <c r="B187" s="276" t="s">
        <v>173</v>
      </c>
      <c r="C187" s="276">
        <v>24259.65</v>
      </c>
      <c r="D187" s="278">
        <v>24102.283333333336</v>
      </c>
      <c r="E187" s="278">
        <v>23879.566666666673</v>
      </c>
      <c r="F187" s="278">
        <v>23499.483333333337</v>
      </c>
      <c r="G187" s="278">
        <v>23276.766666666674</v>
      </c>
      <c r="H187" s="278">
        <v>24482.366666666672</v>
      </c>
      <c r="I187" s="278">
        <v>24705.083333333339</v>
      </c>
      <c r="J187" s="278">
        <v>25085.166666666672</v>
      </c>
      <c r="K187" s="276">
        <v>24325</v>
      </c>
      <c r="L187" s="276">
        <v>23722.2</v>
      </c>
      <c r="M187" s="276">
        <v>0.75627999999999995</v>
      </c>
    </row>
    <row r="188" spans="1:13">
      <c r="A188" s="300">
        <v>179</v>
      </c>
      <c r="B188" s="276" t="s">
        <v>174</v>
      </c>
      <c r="C188" s="276">
        <v>1536.45</v>
      </c>
      <c r="D188" s="278">
        <v>1540.7666666666667</v>
      </c>
      <c r="E188" s="278">
        <v>1524.8333333333333</v>
      </c>
      <c r="F188" s="278">
        <v>1513.2166666666667</v>
      </c>
      <c r="G188" s="278">
        <v>1497.2833333333333</v>
      </c>
      <c r="H188" s="278">
        <v>1552.3833333333332</v>
      </c>
      <c r="I188" s="278">
        <v>1568.3166666666666</v>
      </c>
      <c r="J188" s="278">
        <v>1579.9333333333332</v>
      </c>
      <c r="K188" s="276">
        <v>1556.7</v>
      </c>
      <c r="L188" s="276">
        <v>1529.15</v>
      </c>
      <c r="M188" s="276">
        <v>6.0532700000000004</v>
      </c>
    </row>
    <row r="189" spans="1:13">
      <c r="A189" s="300">
        <v>180</v>
      </c>
      <c r="B189" s="276" t="s">
        <v>175</v>
      </c>
      <c r="C189" s="276">
        <v>5216.25</v>
      </c>
      <c r="D189" s="278">
        <v>5252.55</v>
      </c>
      <c r="E189" s="278">
        <v>5163.75</v>
      </c>
      <c r="F189" s="278">
        <v>5111.25</v>
      </c>
      <c r="G189" s="278">
        <v>5022.45</v>
      </c>
      <c r="H189" s="278">
        <v>5305.05</v>
      </c>
      <c r="I189" s="278">
        <v>5393.8500000000013</v>
      </c>
      <c r="J189" s="278">
        <v>5446.35</v>
      </c>
      <c r="K189" s="276">
        <v>5341.35</v>
      </c>
      <c r="L189" s="276">
        <v>5200.05</v>
      </c>
      <c r="M189" s="276">
        <v>2.1503399999999999</v>
      </c>
    </row>
    <row r="190" spans="1:13">
      <c r="A190" s="300">
        <v>181</v>
      </c>
      <c r="B190" s="276" t="s">
        <v>176</v>
      </c>
      <c r="C190" s="276">
        <v>1092.4000000000001</v>
      </c>
      <c r="D190" s="278">
        <v>1082.5666666666668</v>
      </c>
      <c r="E190" s="278">
        <v>1063.4333333333336</v>
      </c>
      <c r="F190" s="278">
        <v>1034.4666666666667</v>
      </c>
      <c r="G190" s="278">
        <v>1015.3333333333335</v>
      </c>
      <c r="H190" s="278">
        <v>1111.5333333333338</v>
      </c>
      <c r="I190" s="278">
        <v>1130.666666666667</v>
      </c>
      <c r="J190" s="278">
        <v>1159.6333333333339</v>
      </c>
      <c r="K190" s="276">
        <v>1101.7</v>
      </c>
      <c r="L190" s="276">
        <v>1053.5999999999999</v>
      </c>
      <c r="M190" s="276">
        <v>37.160209999999999</v>
      </c>
    </row>
    <row r="191" spans="1:13">
      <c r="A191" s="300">
        <v>182</v>
      </c>
      <c r="B191" s="276" t="s">
        <v>178</v>
      </c>
      <c r="C191" s="276">
        <v>571.65</v>
      </c>
      <c r="D191" s="278">
        <v>573.55000000000007</v>
      </c>
      <c r="E191" s="278">
        <v>567.10000000000014</v>
      </c>
      <c r="F191" s="278">
        <v>562.55000000000007</v>
      </c>
      <c r="G191" s="278">
        <v>556.10000000000014</v>
      </c>
      <c r="H191" s="278">
        <v>578.10000000000014</v>
      </c>
      <c r="I191" s="278">
        <v>584.55000000000018</v>
      </c>
      <c r="J191" s="278">
        <v>589.10000000000014</v>
      </c>
      <c r="K191" s="276">
        <v>580</v>
      </c>
      <c r="L191" s="276">
        <v>569</v>
      </c>
      <c r="M191" s="276">
        <v>58.960900000000002</v>
      </c>
    </row>
    <row r="192" spans="1:13">
      <c r="A192" s="300">
        <v>183</v>
      </c>
      <c r="B192" s="276" t="s">
        <v>179</v>
      </c>
      <c r="C192" s="276">
        <v>502.85</v>
      </c>
      <c r="D192" s="278">
        <v>497.68333333333339</v>
      </c>
      <c r="E192" s="278">
        <v>489.01666666666677</v>
      </c>
      <c r="F192" s="278">
        <v>475.18333333333339</v>
      </c>
      <c r="G192" s="278">
        <v>466.51666666666677</v>
      </c>
      <c r="H192" s="278">
        <v>511.51666666666677</v>
      </c>
      <c r="I192" s="278">
        <v>520.18333333333339</v>
      </c>
      <c r="J192" s="278">
        <v>534.01666666666677</v>
      </c>
      <c r="K192" s="276">
        <v>506.35</v>
      </c>
      <c r="L192" s="276">
        <v>483.85</v>
      </c>
      <c r="M192" s="276">
        <v>62.895910000000001</v>
      </c>
    </row>
    <row r="193" spans="1:13">
      <c r="A193" s="300">
        <v>184</v>
      </c>
      <c r="B193" s="276" t="s">
        <v>282</v>
      </c>
      <c r="C193" s="276">
        <v>613</v>
      </c>
      <c r="D193" s="278">
        <v>611.61666666666667</v>
      </c>
      <c r="E193" s="278">
        <v>607.23333333333335</v>
      </c>
      <c r="F193" s="278">
        <v>601.4666666666667</v>
      </c>
      <c r="G193" s="278">
        <v>597.08333333333337</v>
      </c>
      <c r="H193" s="278">
        <v>617.38333333333333</v>
      </c>
      <c r="I193" s="278">
        <v>621.76666666666677</v>
      </c>
      <c r="J193" s="278">
        <v>627.5333333333333</v>
      </c>
      <c r="K193" s="276">
        <v>616</v>
      </c>
      <c r="L193" s="276">
        <v>605.85</v>
      </c>
      <c r="M193" s="276">
        <v>5.2339599999999997</v>
      </c>
    </row>
    <row r="194" spans="1:13">
      <c r="A194" s="300">
        <v>185</v>
      </c>
      <c r="B194" s="276" t="s">
        <v>3464</v>
      </c>
      <c r="C194" s="276">
        <v>571.29999999999995</v>
      </c>
      <c r="D194" s="278">
        <v>572.81666666666661</v>
      </c>
      <c r="E194" s="278">
        <v>564.98333333333323</v>
      </c>
      <c r="F194" s="278">
        <v>558.66666666666663</v>
      </c>
      <c r="G194" s="278">
        <v>550.83333333333326</v>
      </c>
      <c r="H194" s="278">
        <v>579.13333333333321</v>
      </c>
      <c r="I194" s="278">
        <v>586.9666666666667</v>
      </c>
      <c r="J194" s="278">
        <v>593.28333333333319</v>
      </c>
      <c r="K194" s="276">
        <v>580.65</v>
      </c>
      <c r="L194" s="276">
        <v>566.5</v>
      </c>
      <c r="M194" s="276">
        <v>34.116340000000001</v>
      </c>
    </row>
    <row r="195" spans="1:13">
      <c r="A195" s="300">
        <v>186</v>
      </c>
      <c r="B195" s="276" t="s">
        <v>183</v>
      </c>
      <c r="C195" s="276">
        <v>178.9</v>
      </c>
      <c r="D195" s="278">
        <v>177.28333333333333</v>
      </c>
      <c r="E195" s="278">
        <v>174.86666666666667</v>
      </c>
      <c r="F195" s="278">
        <v>170.83333333333334</v>
      </c>
      <c r="G195" s="278">
        <v>168.41666666666669</v>
      </c>
      <c r="H195" s="278">
        <v>181.31666666666666</v>
      </c>
      <c r="I195" s="278">
        <v>183.73333333333335</v>
      </c>
      <c r="J195" s="278">
        <v>187.76666666666665</v>
      </c>
      <c r="K195" s="276">
        <v>179.7</v>
      </c>
      <c r="L195" s="276">
        <v>173.25</v>
      </c>
      <c r="M195" s="276">
        <v>411.90341000000001</v>
      </c>
    </row>
    <row r="196" spans="1:13">
      <c r="A196" s="300">
        <v>187</v>
      </c>
      <c r="B196" s="276" t="s">
        <v>185</v>
      </c>
      <c r="C196" s="276">
        <v>75.150000000000006</v>
      </c>
      <c r="D196" s="278">
        <v>74.38333333333334</v>
      </c>
      <c r="E196" s="278">
        <v>73.26666666666668</v>
      </c>
      <c r="F196" s="278">
        <v>71.38333333333334</v>
      </c>
      <c r="G196" s="278">
        <v>70.26666666666668</v>
      </c>
      <c r="H196" s="278">
        <v>76.26666666666668</v>
      </c>
      <c r="I196" s="278">
        <v>77.383333333333326</v>
      </c>
      <c r="J196" s="278">
        <v>79.26666666666668</v>
      </c>
      <c r="K196" s="276">
        <v>75.5</v>
      </c>
      <c r="L196" s="276">
        <v>72.5</v>
      </c>
      <c r="M196" s="276">
        <v>389.4307</v>
      </c>
    </row>
    <row r="197" spans="1:13">
      <c r="A197" s="300">
        <v>188</v>
      </c>
      <c r="B197" s="267" t="s">
        <v>186</v>
      </c>
      <c r="C197" s="267">
        <v>635.35</v>
      </c>
      <c r="D197" s="307">
        <v>629.93333333333339</v>
      </c>
      <c r="E197" s="307">
        <v>622.76666666666677</v>
      </c>
      <c r="F197" s="307">
        <v>610.18333333333339</v>
      </c>
      <c r="G197" s="307">
        <v>603.01666666666677</v>
      </c>
      <c r="H197" s="307">
        <v>642.51666666666677</v>
      </c>
      <c r="I197" s="307">
        <v>649.68333333333328</v>
      </c>
      <c r="J197" s="307">
        <v>662.26666666666677</v>
      </c>
      <c r="K197" s="267">
        <v>637.1</v>
      </c>
      <c r="L197" s="267">
        <v>617.35</v>
      </c>
      <c r="M197" s="267">
        <v>132.26311999999999</v>
      </c>
    </row>
    <row r="198" spans="1:13">
      <c r="A198" s="300">
        <v>189</v>
      </c>
      <c r="B198" s="267" t="s">
        <v>187</v>
      </c>
      <c r="C198" s="267">
        <v>2761.55</v>
      </c>
      <c r="D198" s="307">
        <v>2770.4166666666665</v>
      </c>
      <c r="E198" s="307">
        <v>2746.1333333333332</v>
      </c>
      <c r="F198" s="307">
        <v>2730.7166666666667</v>
      </c>
      <c r="G198" s="307">
        <v>2706.4333333333334</v>
      </c>
      <c r="H198" s="307">
        <v>2785.833333333333</v>
      </c>
      <c r="I198" s="307">
        <v>2810.1166666666668</v>
      </c>
      <c r="J198" s="307">
        <v>2825.5333333333328</v>
      </c>
      <c r="K198" s="267">
        <v>2794.7</v>
      </c>
      <c r="L198" s="267">
        <v>2755</v>
      </c>
      <c r="M198" s="267">
        <v>23.655090000000001</v>
      </c>
    </row>
    <row r="199" spans="1:13">
      <c r="A199" s="300">
        <v>190</v>
      </c>
      <c r="B199" s="267" t="s">
        <v>188</v>
      </c>
      <c r="C199" s="267">
        <v>927.05</v>
      </c>
      <c r="D199" s="307">
        <v>918.04999999999984</v>
      </c>
      <c r="E199" s="307">
        <v>907.4499999999997</v>
      </c>
      <c r="F199" s="307">
        <v>887.84999999999991</v>
      </c>
      <c r="G199" s="307">
        <v>877.24999999999977</v>
      </c>
      <c r="H199" s="307">
        <v>937.64999999999964</v>
      </c>
      <c r="I199" s="307">
        <v>948.24999999999977</v>
      </c>
      <c r="J199" s="307">
        <v>967.84999999999957</v>
      </c>
      <c r="K199" s="267">
        <v>928.65</v>
      </c>
      <c r="L199" s="267">
        <v>898.45</v>
      </c>
      <c r="M199" s="267">
        <v>34.901429999999998</v>
      </c>
    </row>
    <row r="200" spans="1:13">
      <c r="A200" s="300">
        <v>191</v>
      </c>
      <c r="B200" s="267" t="s">
        <v>189</v>
      </c>
      <c r="C200" s="267">
        <v>1468.75</v>
      </c>
      <c r="D200" s="307">
        <v>1464.6833333333334</v>
      </c>
      <c r="E200" s="307">
        <v>1453.3666666666668</v>
      </c>
      <c r="F200" s="307">
        <v>1437.9833333333333</v>
      </c>
      <c r="G200" s="307">
        <v>1426.6666666666667</v>
      </c>
      <c r="H200" s="307">
        <v>1480.0666666666668</v>
      </c>
      <c r="I200" s="307">
        <v>1491.3833333333334</v>
      </c>
      <c r="J200" s="307">
        <v>1506.7666666666669</v>
      </c>
      <c r="K200" s="267">
        <v>1476</v>
      </c>
      <c r="L200" s="267">
        <v>1449.3</v>
      </c>
      <c r="M200" s="267">
        <v>20.355029999999999</v>
      </c>
    </row>
    <row r="201" spans="1:13">
      <c r="A201" s="300">
        <v>192</v>
      </c>
      <c r="B201" s="267" t="s">
        <v>190</v>
      </c>
      <c r="C201" s="267">
        <v>2749.2</v>
      </c>
      <c r="D201" s="307">
        <v>2740.1166666666668</v>
      </c>
      <c r="E201" s="307">
        <v>2714.0833333333335</v>
      </c>
      <c r="F201" s="307">
        <v>2678.9666666666667</v>
      </c>
      <c r="G201" s="307">
        <v>2652.9333333333334</v>
      </c>
      <c r="H201" s="307">
        <v>2775.2333333333336</v>
      </c>
      <c r="I201" s="307">
        <v>2801.2666666666664</v>
      </c>
      <c r="J201" s="307">
        <v>2836.3833333333337</v>
      </c>
      <c r="K201" s="267">
        <v>2766.15</v>
      </c>
      <c r="L201" s="267">
        <v>2705</v>
      </c>
      <c r="M201" s="267">
        <v>11.87738</v>
      </c>
    </row>
    <row r="202" spans="1:13">
      <c r="A202" s="300">
        <v>193</v>
      </c>
      <c r="B202" s="267" t="s">
        <v>191</v>
      </c>
      <c r="C202" s="267">
        <v>335.4</v>
      </c>
      <c r="D202" s="307">
        <v>333.40000000000003</v>
      </c>
      <c r="E202" s="307">
        <v>329.45000000000005</v>
      </c>
      <c r="F202" s="307">
        <v>323.5</v>
      </c>
      <c r="G202" s="307">
        <v>319.55</v>
      </c>
      <c r="H202" s="307">
        <v>339.35000000000008</v>
      </c>
      <c r="I202" s="307">
        <v>343.3</v>
      </c>
      <c r="J202" s="307">
        <v>349.25000000000011</v>
      </c>
      <c r="K202" s="267">
        <v>337.35</v>
      </c>
      <c r="L202" s="267">
        <v>327.45</v>
      </c>
      <c r="M202" s="267">
        <v>24.401679999999999</v>
      </c>
    </row>
    <row r="203" spans="1:13">
      <c r="A203" s="300">
        <v>194</v>
      </c>
      <c r="B203" s="267" t="s">
        <v>550</v>
      </c>
      <c r="C203" s="267">
        <v>709.45</v>
      </c>
      <c r="D203" s="307">
        <v>709.81666666666661</v>
      </c>
      <c r="E203" s="307">
        <v>701.63333333333321</v>
      </c>
      <c r="F203" s="307">
        <v>693.81666666666661</v>
      </c>
      <c r="G203" s="307">
        <v>685.63333333333321</v>
      </c>
      <c r="H203" s="307">
        <v>717.63333333333321</v>
      </c>
      <c r="I203" s="307">
        <v>725.81666666666661</v>
      </c>
      <c r="J203" s="307">
        <v>733.63333333333321</v>
      </c>
      <c r="K203" s="267">
        <v>718</v>
      </c>
      <c r="L203" s="267">
        <v>702</v>
      </c>
      <c r="M203" s="267">
        <v>9.5152099999999997</v>
      </c>
    </row>
    <row r="204" spans="1:13">
      <c r="A204" s="300">
        <v>195</v>
      </c>
      <c r="B204" s="267" t="s">
        <v>192</v>
      </c>
      <c r="C204" s="267">
        <v>484</v>
      </c>
      <c r="D204" s="307">
        <v>486.2</v>
      </c>
      <c r="E204" s="307">
        <v>479.9</v>
      </c>
      <c r="F204" s="307">
        <v>475.8</v>
      </c>
      <c r="G204" s="307">
        <v>469.5</v>
      </c>
      <c r="H204" s="307">
        <v>490.29999999999995</v>
      </c>
      <c r="I204" s="307">
        <v>496.6</v>
      </c>
      <c r="J204" s="307">
        <v>500.69999999999993</v>
      </c>
      <c r="K204" s="267">
        <v>492.5</v>
      </c>
      <c r="L204" s="267">
        <v>482.1</v>
      </c>
      <c r="M204" s="267">
        <v>19.571709999999999</v>
      </c>
    </row>
    <row r="205" spans="1:13">
      <c r="A205" s="300">
        <v>196</v>
      </c>
      <c r="B205" s="267" t="s">
        <v>193</v>
      </c>
      <c r="C205" s="267">
        <v>1158.55</v>
      </c>
      <c r="D205" s="307">
        <v>1155.4666666666665</v>
      </c>
      <c r="E205" s="307">
        <v>1145.133333333333</v>
      </c>
      <c r="F205" s="307">
        <v>1131.7166666666665</v>
      </c>
      <c r="G205" s="307">
        <v>1121.383333333333</v>
      </c>
      <c r="H205" s="307">
        <v>1168.883333333333</v>
      </c>
      <c r="I205" s="307">
        <v>1179.2166666666665</v>
      </c>
      <c r="J205" s="307">
        <v>1192.633333333333</v>
      </c>
      <c r="K205" s="267">
        <v>1165.8</v>
      </c>
      <c r="L205" s="267">
        <v>1142.05</v>
      </c>
      <c r="M205" s="267">
        <v>3.3906499999999999</v>
      </c>
    </row>
    <row r="206" spans="1:13">
      <c r="A206" s="300">
        <v>197</v>
      </c>
      <c r="B206" s="267" t="s">
        <v>195</v>
      </c>
      <c r="C206" s="267">
        <v>5156.8500000000004</v>
      </c>
      <c r="D206" s="307">
        <v>5151.6166666666668</v>
      </c>
      <c r="E206" s="307">
        <v>5073.2333333333336</v>
      </c>
      <c r="F206" s="307">
        <v>4989.6166666666668</v>
      </c>
      <c r="G206" s="307">
        <v>4911.2333333333336</v>
      </c>
      <c r="H206" s="307">
        <v>5235.2333333333336</v>
      </c>
      <c r="I206" s="307">
        <v>5313.6166666666668</v>
      </c>
      <c r="J206" s="307">
        <v>5397.2333333333336</v>
      </c>
      <c r="K206" s="267">
        <v>5230</v>
      </c>
      <c r="L206" s="267">
        <v>5068</v>
      </c>
      <c r="M206" s="267">
        <v>16.29308</v>
      </c>
    </row>
    <row r="207" spans="1:13">
      <c r="A207" s="300">
        <v>198</v>
      </c>
      <c r="B207" s="267" t="s">
        <v>196</v>
      </c>
      <c r="C207" s="267">
        <v>33.5</v>
      </c>
      <c r="D207" s="307">
        <v>33.483333333333327</v>
      </c>
      <c r="E207" s="307">
        <v>33.116666666666653</v>
      </c>
      <c r="F207" s="307">
        <v>32.733333333333327</v>
      </c>
      <c r="G207" s="307">
        <v>32.366666666666653</v>
      </c>
      <c r="H207" s="307">
        <v>33.866666666666653</v>
      </c>
      <c r="I207" s="307">
        <v>34.233333333333327</v>
      </c>
      <c r="J207" s="307">
        <v>34.616666666666653</v>
      </c>
      <c r="K207" s="267">
        <v>33.85</v>
      </c>
      <c r="L207" s="267">
        <v>33.1</v>
      </c>
      <c r="M207" s="267">
        <v>63.00423</v>
      </c>
    </row>
    <row r="208" spans="1:13">
      <c r="A208" s="300">
        <v>199</v>
      </c>
      <c r="B208" s="267" t="s">
        <v>197</v>
      </c>
      <c r="C208" s="267">
        <v>448.8</v>
      </c>
      <c r="D208" s="307">
        <v>445.2</v>
      </c>
      <c r="E208" s="307">
        <v>440.59999999999997</v>
      </c>
      <c r="F208" s="307">
        <v>432.4</v>
      </c>
      <c r="G208" s="307">
        <v>427.79999999999995</v>
      </c>
      <c r="H208" s="307">
        <v>453.4</v>
      </c>
      <c r="I208" s="307">
        <v>458</v>
      </c>
      <c r="J208" s="307">
        <v>466.2</v>
      </c>
      <c r="K208" s="267">
        <v>449.8</v>
      </c>
      <c r="L208" s="267">
        <v>437</v>
      </c>
      <c r="M208" s="267">
        <v>91.875690000000006</v>
      </c>
    </row>
    <row r="209" spans="1:13">
      <c r="A209" s="300">
        <v>200</v>
      </c>
      <c r="B209" s="267" t="s">
        <v>563</v>
      </c>
      <c r="C209" s="267">
        <v>919.45</v>
      </c>
      <c r="D209" s="307">
        <v>915.2166666666667</v>
      </c>
      <c r="E209" s="307">
        <v>907.43333333333339</v>
      </c>
      <c r="F209" s="307">
        <v>895.41666666666674</v>
      </c>
      <c r="G209" s="307">
        <v>887.63333333333344</v>
      </c>
      <c r="H209" s="307">
        <v>927.23333333333335</v>
      </c>
      <c r="I209" s="307">
        <v>935.01666666666665</v>
      </c>
      <c r="J209" s="307">
        <v>947.0333333333333</v>
      </c>
      <c r="K209" s="267">
        <v>923</v>
      </c>
      <c r="L209" s="267">
        <v>903.2</v>
      </c>
      <c r="M209" s="267">
        <v>2.6414200000000001</v>
      </c>
    </row>
    <row r="210" spans="1:13">
      <c r="A210" s="300">
        <v>201</v>
      </c>
      <c r="B210" s="267" t="s">
        <v>284</v>
      </c>
      <c r="C210" s="267">
        <v>197.05</v>
      </c>
      <c r="D210" s="307">
        <v>195.44999999999996</v>
      </c>
      <c r="E210" s="307">
        <v>191.04999999999993</v>
      </c>
      <c r="F210" s="307">
        <v>185.04999999999995</v>
      </c>
      <c r="G210" s="307">
        <v>180.64999999999992</v>
      </c>
      <c r="H210" s="307">
        <v>201.44999999999993</v>
      </c>
      <c r="I210" s="307">
        <v>205.84999999999997</v>
      </c>
      <c r="J210" s="307">
        <v>211.84999999999994</v>
      </c>
      <c r="K210" s="267">
        <v>199.85</v>
      </c>
      <c r="L210" s="267">
        <v>189.45</v>
      </c>
      <c r="M210" s="267">
        <v>25.361809999999998</v>
      </c>
    </row>
    <row r="211" spans="1:13">
      <c r="A211" s="300">
        <v>202</v>
      </c>
      <c r="B211" s="267" t="s">
        <v>199</v>
      </c>
      <c r="C211" s="267">
        <v>829.45</v>
      </c>
      <c r="D211" s="307">
        <v>823.38333333333321</v>
      </c>
      <c r="E211" s="307">
        <v>811.36666666666645</v>
      </c>
      <c r="F211" s="307">
        <v>793.28333333333319</v>
      </c>
      <c r="G211" s="307">
        <v>781.26666666666642</v>
      </c>
      <c r="H211" s="307">
        <v>841.46666666666647</v>
      </c>
      <c r="I211" s="307">
        <v>853.48333333333335</v>
      </c>
      <c r="J211" s="307">
        <v>871.56666666666649</v>
      </c>
      <c r="K211" s="267">
        <v>835.4</v>
      </c>
      <c r="L211" s="267">
        <v>805.3</v>
      </c>
      <c r="M211" s="267">
        <v>27.13917</v>
      </c>
    </row>
    <row r="212" spans="1:13">
      <c r="A212" s="300">
        <v>203</v>
      </c>
      <c r="B212" s="267" t="s">
        <v>569</v>
      </c>
      <c r="C212" s="267">
        <v>2159.4</v>
      </c>
      <c r="D212" s="307">
        <v>2138.0333333333333</v>
      </c>
      <c r="E212" s="307">
        <v>2108.3666666666668</v>
      </c>
      <c r="F212" s="307">
        <v>2057.3333333333335</v>
      </c>
      <c r="G212" s="307">
        <v>2027.666666666667</v>
      </c>
      <c r="H212" s="307">
        <v>2189.0666666666666</v>
      </c>
      <c r="I212" s="307">
        <v>2218.7333333333336</v>
      </c>
      <c r="J212" s="307">
        <v>2269.7666666666664</v>
      </c>
      <c r="K212" s="267">
        <v>2167.6999999999998</v>
      </c>
      <c r="L212" s="267">
        <v>2087</v>
      </c>
      <c r="M212" s="267">
        <v>1.5508999999999999</v>
      </c>
    </row>
    <row r="213" spans="1:13">
      <c r="A213" s="300">
        <v>204</v>
      </c>
      <c r="B213" s="267" t="s">
        <v>200</v>
      </c>
      <c r="C213" s="267">
        <v>352.7</v>
      </c>
      <c r="D213" s="307">
        <v>351.36666666666662</v>
      </c>
      <c r="E213" s="307">
        <v>348.83333333333326</v>
      </c>
      <c r="F213" s="307">
        <v>344.96666666666664</v>
      </c>
      <c r="G213" s="307">
        <v>342.43333333333328</v>
      </c>
      <c r="H213" s="307">
        <v>355.23333333333323</v>
      </c>
      <c r="I213" s="307">
        <v>357.76666666666665</v>
      </c>
      <c r="J213" s="307">
        <v>361.63333333333321</v>
      </c>
      <c r="K213" s="267">
        <v>353.9</v>
      </c>
      <c r="L213" s="267">
        <v>347.5</v>
      </c>
      <c r="M213" s="267">
        <v>72.317809999999994</v>
      </c>
    </row>
    <row r="214" spans="1:13">
      <c r="A214" s="300">
        <v>205</v>
      </c>
      <c r="B214" s="267" t="s">
        <v>202</v>
      </c>
      <c r="C214" s="267">
        <v>232</v>
      </c>
      <c r="D214" s="307">
        <v>226.38333333333333</v>
      </c>
      <c r="E214" s="307">
        <v>218.76666666666665</v>
      </c>
      <c r="F214" s="307">
        <v>205.53333333333333</v>
      </c>
      <c r="G214" s="307">
        <v>197.91666666666666</v>
      </c>
      <c r="H214" s="307">
        <v>239.61666666666665</v>
      </c>
      <c r="I214" s="307">
        <v>247.23333333333332</v>
      </c>
      <c r="J214" s="307">
        <v>260.46666666666664</v>
      </c>
      <c r="K214" s="267">
        <v>234</v>
      </c>
      <c r="L214" s="267">
        <v>213.15</v>
      </c>
      <c r="M214" s="267">
        <v>475.32503000000003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6"/>
      <c r="B1" s="596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44181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3" t="s">
        <v>16</v>
      </c>
      <c r="B9" s="594" t="s">
        <v>18</v>
      </c>
      <c r="C9" s="592" t="s">
        <v>19</v>
      </c>
      <c r="D9" s="592" t="s">
        <v>20</v>
      </c>
      <c r="E9" s="592" t="s">
        <v>21</v>
      </c>
      <c r="F9" s="592"/>
      <c r="G9" s="592"/>
      <c r="H9" s="592" t="s">
        <v>22</v>
      </c>
      <c r="I9" s="592"/>
      <c r="J9" s="592"/>
      <c r="K9" s="273"/>
      <c r="L9" s="280"/>
      <c r="M9" s="281"/>
    </row>
    <row r="10" spans="1:15" ht="42.75" customHeight="1">
      <c r="A10" s="588"/>
      <c r="B10" s="590"/>
      <c r="C10" s="595" t="s">
        <v>23</v>
      </c>
      <c r="D10" s="595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22982.75</v>
      </c>
      <c r="D11" s="278">
        <v>22902.55</v>
      </c>
      <c r="E11" s="278">
        <v>22705.199999999997</v>
      </c>
      <c r="F11" s="278">
        <v>22427.649999999998</v>
      </c>
      <c r="G11" s="278">
        <v>22230.299999999996</v>
      </c>
      <c r="H11" s="278">
        <v>23180.1</v>
      </c>
      <c r="I11" s="278">
        <v>23377.449999999997</v>
      </c>
      <c r="J11" s="278">
        <v>23655</v>
      </c>
      <c r="K11" s="276">
        <v>23099.9</v>
      </c>
      <c r="L11" s="276">
        <v>22625</v>
      </c>
      <c r="M11" s="276">
        <v>4.1480000000000003E-2</v>
      </c>
    </row>
    <row r="12" spans="1:15" ht="12" customHeight="1">
      <c r="A12" s="267">
        <v>2</v>
      </c>
      <c r="B12" s="276" t="s">
        <v>802</v>
      </c>
      <c r="C12" s="277">
        <v>1217.6500000000001</v>
      </c>
      <c r="D12" s="278">
        <v>1216.3500000000001</v>
      </c>
      <c r="E12" s="278">
        <v>1206.3000000000002</v>
      </c>
      <c r="F12" s="278">
        <v>1194.95</v>
      </c>
      <c r="G12" s="278">
        <v>1184.9000000000001</v>
      </c>
      <c r="H12" s="278">
        <v>1227.7000000000003</v>
      </c>
      <c r="I12" s="278">
        <v>1237.75</v>
      </c>
      <c r="J12" s="278">
        <v>1249.1000000000004</v>
      </c>
      <c r="K12" s="276">
        <v>1226.4000000000001</v>
      </c>
      <c r="L12" s="276">
        <v>1205</v>
      </c>
      <c r="M12" s="276">
        <v>5.4863200000000001</v>
      </c>
    </row>
    <row r="13" spans="1:15" ht="12" customHeight="1">
      <c r="A13" s="267">
        <v>3</v>
      </c>
      <c r="B13" s="276" t="s">
        <v>294</v>
      </c>
      <c r="C13" s="277">
        <v>1662.2</v>
      </c>
      <c r="D13" s="278">
        <v>1667.4166666666667</v>
      </c>
      <c r="E13" s="278">
        <v>1644.8333333333335</v>
      </c>
      <c r="F13" s="278">
        <v>1627.4666666666667</v>
      </c>
      <c r="G13" s="278">
        <v>1604.8833333333334</v>
      </c>
      <c r="H13" s="278">
        <v>1684.7833333333335</v>
      </c>
      <c r="I13" s="278">
        <v>1707.366666666667</v>
      </c>
      <c r="J13" s="278">
        <v>1724.7333333333336</v>
      </c>
      <c r="K13" s="276">
        <v>1690</v>
      </c>
      <c r="L13" s="276">
        <v>1650.05</v>
      </c>
      <c r="M13" s="276">
        <v>0.37296000000000001</v>
      </c>
    </row>
    <row r="14" spans="1:15" ht="12" customHeight="1">
      <c r="A14" s="267">
        <v>4</v>
      </c>
      <c r="B14" s="276" t="s">
        <v>3119</v>
      </c>
      <c r="C14" s="277">
        <v>1154.3499999999999</v>
      </c>
      <c r="D14" s="278">
        <v>1157.3499999999999</v>
      </c>
      <c r="E14" s="278">
        <v>1148.1499999999999</v>
      </c>
      <c r="F14" s="278">
        <v>1141.95</v>
      </c>
      <c r="G14" s="278">
        <v>1132.75</v>
      </c>
      <c r="H14" s="278">
        <v>1163.5499999999997</v>
      </c>
      <c r="I14" s="278">
        <v>1172.7499999999995</v>
      </c>
      <c r="J14" s="278">
        <v>1178.9499999999996</v>
      </c>
      <c r="K14" s="276">
        <v>1166.55</v>
      </c>
      <c r="L14" s="276">
        <v>1151.1500000000001</v>
      </c>
      <c r="M14" s="276">
        <v>0.56630999999999998</v>
      </c>
    </row>
    <row r="15" spans="1:15" ht="12" customHeight="1">
      <c r="A15" s="267">
        <v>5</v>
      </c>
      <c r="B15" s="276" t="s">
        <v>295</v>
      </c>
      <c r="C15" s="277">
        <v>16379.2</v>
      </c>
      <c r="D15" s="278">
        <v>16458.066666666666</v>
      </c>
      <c r="E15" s="278">
        <v>16221.133333333331</v>
      </c>
      <c r="F15" s="278">
        <v>16063.066666666666</v>
      </c>
      <c r="G15" s="278">
        <v>15826.133333333331</v>
      </c>
      <c r="H15" s="278">
        <v>16616.133333333331</v>
      </c>
      <c r="I15" s="278">
        <v>16853.066666666666</v>
      </c>
      <c r="J15" s="278">
        <v>17011.133333333331</v>
      </c>
      <c r="K15" s="276">
        <v>16695</v>
      </c>
      <c r="L15" s="276">
        <v>16300</v>
      </c>
      <c r="M15" s="276">
        <v>0.18840000000000001</v>
      </c>
    </row>
    <row r="16" spans="1:15" ht="12" customHeight="1">
      <c r="A16" s="267">
        <v>6</v>
      </c>
      <c r="B16" s="276" t="s">
        <v>227</v>
      </c>
      <c r="C16" s="277">
        <v>90.75</v>
      </c>
      <c r="D16" s="278">
        <v>90.7</v>
      </c>
      <c r="E16" s="278">
        <v>89.300000000000011</v>
      </c>
      <c r="F16" s="278">
        <v>87.850000000000009</v>
      </c>
      <c r="G16" s="278">
        <v>86.450000000000017</v>
      </c>
      <c r="H16" s="278">
        <v>92.15</v>
      </c>
      <c r="I16" s="278">
        <v>93.550000000000011</v>
      </c>
      <c r="J16" s="278">
        <v>95</v>
      </c>
      <c r="K16" s="276">
        <v>92.1</v>
      </c>
      <c r="L16" s="276">
        <v>89.25</v>
      </c>
      <c r="M16" s="276">
        <v>20.62068</v>
      </c>
    </row>
    <row r="17" spans="1:13" ht="12" customHeight="1">
      <c r="A17" s="267">
        <v>7</v>
      </c>
      <c r="B17" s="276" t="s">
        <v>228</v>
      </c>
      <c r="C17" s="277">
        <v>160.19999999999999</v>
      </c>
      <c r="D17" s="278">
        <v>160.31666666666666</v>
      </c>
      <c r="E17" s="278">
        <v>158.63333333333333</v>
      </c>
      <c r="F17" s="278">
        <v>157.06666666666666</v>
      </c>
      <c r="G17" s="278">
        <v>155.38333333333333</v>
      </c>
      <c r="H17" s="278">
        <v>161.88333333333333</v>
      </c>
      <c r="I17" s="278">
        <v>163.56666666666666</v>
      </c>
      <c r="J17" s="278">
        <v>165.13333333333333</v>
      </c>
      <c r="K17" s="276">
        <v>162</v>
      </c>
      <c r="L17" s="276">
        <v>158.75</v>
      </c>
      <c r="M17" s="276">
        <v>13.830209999999999</v>
      </c>
    </row>
    <row r="18" spans="1:13" ht="12" customHeight="1">
      <c r="A18" s="267">
        <v>8</v>
      </c>
      <c r="B18" s="276" t="s">
        <v>38</v>
      </c>
      <c r="C18" s="277">
        <v>1634.45</v>
      </c>
      <c r="D18" s="278">
        <v>1627.05</v>
      </c>
      <c r="E18" s="278">
        <v>1615</v>
      </c>
      <c r="F18" s="278">
        <v>1595.55</v>
      </c>
      <c r="G18" s="278">
        <v>1583.5</v>
      </c>
      <c r="H18" s="278">
        <v>1646.5</v>
      </c>
      <c r="I18" s="278">
        <v>1658.5499999999997</v>
      </c>
      <c r="J18" s="278">
        <v>1678</v>
      </c>
      <c r="K18" s="276">
        <v>1639.1</v>
      </c>
      <c r="L18" s="276">
        <v>1607.6</v>
      </c>
      <c r="M18" s="276">
        <v>11.6928</v>
      </c>
    </row>
    <row r="19" spans="1:13" ht="12" customHeight="1">
      <c r="A19" s="267">
        <v>9</v>
      </c>
      <c r="B19" s="276" t="s">
        <v>296</v>
      </c>
      <c r="C19" s="277">
        <v>358.7</v>
      </c>
      <c r="D19" s="278">
        <v>358.2</v>
      </c>
      <c r="E19" s="278">
        <v>352.5</v>
      </c>
      <c r="F19" s="278">
        <v>346.3</v>
      </c>
      <c r="G19" s="278">
        <v>340.6</v>
      </c>
      <c r="H19" s="278">
        <v>364.4</v>
      </c>
      <c r="I19" s="278">
        <v>370.09999999999991</v>
      </c>
      <c r="J19" s="278">
        <v>376.29999999999995</v>
      </c>
      <c r="K19" s="276">
        <v>363.9</v>
      </c>
      <c r="L19" s="276">
        <v>352</v>
      </c>
      <c r="M19" s="276">
        <v>15.705299999999999</v>
      </c>
    </row>
    <row r="20" spans="1:13" ht="12" customHeight="1">
      <c r="A20" s="267">
        <v>10</v>
      </c>
      <c r="B20" s="276" t="s">
        <v>297</v>
      </c>
      <c r="C20" s="277">
        <v>1013.65</v>
      </c>
      <c r="D20" s="278">
        <v>1011.3000000000001</v>
      </c>
      <c r="E20" s="278">
        <v>1002.6000000000001</v>
      </c>
      <c r="F20" s="278">
        <v>991.55000000000007</v>
      </c>
      <c r="G20" s="278">
        <v>982.85000000000014</v>
      </c>
      <c r="H20" s="278">
        <v>1022.3500000000001</v>
      </c>
      <c r="I20" s="278">
        <v>1031.0500000000002</v>
      </c>
      <c r="J20" s="278">
        <v>1042.1000000000001</v>
      </c>
      <c r="K20" s="276">
        <v>1020</v>
      </c>
      <c r="L20" s="276">
        <v>1000.25</v>
      </c>
      <c r="M20" s="276">
        <v>7.5488</v>
      </c>
    </row>
    <row r="21" spans="1:13" ht="12" customHeight="1">
      <c r="A21" s="267">
        <v>11</v>
      </c>
      <c r="B21" s="276" t="s">
        <v>41</v>
      </c>
      <c r="C21" s="277">
        <v>475.75</v>
      </c>
      <c r="D21" s="278">
        <v>472.2833333333333</v>
      </c>
      <c r="E21" s="278">
        <v>464.91666666666663</v>
      </c>
      <c r="F21" s="278">
        <v>454.08333333333331</v>
      </c>
      <c r="G21" s="278">
        <v>446.71666666666664</v>
      </c>
      <c r="H21" s="278">
        <v>483.11666666666662</v>
      </c>
      <c r="I21" s="278">
        <v>490.48333333333329</v>
      </c>
      <c r="J21" s="278">
        <v>501.31666666666661</v>
      </c>
      <c r="K21" s="276">
        <v>479.65</v>
      </c>
      <c r="L21" s="276">
        <v>461.45</v>
      </c>
      <c r="M21" s="276">
        <v>109.73876</v>
      </c>
    </row>
    <row r="22" spans="1:13" ht="12" customHeight="1">
      <c r="A22" s="267">
        <v>12</v>
      </c>
      <c r="B22" s="276" t="s">
        <v>43</v>
      </c>
      <c r="C22" s="277">
        <v>48.05</v>
      </c>
      <c r="D22" s="278">
        <v>48.1</v>
      </c>
      <c r="E22" s="278">
        <v>47.25</v>
      </c>
      <c r="F22" s="278">
        <v>46.449999999999996</v>
      </c>
      <c r="G22" s="278">
        <v>45.599999999999994</v>
      </c>
      <c r="H22" s="278">
        <v>48.900000000000006</v>
      </c>
      <c r="I22" s="278">
        <v>49.750000000000014</v>
      </c>
      <c r="J22" s="278">
        <v>50.550000000000011</v>
      </c>
      <c r="K22" s="276">
        <v>48.95</v>
      </c>
      <c r="L22" s="276">
        <v>47.3</v>
      </c>
      <c r="M22" s="276">
        <v>350.00799999999998</v>
      </c>
    </row>
    <row r="23" spans="1:13">
      <c r="A23" s="267">
        <v>13</v>
      </c>
      <c r="B23" s="276" t="s">
        <v>298</v>
      </c>
      <c r="C23" s="277">
        <v>431.1</v>
      </c>
      <c r="D23" s="278">
        <v>426.5333333333333</v>
      </c>
      <c r="E23" s="278">
        <v>420.56666666666661</v>
      </c>
      <c r="F23" s="278">
        <v>410.0333333333333</v>
      </c>
      <c r="G23" s="278">
        <v>404.06666666666661</v>
      </c>
      <c r="H23" s="278">
        <v>437.06666666666661</v>
      </c>
      <c r="I23" s="278">
        <v>443.0333333333333</v>
      </c>
      <c r="J23" s="278">
        <v>453.56666666666661</v>
      </c>
      <c r="K23" s="276">
        <v>432.5</v>
      </c>
      <c r="L23" s="276">
        <v>416</v>
      </c>
      <c r="M23" s="276">
        <v>6.0332299999999996</v>
      </c>
    </row>
    <row r="24" spans="1:13">
      <c r="A24" s="267">
        <v>14</v>
      </c>
      <c r="B24" s="276" t="s">
        <v>299</v>
      </c>
      <c r="C24" s="277">
        <v>348.7</v>
      </c>
      <c r="D24" s="278">
        <v>347.88333333333338</v>
      </c>
      <c r="E24" s="278">
        <v>339.76666666666677</v>
      </c>
      <c r="F24" s="278">
        <v>330.83333333333337</v>
      </c>
      <c r="G24" s="278">
        <v>322.71666666666675</v>
      </c>
      <c r="H24" s="278">
        <v>356.81666666666678</v>
      </c>
      <c r="I24" s="278">
        <v>364.93333333333345</v>
      </c>
      <c r="J24" s="278">
        <v>373.86666666666679</v>
      </c>
      <c r="K24" s="276">
        <v>356</v>
      </c>
      <c r="L24" s="276">
        <v>338.95</v>
      </c>
      <c r="M24" s="276">
        <v>3.2900499999999999</v>
      </c>
    </row>
    <row r="25" spans="1:13">
      <c r="A25" s="267">
        <v>15</v>
      </c>
      <c r="B25" s="276" t="s">
        <v>300</v>
      </c>
      <c r="C25" s="277">
        <v>244.75</v>
      </c>
      <c r="D25" s="278">
        <v>246.66666666666666</v>
      </c>
      <c r="E25" s="278">
        <v>241.43333333333331</v>
      </c>
      <c r="F25" s="278">
        <v>238.11666666666665</v>
      </c>
      <c r="G25" s="278">
        <v>232.8833333333333</v>
      </c>
      <c r="H25" s="278">
        <v>249.98333333333332</v>
      </c>
      <c r="I25" s="278">
        <v>255.21666666666667</v>
      </c>
      <c r="J25" s="278">
        <v>258.5333333333333</v>
      </c>
      <c r="K25" s="276">
        <v>251.9</v>
      </c>
      <c r="L25" s="276">
        <v>243.35</v>
      </c>
      <c r="M25" s="276">
        <v>2.33744</v>
      </c>
    </row>
    <row r="26" spans="1:13">
      <c r="A26" s="267">
        <v>16</v>
      </c>
      <c r="B26" s="276" t="s">
        <v>832</v>
      </c>
      <c r="C26" s="277">
        <v>3878.55</v>
      </c>
      <c r="D26" s="278">
        <v>3815.7000000000003</v>
      </c>
      <c r="E26" s="278">
        <v>3752.8500000000004</v>
      </c>
      <c r="F26" s="278">
        <v>3627.15</v>
      </c>
      <c r="G26" s="278">
        <v>3564.3</v>
      </c>
      <c r="H26" s="278">
        <v>3941.4000000000005</v>
      </c>
      <c r="I26" s="278">
        <v>4004.25</v>
      </c>
      <c r="J26" s="278">
        <v>4129.9500000000007</v>
      </c>
      <c r="K26" s="276">
        <v>3878.55</v>
      </c>
      <c r="L26" s="276">
        <v>3690</v>
      </c>
      <c r="M26" s="276">
        <v>0.83299999999999996</v>
      </c>
    </row>
    <row r="27" spans="1:13">
      <c r="A27" s="267">
        <v>17</v>
      </c>
      <c r="B27" s="276" t="s">
        <v>292</v>
      </c>
      <c r="C27" s="277">
        <v>1946.2</v>
      </c>
      <c r="D27" s="278">
        <v>1949.2666666666667</v>
      </c>
      <c r="E27" s="278">
        <v>1930.5833333333333</v>
      </c>
      <c r="F27" s="278">
        <v>1914.9666666666667</v>
      </c>
      <c r="G27" s="278">
        <v>1896.2833333333333</v>
      </c>
      <c r="H27" s="278">
        <v>1964.8833333333332</v>
      </c>
      <c r="I27" s="278">
        <v>1983.5666666666666</v>
      </c>
      <c r="J27" s="278">
        <v>1999.1833333333332</v>
      </c>
      <c r="K27" s="276">
        <v>1967.95</v>
      </c>
      <c r="L27" s="276">
        <v>1933.65</v>
      </c>
      <c r="M27" s="276">
        <v>0.16497999999999999</v>
      </c>
    </row>
    <row r="28" spans="1:13">
      <c r="A28" s="267">
        <v>18</v>
      </c>
      <c r="B28" s="276" t="s">
        <v>229</v>
      </c>
      <c r="C28" s="277">
        <v>1687</v>
      </c>
      <c r="D28" s="278">
        <v>1690.3333333333333</v>
      </c>
      <c r="E28" s="278">
        <v>1674.6666666666665</v>
      </c>
      <c r="F28" s="278">
        <v>1662.3333333333333</v>
      </c>
      <c r="G28" s="278">
        <v>1646.6666666666665</v>
      </c>
      <c r="H28" s="278">
        <v>1702.6666666666665</v>
      </c>
      <c r="I28" s="278">
        <v>1718.333333333333</v>
      </c>
      <c r="J28" s="278">
        <v>1730.6666666666665</v>
      </c>
      <c r="K28" s="276">
        <v>1706</v>
      </c>
      <c r="L28" s="276">
        <v>1678</v>
      </c>
      <c r="M28" s="276">
        <v>0.76148000000000005</v>
      </c>
    </row>
    <row r="29" spans="1:13">
      <c r="A29" s="267">
        <v>19</v>
      </c>
      <c r="B29" s="276" t="s">
        <v>301</v>
      </c>
      <c r="C29" s="277">
        <v>2256.9499999999998</v>
      </c>
      <c r="D29" s="278">
        <v>2242.9500000000003</v>
      </c>
      <c r="E29" s="278">
        <v>2212.0000000000005</v>
      </c>
      <c r="F29" s="278">
        <v>2167.0500000000002</v>
      </c>
      <c r="G29" s="278">
        <v>2136.1000000000004</v>
      </c>
      <c r="H29" s="278">
        <v>2287.9000000000005</v>
      </c>
      <c r="I29" s="278">
        <v>2318.8500000000004</v>
      </c>
      <c r="J29" s="278">
        <v>2363.8000000000006</v>
      </c>
      <c r="K29" s="276">
        <v>2273.9</v>
      </c>
      <c r="L29" s="276">
        <v>2198</v>
      </c>
      <c r="M29" s="276">
        <v>9.511E-2</v>
      </c>
    </row>
    <row r="30" spans="1:13">
      <c r="A30" s="267">
        <v>20</v>
      </c>
      <c r="B30" s="276" t="s">
        <v>230</v>
      </c>
      <c r="C30" s="277">
        <v>2898.5</v>
      </c>
      <c r="D30" s="278">
        <v>2912.5</v>
      </c>
      <c r="E30" s="278">
        <v>2876</v>
      </c>
      <c r="F30" s="278">
        <v>2853.5</v>
      </c>
      <c r="G30" s="278">
        <v>2817</v>
      </c>
      <c r="H30" s="278">
        <v>2935</v>
      </c>
      <c r="I30" s="278">
        <v>2971.5</v>
      </c>
      <c r="J30" s="278">
        <v>2994</v>
      </c>
      <c r="K30" s="276">
        <v>2949</v>
      </c>
      <c r="L30" s="276">
        <v>2890</v>
      </c>
      <c r="M30" s="276">
        <v>1.2317899999999999</v>
      </c>
    </row>
    <row r="31" spans="1:13">
      <c r="A31" s="267">
        <v>21</v>
      </c>
      <c r="B31" s="276" t="s">
        <v>870</v>
      </c>
      <c r="C31" s="277">
        <v>3807.1</v>
      </c>
      <c r="D31" s="278">
        <v>3830.7999999999997</v>
      </c>
      <c r="E31" s="278">
        <v>3776.2499999999995</v>
      </c>
      <c r="F31" s="278">
        <v>3745.3999999999996</v>
      </c>
      <c r="G31" s="278">
        <v>3690.8499999999995</v>
      </c>
      <c r="H31" s="278">
        <v>3861.6499999999996</v>
      </c>
      <c r="I31" s="278">
        <v>3916.2</v>
      </c>
      <c r="J31" s="278">
        <v>3947.0499999999997</v>
      </c>
      <c r="K31" s="276">
        <v>3885.35</v>
      </c>
      <c r="L31" s="276">
        <v>3799.95</v>
      </c>
      <c r="M31" s="276">
        <v>0.19807</v>
      </c>
    </row>
    <row r="32" spans="1:13">
      <c r="A32" s="267">
        <v>22</v>
      </c>
      <c r="B32" s="276" t="s">
        <v>303</v>
      </c>
      <c r="C32" s="277">
        <v>136.05000000000001</v>
      </c>
      <c r="D32" s="278">
        <v>136.51666666666668</v>
      </c>
      <c r="E32" s="278">
        <v>134.63333333333335</v>
      </c>
      <c r="F32" s="278">
        <v>133.21666666666667</v>
      </c>
      <c r="G32" s="278">
        <v>131.33333333333334</v>
      </c>
      <c r="H32" s="278">
        <v>137.93333333333337</v>
      </c>
      <c r="I32" s="278">
        <v>139.81666666666669</v>
      </c>
      <c r="J32" s="278">
        <v>141.23333333333338</v>
      </c>
      <c r="K32" s="276">
        <v>138.4</v>
      </c>
      <c r="L32" s="276">
        <v>135.1</v>
      </c>
      <c r="M32" s="276">
        <v>2.5714399999999999</v>
      </c>
    </row>
    <row r="33" spans="1:13">
      <c r="A33" s="267">
        <v>23</v>
      </c>
      <c r="B33" s="276" t="s">
        <v>45</v>
      </c>
      <c r="C33" s="277">
        <v>943.75</v>
      </c>
      <c r="D33" s="278">
        <v>939.63333333333333</v>
      </c>
      <c r="E33" s="278">
        <v>932.36666666666667</v>
      </c>
      <c r="F33" s="278">
        <v>920.98333333333335</v>
      </c>
      <c r="G33" s="278">
        <v>913.7166666666667</v>
      </c>
      <c r="H33" s="278">
        <v>951.01666666666665</v>
      </c>
      <c r="I33" s="278">
        <v>958.2833333333333</v>
      </c>
      <c r="J33" s="278">
        <v>969.66666666666663</v>
      </c>
      <c r="K33" s="276">
        <v>946.9</v>
      </c>
      <c r="L33" s="276">
        <v>928.25</v>
      </c>
      <c r="M33" s="276">
        <v>4.0088499999999998</v>
      </c>
    </row>
    <row r="34" spans="1:13">
      <c r="A34" s="267">
        <v>24</v>
      </c>
      <c r="B34" s="276" t="s">
        <v>304</v>
      </c>
      <c r="C34" s="277">
        <v>2326.8000000000002</v>
      </c>
      <c r="D34" s="278">
        <v>2326.6833333333334</v>
      </c>
      <c r="E34" s="278">
        <v>2305.1166666666668</v>
      </c>
      <c r="F34" s="278">
        <v>2283.4333333333334</v>
      </c>
      <c r="G34" s="278">
        <v>2261.8666666666668</v>
      </c>
      <c r="H34" s="278">
        <v>2348.3666666666668</v>
      </c>
      <c r="I34" s="278">
        <v>2369.9333333333334</v>
      </c>
      <c r="J34" s="278">
        <v>2391.6166666666668</v>
      </c>
      <c r="K34" s="276">
        <v>2348.25</v>
      </c>
      <c r="L34" s="276">
        <v>2305</v>
      </c>
      <c r="M34" s="276">
        <v>0.62914999999999999</v>
      </c>
    </row>
    <row r="35" spans="1:13">
      <c r="A35" s="267">
        <v>25</v>
      </c>
      <c r="B35" s="276" t="s">
        <v>46</v>
      </c>
      <c r="C35" s="277">
        <v>247.6</v>
      </c>
      <c r="D35" s="278">
        <v>246.29999999999998</v>
      </c>
      <c r="E35" s="278">
        <v>244.39999999999998</v>
      </c>
      <c r="F35" s="278">
        <v>241.2</v>
      </c>
      <c r="G35" s="278">
        <v>239.29999999999998</v>
      </c>
      <c r="H35" s="278">
        <v>249.49999999999997</v>
      </c>
      <c r="I35" s="278">
        <v>251.4</v>
      </c>
      <c r="J35" s="278">
        <v>254.59999999999997</v>
      </c>
      <c r="K35" s="276">
        <v>248.2</v>
      </c>
      <c r="L35" s="276">
        <v>243.1</v>
      </c>
      <c r="M35" s="276">
        <v>77.134439999999998</v>
      </c>
    </row>
    <row r="36" spans="1:13">
      <c r="A36" s="267">
        <v>26</v>
      </c>
      <c r="B36" s="276" t="s">
        <v>293</v>
      </c>
      <c r="C36" s="277">
        <v>780.55</v>
      </c>
      <c r="D36" s="278">
        <v>784.5</v>
      </c>
      <c r="E36" s="278">
        <v>770</v>
      </c>
      <c r="F36" s="278">
        <v>759.45</v>
      </c>
      <c r="G36" s="278">
        <v>744.95</v>
      </c>
      <c r="H36" s="278">
        <v>795.05</v>
      </c>
      <c r="I36" s="278">
        <v>809.55</v>
      </c>
      <c r="J36" s="278">
        <v>820.09999999999991</v>
      </c>
      <c r="K36" s="276">
        <v>799</v>
      </c>
      <c r="L36" s="276">
        <v>773.95</v>
      </c>
      <c r="M36" s="276">
        <v>5.9076300000000002</v>
      </c>
    </row>
    <row r="37" spans="1:13">
      <c r="A37" s="267">
        <v>27</v>
      </c>
      <c r="B37" s="276" t="s">
        <v>302</v>
      </c>
      <c r="C37" s="277">
        <v>1075.75</v>
      </c>
      <c r="D37" s="278">
        <v>1077.6000000000001</v>
      </c>
      <c r="E37" s="278">
        <v>1064.1500000000003</v>
      </c>
      <c r="F37" s="278">
        <v>1052.5500000000002</v>
      </c>
      <c r="G37" s="278">
        <v>1039.1000000000004</v>
      </c>
      <c r="H37" s="278">
        <v>1089.2000000000003</v>
      </c>
      <c r="I37" s="278">
        <v>1102.6500000000001</v>
      </c>
      <c r="J37" s="278">
        <v>1114.2500000000002</v>
      </c>
      <c r="K37" s="276">
        <v>1091.05</v>
      </c>
      <c r="L37" s="276">
        <v>1066</v>
      </c>
      <c r="M37" s="276">
        <v>1.9339299999999999</v>
      </c>
    </row>
    <row r="38" spans="1:13">
      <c r="A38" s="267">
        <v>28</v>
      </c>
      <c r="B38" s="276" t="s">
        <v>47</v>
      </c>
      <c r="C38" s="277">
        <v>2355.1999999999998</v>
      </c>
      <c r="D38" s="278">
        <v>2360.9333333333329</v>
      </c>
      <c r="E38" s="278">
        <v>2329.266666666666</v>
      </c>
      <c r="F38" s="278">
        <v>2303.333333333333</v>
      </c>
      <c r="G38" s="278">
        <v>2271.6666666666661</v>
      </c>
      <c r="H38" s="278">
        <v>2386.8666666666659</v>
      </c>
      <c r="I38" s="278">
        <v>2418.5333333333328</v>
      </c>
      <c r="J38" s="278">
        <v>2444.4666666666658</v>
      </c>
      <c r="K38" s="276">
        <v>2392.6</v>
      </c>
      <c r="L38" s="276">
        <v>2335</v>
      </c>
      <c r="M38" s="276">
        <v>10.60707</v>
      </c>
    </row>
    <row r="39" spans="1:13">
      <c r="A39" s="267">
        <v>29</v>
      </c>
      <c r="B39" s="276" t="s">
        <v>48</v>
      </c>
      <c r="C39" s="277">
        <v>189.55</v>
      </c>
      <c r="D39" s="278">
        <v>188.71666666666667</v>
      </c>
      <c r="E39" s="278">
        <v>186.18333333333334</v>
      </c>
      <c r="F39" s="278">
        <v>182.81666666666666</v>
      </c>
      <c r="G39" s="278">
        <v>180.28333333333333</v>
      </c>
      <c r="H39" s="278">
        <v>192.08333333333334</v>
      </c>
      <c r="I39" s="278">
        <v>194.6166666666667</v>
      </c>
      <c r="J39" s="278">
        <v>197.98333333333335</v>
      </c>
      <c r="K39" s="276">
        <v>191.25</v>
      </c>
      <c r="L39" s="276">
        <v>185.35</v>
      </c>
      <c r="M39" s="276">
        <v>99.061310000000006</v>
      </c>
    </row>
    <row r="40" spans="1:13">
      <c r="A40" s="267">
        <v>30</v>
      </c>
      <c r="B40" s="276" t="s">
        <v>305</v>
      </c>
      <c r="C40" s="277">
        <v>151.80000000000001</v>
      </c>
      <c r="D40" s="278">
        <v>152.35000000000002</v>
      </c>
      <c r="E40" s="278">
        <v>147.80000000000004</v>
      </c>
      <c r="F40" s="278">
        <v>143.80000000000001</v>
      </c>
      <c r="G40" s="278">
        <v>139.25000000000003</v>
      </c>
      <c r="H40" s="278">
        <v>156.35000000000005</v>
      </c>
      <c r="I40" s="278">
        <v>160.9</v>
      </c>
      <c r="J40" s="278">
        <v>164.90000000000006</v>
      </c>
      <c r="K40" s="276">
        <v>156.9</v>
      </c>
      <c r="L40" s="276">
        <v>148.35</v>
      </c>
      <c r="M40" s="276">
        <v>4.5201399999999996</v>
      </c>
    </row>
    <row r="41" spans="1:13">
      <c r="A41" s="267">
        <v>31</v>
      </c>
      <c r="B41" s="276" t="s">
        <v>937</v>
      </c>
      <c r="C41" s="277">
        <v>266</v>
      </c>
      <c r="D41" s="278">
        <v>267.31666666666666</v>
      </c>
      <c r="E41" s="278">
        <v>261.7833333333333</v>
      </c>
      <c r="F41" s="278">
        <v>257.56666666666666</v>
      </c>
      <c r="G41" s="278">
        <v>252.0333333333333</v>
      </c>
      <c r="H41" s="278">
        <v>271.5333333333333</v>
      </c>
      <c r="I41" s="278">
        <v>277.06666666666672</v>
      </c>
      <c r="J41" s="278">
        <v>281.2833333333333</v>
      </c>
      <c r="K41" s="276">
        <v>272.85000000000002</v>
      </c>
      <c r="L41" s="276">
        <v>263.10000000000002</v>
      </c>
      <c r="M41" s="276">
        <v>0.63610999999999995</v>
      </c>
    </row>
    <row r="42" spans="1:13">
      <c r="A42" s="267">
        <v>32</v>
      </c>
      <c r="B42" s="276" t="s">
        <v>306</v>
      </c>
      <c r="C42" s="277">
        <v>94.55</v>
      </c>
      <c r="D42" s="278">
        <v>94.033333333333317</v>
      </c>
      <c r="E42" s="278">
        <v>93.21666666666664</v>
      </c>
      <c r="F42" s="278">
        <v>91.883333333333326</v>
      </c>
      <c r="G42" s="278">
        <v>91.066666666666649</v>
      </c>
      <c r="H42" s="278">
        <v>95.366666666666632</v>
      </c>
      <c r="I42" s="278">
        <v>96.183333333333323</v>
      </c>
      <c r="J42" s="278">
        <v>97.516666666666623</v>
      </c>
      <c r="K42" s="276">
        <v>94.85</v>
      </c>
      <c r="L42" s="276">
        <v>92.7</v>
      </c>
      <c r="M42" s="276">
        <v>12.389810000000001</v>
      </c>
    </row>
    <row r="43" spans="1:13">
      <c r="A43" s="267">
        <v>33</v>
      </c>
      <c r="B43" s="276" t="s">
        <v>49</v>
      </c>
      <c r="C43" s="277">
        <v>94.95</v>
      </c>
      <c r="D43" s="278">
        <v>95.316666666666663</v>
      </c>
      <c r="E43" s="278">
        <v>94.333333333333329</v>
      </c>
      <c r="F43" s="278">
        <v>93.716666666666669</v>
      </c>
      <c r="G43" s="278">
        <v>92.733333333333334</v>
      </c>
      <c r="H43" s="278">
        <v>95.933333333333323</v>
      </c>
      <c r="I43" s="278">
        <v>96.916666666666671</v>
      </c>
      <c r="J43" s="278">
        <v>97.533333333333317</v>
      </c>
      <c r="K43" s="276">
        <v>96.3</v>
      </c>
      <c r="L43" s="276">
        <v>94.7</v>
      </c>
      <c r="M43" s="276">
        <v>194.36612</v>
      </c>
    </row>
    <row r="44" spans="1:13">
      <c r="A44" s="267">
        <v>34</v>
      </c>
      <c r="B44" s="276" t="s">
        <v>51</v>
      </c>
      <c r="C44" s="277">
        <v>2527.4499999999998</v>
      </c>
      <c r="D44" s="278">
        <v>2522.85</v>
      </c>
      <c r="E44" s="278">
        <v>2507.1</v>
      </c>
      <c r="F44" s="278">
        <v>2486.75</v>
      </c>
      <c r="G44" s="278">
        <v>2471</v>
      </c>
      <c r="H44" s="278">
        <v>2543.1999999999998</v>
      </c>
      <c r="I44" s="278">
        <v>2558.9499999999998</v>
      </c>
      <c r="J44" s="278">
        <v>2579.2999999999997</v>
      </c>
      <c r="K44" s="276">
        <v>2538.6</v>
      </c>
      <c r="L44" s="276">
        <v>2502.5</v>
      </c>
      <c r="M44" s="276">
        <v>12.83286</v>
      </c>
    </row>
    <row r="45" spans="1:13">
      <c r="A45" s="267">
        <v>35</v>
      </c>
      <c r="B45" s="276" t="s">
        <v>307</v>
      </c>
      <c r="C45" s="277">
        <v>168.95</v>
      </c>
      <c r="D45" s="278">
        <v>166.98333333333332</v>
      </c>
      <c r="E45" s="278">
        <v>162.96666666666664</v>
      </c>
      <c r="F45" s="278">
        <v>156.98333333333332</v>
      </c>
      <c r="G45" s="278">
        <v>152.96666666666664</v>
      </c>
      <c r="H45" s="278">
        <v>172.96666666666664</v>
      </c>
      <c r="I45" s="278">
        <v>176.98333333333335</v>
      </c>
      <c r="J45" s="278">
        <v>182.96666666666664</v>
      </c>
      <c r="K45" s="276">
        <v>171</v>
      </c>
      <c r="L45" s="276">
        <v>161</v>
      </c>
      <c r="M45" s="276">
        <v>4.7193100000000001</v>
      </c>
    </row>
    <row r="46" spans="1:13">
      <c r="A46" s="267">
        <v>36</v>
      </c>
      <c r="B46" s="276" t="s">
        <v>309</v>
      </c>
      <c r="C46" s="277">
        <v>1471.95</v>
      </c>
      <c r="D46" s="278">
        <v>1478.9833333333333</v>
      </c>
      <c r="E46" s="278">
        <v>1457.9666666666667</v>
      </c>
      <c r="F46" s="278">
        <v>1443.9833333333333</v>
      </c>
      <c r="G46" s="278">
        <v>1422.9666666666667</v>
      </c>
      <c r="H46" s="278">
        <v>1492.9666666666667</v>
      </c>
      <c r="I46" s="278">
        <v>1513.9833333333336</v>
      </c>
      <c r="J46" s="278">
        <v>1527.9666666666667</v>
      </c>
      <c r="K46" s="276">
        <v>1500</v>
      </c>
      <c r="L46" s="276">
        <v>1465</v>
      </c>
      <c r="M46" s="276">
        <v>1.17781</v>
      </c>
    </row>
    <row r="47" spans="1:13">
      <c r="A47" s="267">
        <v>37</v>
      </c>
      <c r="B47" s="276" t="s">
        <v>308</v>
      </c>
      <c r="C47" s="277">
        <v>4434.8999999999996</v>
      </c>
      <c r="D47" s="278">
        <v>4438.3</v>
      </c>
      <c r="E47" s="278">
        <v>4406.6000000000004</v>
      </c>
      <c r="F47" s="278">
        <v>4378.3</v>
      </c>
      <c r="G47" s="278">
        <v>4346.6000000000004</v>
      </c>
      <c r="H47" s="278">
        <v>4466.6000000000004</v>
      </c>
      <c r="I47" s="278">
        <v>4498.2999999999993</v>
      </c>
      <c r="J47" s="278">
        <v>4526.6000000000004</v>
      </c>
      <c r="K47" s="276">
        <v>4470</v>
      </c>
      <c r="L47" s="276">
        <v>4410</v>
      </c>
      <c r="M47" s="276">
        <v>0.28650999999999999</v>
      </c>
    </row>
    <row r="48" spans="1:13">
      <c r="A48" s="267">
        <v>38</v>
      </c>
      <c r="B48" s="276" t="s">
        <v>310</v>
      </c>
      <c r="C48" s="277">
        <v>5998.35</v>
      </c>
      <c r="D48" s="278">
        <v>6011.2333333333336</v>
      </c>
      <c r="E48" s="278">
        <v>5938.1166666666668</v>
      </c>
      <c r="F48" s="278">
        <v>5877.8833333333332</v>
      </c>
      <c r="G48" s="278">
        <v>5804.7666666666664</v>
      </c>
      <c r="H48" s="278">
        <v>6071.4666666666672</v>
      </c>
      <c r="I48" s="278">
        <v>6144.5833333333339</v>
      </c>
      <c r="J48" s="278">
        <v>6204.8166666666675</v>
      </c>
      <c r="K48" s="276">
        <v>6084.35</v>
      </c>
      <c r="L48" s="276">
        <v>5951</v>
      </c>
      <c r="M48" s="276">
        <v>0.56555999999999995</v>
      </c>
    </row>
    <row r="49" spans="1:13">
      <c r="A49" s="267">
        <v>39</v>
      </c>
      <c r="B49" s="276" t="s">
        <v>226</v>
      </c>
      <c r="C49" s="277">
        <v>922.6</v>
      </c>
      <c r="D49" s="278">
        <v>918.61666666666667</v>
      </c>
      <c r="E49" s="278">
        <v>908.98333333333335</v>
      </c>
      <c r="F49" s="278">
        <v>895.36666666666667</v>
      </c>
      <c r="G49" s="278">
        <v>885.73333333333335</v>
      </c>
      <c r="H49" s="278">
        <v>932.23333333333335</v>
      </c>
      <c r="I49" s="278">
        <v>941.86666666666679</v>
      </c>
      <c r="J49" s="278">
        <v>955.48333333333335</v>
      </c>
      <c r="K49" s="276">
        <v>928.25</v>
      </c>
      <c r="L49" s="276">
        <v>905</v>
      </c>
      <c r="M49" s="276">
        <v>2.3208000000000002</v>
      </c>
    </row>
    <row r="50" spans="1:13">
      <c r="A50" s="267">
        <v>40</v>
      </c>
      <c r="B50" s="276" t="s">
        <v>53</v>
      </c>
      <c r="C50" s="277">
        <v>874.45</v>
      </c>
      <c r="D50" s="278">
        <v>879.86666666666679</v>
      </c>
      <c r="E50" s="278">
        <v>865.78333333333353</v>
      </c>
      <c r="F50" s="278">
        <v>857.11666666666679</v>
      </c>
      <c r="G50" s="278">
        <v>843.03333333333353</v>
      </c>
      <c r="H50" s="278">
        <v>888.53333333333353</v>
      </c>
      <c r="I50" s="278">
        <v>902.61666666666679</v>
      </c>
      <c r="J50" s="278">
        <v>911.28333333333353</v>
      </c>
      <c r="K50" s="276">
        <v>893.95</v>
      </c>
      <c r="L50" s="276">
        <v>871.2</v>
      </c>
      <c r="M50" s="276">
        <v>20.723890000000001</v>
      </c>
    </row>
    <row r="51" spans="1:13">
      <c r="A51" s="267">
        <v>41</v>
      </c>
      <c r="B51" s="276" t="s">
        <v>311</v>
      </c>
      <c r="C51" s="277">
        <v>541.79999999999995</v>
      </c>
      <c r="D51" s="278">
        <v>545.51666666666654</v>
      </c>
      <c r="E51" s="278">
        <v>533.3833333333331</v>
      </c>
      <c r="F51" s="278">
        <v>524.96666666666658</v>
      </c>
      <c r="G51" s="278">
        <v>512.83333333333314</v>
      </c>
      <c r="H51" s="278">
        <v>553.93333333333305</v>
      </c>
      <c r="I51" s="278">
        <v>566.06666666666649</v>
      </c>
      <c r="J51" s="278">
        <v>574.48333333333301</v>
      </c>
      <c r="K51" s="276">
        <v>557.65</v>
      </c>
      <c r="L51" s="276">
        <v>537.1</v>
      </c>
      <c r="M51" s="276">
        <v>3.9107400000000001</v>
      </c>
    </row>
    <row r="52" spans="1:13">
      <c r="A52" s="267">
        <v>42</v>
      </c>
      <c r="B52" s="276" t="s">
        <v>55</v>
      </c>
      <c r="C52" s="277">
        <v>607.1</v>
      </c>
      <c r="D52" s="278">
        <v>608.38333333333333</v>
      </c>
      <c r="E52" s="278">
        <v>601.01666666666665</v>
      </c>
      <c r="F52" s="278">
        <v>594.93333333333328</v>
      </c>
      <c r="G52" s="278">
        <v>587.56666666666661</v>
      </c>
      <c r="H52" s="278">
        <v>614.4666666666667</v>
      </c>
      <c r="I52" s="278">
        <v>621.83333333333326</v>
      </c>
      <c r="J52" s="278">
        <v>627.91666666666674</v>
      </c>
      <c r="K52" s="276">
        <v>615.75</v>
      </c>
      <c r="L52" s="276">
        <v>602.29999999999995</v>
      </c>
      <c r="M52" s="276">
        <v>223.1129</v>
      </c>
    </row>
    <row r="53" spans="1:13">
      <c r="A53" s="267">
        <v>43</v>
      </c>
      <c r="B53" s="276" t="s">
        <v>56</v>
      </c>
      <c r="C53" s="277">
        <v>3271.65</v>
      </c>
      <c r="D53" s="278">
        <v>3293.6166666666668</v>
      </c>
      <c r="E53" s="278">
        <v>3240.0333333333338</v>
      </c>
      <c r="F53" s="278">
        <v>3208.416666666667</v>
      </c>
      <c r="G53" s="278">
        <v>3154.8333333333339</v>
      </c>
      <c r="H53" s="278">
        <v>3325.2333333333336</v>
      </c>
      <c r="I53" s="278">
        <v>3378.8166666666666</v>
      </c>
      <c r="J53" s="278">
        <v>3410.4333333333334</v>
      </c>
      <c r="K53" s="276">
        <v>3347.2</v>
      </c>
      <c r="L53" s="276">
        <v>3262</v>
      </c>
      <c r="M53" s="276">
        <v>7.4664299999999999</v>
      </c>
    </row>
    <row r="54" spans="1:13">
      <c r="A54" s="267">
        <v>44</v>
      </c>
      <c r="B54" s="276" t="s">
        <v>315</v>
      </c>
      <c r="C54" s="277">
        <v>211.6</v>
      </c>
      <c r="D54" s="278">
        <v>208.20000000000002</v>
      </c>
      <c r="E54" s="278">
        <v>203.05000000000004</v>
      </c>
      <c r="F54" s="278">
        <v>194.50000000000003</v>
      </c>
      <c r="G54" s="278">
        <v>189.35000000000005</v>
      </c>
      <c r="H54" s="278">
        <v>216.75000000000003</v>
      </c>
      <c r="I54" s="278">
        <v>221.9</v>
      </c>
      <c r="J54" s="278">
        <v>230.45000000000002</v>
      </c>
      <c r="K54" s="276">
        <v>213.35</v>
      </c>
      <c r="L54" s="276">
        <v>199.65</v>
      </c>
      <c r="M54" s="276">
        <v>12.27116</v>
      </c>
    </row>
    <row r="55" spans="1:13">
      <c r="A55" s="267">
        <v>45</v>
      </c>
      <c r="B55" s="276" t="s">
        <v>316</v>
      </c>
      <c r="C55" s="277">
        <v>593.54999999999995</v>
      </c>
      <c r="D55" s="278">
        <v>596.26666666666665</v>
      </c>
      <c r="E55" s="278">
        <v>588.2833333333333</v>
      </c>
      <c r="F55" s="278">
        <v>583.01666666666665</v>
      </c>
      <c r="G55" s="278">
        <v>575.0333333333333</v>
      </c>
      <c r="H55" s="278">
        <v>601.5333333333333</v>
      </c>
      <c r="I55" s="278">
        <v>609.51666666666665</v>
      </c>
      <c r="J55" s="278">
        <v>614.7833333333333</v>
      </c>
      <c r="K55" s="276">
        <v>604.25</v>
      </c>
      <c r="L55" s="276">
        <v>591</v>
      </c>
      <c r="M55" s="276">
        <v>1.0088999999999999</v>
      </c>
    </row>
    <row r="56" spans="1:13">
      <c r="A56" s="267">
        <v>46</v>
      </c>
      <c r="B56" s="276" t="s">
        <v>58</v>
      </c>
      <c r="C56" s="277">
        <v>9296.9500000000007</v>
      </c>
      <c r="D56" s="278">
        <v>9168.6166666666668</v>
      </c>
      <c r="E56" s="278">
        <v>8998.3333333333339</v>
      </c>
      <c r="F56" s="278">
        <v>8699.7166666666672</v>
      </c>
      <c r="G56" s="278">
        <v>8529.4333333333343</v>
      </c>
      <c r="H56" s="278">
        <v>9467.2333333333336</v>
      </c>
      <c r="I56" s="278">
        <v>9637.5166666666664</v>
      </c>
      <c r="J56" s="278">
        <v>9936.1333333333332</v>
      </c>
      <c r="K56" s="276">
        <v>9338.9</v>
      </c>
      <c r="L56" s="276">
        <v>8870</v>
      </c>
      <c r="M56" s="276">
        <v>11.24527</v>
      </c>
    </row>
    <row r="57" spans="1:13">
      <c r="A57" s="267">
        <v>47</v>
      </c>
      <c r="B57" s="276" t="s">
        <v>232</v>
      </c>
      <c r="C57" s="277">
        <v>3118.85</v>
      </c>
      <c r="D57" s="278">
        <v>3095.1833333333329</v>
      </c>
      <c r="E57" s="278">
        <v>3048.9166666666661</v>
      </c>
      <c r="F57" s="278">
        <v>2978.9833333333331</v>
      </c>
      <c r="G57" s="278">
        <v>2932.7166666666662</v>
      </c>
      <c r="H57" s="278">
        <v>3165.1166666666659</v>
      </c>
      <c r="I57" s="278">
        <v>3211.3833333333332</v>
      </c>
      <c r="J57" s="278">
        <v>3281.3166666666657</v>
      </c>
      <c r="K57" s="276">
        <v>3141.45</v>
      </c>
      <c r="L57" s="276">
        <v>3025.25</v>
      </c>
      <c r="M57" s="276">
        <v>0.92850999999999995</v>
      </c>
    </row>
    <row r="58" spans="1:13">
      <c r="A58" s="267">
        <v>48</v>
      </c>
      <c r="B58" s="276" t="s">
        <v>59</v>
      </c>
      <c r="C58" s="277">
        <v>5122.5</v>
      </c>
      <c r="D58" s="278">
        <v>5047.1166666666668</v>
      </c>
      <c r="E58" s="278">
        <v>4944.2333333333336</v>
      </c>
      <c r="F58" s="278">
        <v>4765.9666666666672</v>
      </c>
      <c r="G58" s="278">
        <v>4663.0833333333339</v>
      </c>
      <c r="H58" s="278">
        <v>5225.3833333333332</v>
      </c>
      <c r="I58" s="278">
        <v>5328.2666666666664</v>
      </c>
      <c r="J58" s="278">
        <v>5506.5333333333328</v>
      </c>
      <c r="K58" s="276">
        <v>5150</v>
      </c>
      <c r="L58" s="276">
        <v>4868.8500000000004</v>
      </c>
      <c r="M58" s="276">
        <v>59.367959999999997</v>
      </c>
    </row>
    <row r="59" spans="1:13">
      <c r="A59" s="267">
        <v>49</v>
      </c>
      <c r="B59" s="276" t="s">
        <v>60</v>
      </c>
      <c r="C59" s="277">
        <v>1629.7</v>
      </c>
      <c r="D59" s="278">
        <v>1635.8666666666668</v>
      </c>
      <c r="E59" s="278">
        <v>1610.8833333333337</v>
      </c>
      <c r="F59" s="278">
        <v>1592.0666666666668</v>
      </c>
      <c r="G59" s="278">
        <v>1567.0833333333337</v>
      </c>
      <c r="H59" s="278">
        <v>1654.6833333333336</v>
      </c>
      <c r="I59" s="278">
        <v>1679.6666666666667</v>
      </c>
      <c r="J59" s="278">
        <v>1698.4833333333336</v>
      </c>
      <c r="K59" s="276">
        <v>1660.85</v>
      </c>
      <c r="L59" s="276">
        <v>1617.05</v>
      </c>
      <c r="M59" s="276">
        <v>6.5739299999999998</v>
      </c>
    </row>
    <row r="60" spans="1:13" ht="12" customHeight="1">
      <c r="A60" s="267">
        <v>50</v>
      </c>
      <c r="B60" s="276" t="s">
        <v>317</v>
      </c>
      <c r="C60" s="277">
        <v>115.6</v>
      </c>
      <c r="D60" s="278">
        <v>116</v>
      </c>
      <c r="E60" s="278">
        <v>114.1</v>
      </c>
      <c r="F60" s="278">
        <v>112.6</v>
      </c>
      <c r="G60" s="278">
        <v>110.69999999999999</v>
      </c>
      <c r="H60" s="278">
        <v>117.5</v>
      </c>
      <c r="I60" s="278">
        <v>119.4</v>
      </c>
      <c r="J60" s="278">
        <v>120.9</v>
      </c>
      <c r="K60" s="276">
        <v>117.9</v>
      </c>
      <c r="L60" s="276">
        <v>114.5</v>
      </c>
      <c r="M60" s="276">
        <v>1.84596</v>
      </c>
    </row>
    <row r="61" spans="1:13">
      <c r="A61" s="267">
        <v>51</v>
      </c>
      <c r="B61" s="276" t="s">
        <v>318</v>
      </c>
      <c r="C61" s="277">
        <v>182.15</v>
      </c>
      <c r="D61" s="278">
        <v>179.58333333333334</v>
      </c>
      <c r="E61" s="278">
        <v>175.56666666666669</v>
      </c>
      <c r="F61" s="278">
        <v>168.98333333333335</v>
      </c>
      <c r="G61" s="278">
        <v>164.9666666666667</v>
      </c>
      <c r="H61" s="278">
        <v>186.16666666666669</v>
      </c>
      <c r="I61" s="278">
        <v>190.18333333333334</v>
      </c>
      <c r="J61" s="278">
        <v>196.76666666666668</v>
      </c>
      <c r="K61" s="276">
        <v>183.6</v>
      </c>
      <c r="L61" s="276">
        <v>173</v>
      </c>
      <c r="M61" s="276">
        <v>29.30959</v>
      </c>
    </row>
    <row r="62" spans="1:13">
      <c r="A62" s="267">
        <v>52</v>
      </c>
      <c r="B62" s="276" t="s">
        <v>233</v>
      </c>
      <c r="C62" s="277">
        <v>412.15</v>
      </c>
      <c r="D62" s="278">
        <v>412.86666666666662</v>
      </c>
      <c r="E62" s="278">
        <v>408.78333333333325</v>
      </c>
      <c r="F62" s="278">
        <v>405.41666666666663</v>
      </c>
      <c r="G62" s="278">
        <v>401.33333333333326</v>
      </c>
      <c r="H62" s="278">
        <v>416.23333333333323</v>
      </c>
      <c r="I62" s="278">
        <v>420.31666666666661</v>
      </c>
      <c r="J62" s="278">
        <v>423.68333333333322</v>
      </c>
      <c r="K62" s="276">
        <v>416.95</v>
      </c>
      <c r="L62" s="276">
        <v>409.5</v>
      </c>
      <c r="M62" s="276">
        <v>78.066490000000002</v>
      </c>
    </row>
    <row r="63" spans="1:13">
      <c r="A63" s="267">
        <v>53</v>
      </c>
      <c r="B63" s="276" t="s">
        <v>61</v>
      </c>
      <c r="C63" s="277">
        <v>67.150000000000006</v>
      </c>
      <c r="D63" s="278">
        <v>66.916666666666671</v>
      </c>
      <c r="E63" s="278">
        <v>65.733333333333348</v>
      </c>
      <c r="F63" s="278">
        <v>64.316666666666677</v>
      </c>
      <c r="G63" s="278">
        <v>63.133333333333354</v>
      </c>
      <c r="H63" s="278">
        <v>68.333333333333343</v>
      </c>
      <c r="I63" s="278">
        <v>69.516666666666652</v>
      </c>
      <c r="J63" s="278">
        <v>70.933333333333337</v>
      </c>
      <c r="K63" s="276">
        <v>68.099999999999994</v>
      </c>
      <c r="L63" s="276">
        <v>65.5</v>
      </c>
      <c r="M63" s="276">
        <v>431.11626000000001</v>
      </c>
    </row>
    <row r="64" spans="1:13">
      <c r="A64" s="267">
        <v>54</v>
      </c>
      <c r="B64" s="276" t="s">
        <v>62</v>
      </c>
      <c r="C64" s="277">
        <v>52.15</v>
      </c>
      <c r="D64" s="278">
        <v>52.15</v>
      </c>
      <c r="E64" s="278">
        <v>51.599999999999994</v>
      </c>
      <c r="F64" s="278">
        <v>51.05</v>
      </c>
      <c r="G64" s="278">
        <v>50.499999999999993</v>
      </c>
      <c r="H64" s="278">
        <v>52.699999999999996</v>
      </c>
      <c r="I64" s="278">
        <v>53.249999999999993</v>
      </c>
      <c r="J64" s="278">
        <v>53.8</v>
      </c>
      <c r="K64" s="276">
        <v>52.7</v>
      </c>
      <c r="L64" s="276">
        <v>51.6</v>
      </c>
      <c r="M64" s="276">
        <v>35.869160000000001</v>
      </c>
    </row>
    <row r="65" spans="1:13">
      <c r="A65" s="267">
        <v>55</v>
      </c>
      <c r="B65" s="276" t="s">
        <v>312</v>
      </c>
      <c r="C65" s="277">
        <v>1635.3</v>
      </c>
      <c r="D65" s="278">
        <v>1616.1000000000001</v>
      </c>
      <c r="E65" s="278">
        <v>1584.2000000000003</v>
      </c>
      <c r="F65" s="278">
        <v>1533.1000000000001</v>
      </c>
      <c r="G65" s="278">
        <v>1501.2000000000003</v>
      </c>
      <c r="H65" s="278">
        <v>1667.2000000000003</v>
      </c>
      <c r="I65" s="278">
        <v>1699.1000000000004</v>
      </c>
      <c r="J65" s="278">
        <v>1750.2000000000003</v>
      </c>
      <c r="K65" s="276">
        <v>1648</v>
      </c>
      <c r="L65" s="276">
        <v>1565</v>
      </c>
      <c r="M65" s="276">
        <v>0.53376999999999997</v>
      </c>
    </row>
    <row r="66" spans="1:13">
      <c r="A66" s="267">
        <v>56</v>
      </c>
      <c r="B66" s="276" t="s">
        <v>63</v>
      </c>
      <c r="C66" s="277">
        <v>1606.65</v>
      </c>
      <c r="D66" s="278">
        <v>1614.5666666666666</v>
      </c>
      <c r="E66" s="278">
        <v>1584.1333333333332</v>
      </c>
      <c r="F66" s="278">
        <v>1561.6166666666666</v>
      </c>
      <c r="G66" s="278">
        <v>1531.1833333333332</v>
      </c>
      <c r="H66" s="278">
        <v>1637.0833333333333</v>
      </c>
      <c r="I66" s="278">
        <v>1667.5166666666667</v>
      </c>
      <c r="J66" s="278">
        <v>1690.0333333333333</v>
      </c>
      <c r="K66" s="276">
        <v>1645</v>
      </c>
      <c r="L66" s="276">
        <v>1592.05</v>
      </c>
      <c r="M66" s="276">
        <v>13.064920000000001</v>
      </c>
    </row>
    <row r="67" spans="1:13">
      <c r="A67" s="267">
        <v>57</v>
      </c>
      <c r="B67" s="276" t="s">
        <v>320</v>
      </c>
      <c r="C67" s="277">
        <v>5198.1000000000004</v>
      </c>
      <c r="D67" s="278">
        <v>5219.7666666666664</v>
      </c>
      <c r="E67" s="278">
        <v>5168.333333333333</v>
      </c>
      <c r="F67" s="278">
        <v>5138.5666666666666</v>
      </c>
      <c r="G67" s="278">
        <v>5087.1333333333332</v>
      </c>
      <c r="H67" s="278">
        <v>5249.5333333333328</v>
      </c>
      <c r="I67" s="278">
        <v>5300.9666666666672</v>
      </c>
      <c r="J67" s="278">
        <v>5330.7333333333327</v>
      </c>
      <c r="K67" s="276">
        <v>5271.2</v>
      </c>
      <c r="L67" s="276">
        <v>5190</v>
      </c>
      <c r="M67" s="276">
        <v>0.14627999999999999</v>
      </c>
    </row>
    <row r="68" spans="1:13">
      <c r="A68" s="267">
        <v>58</v>
      </c>
      <c r="B68" s="276" t="s">
        <v>234</v>
      </c>
      <c r="C68" s="277">
        <v>1329.55</v>
      </c>
      <c r="D68" s="278">
        <v>1333.2</v>
      </c>
      <c r="E68" s="278">
        <v>1321.4</v>
      </c>
      <c r="F68" s="278">
        <v>1313.25</v>
      </c>
      <c r="G68" s="278">
        <v>1301.45</v>
      </c>
      <c r="H68" s="278">
        <v>1341.3500000000001</v>
      </c>
      <c r="I68" s="278">
        <v>1353.1499999999999</v>
      </c>
      <c r="J68" s="278">
        <v>1361.3000000000002</v>
      </c>
      <c r="K68" s="276">
        <v>1345</v>
      </c>
      <c r="L68" s="276">
        <v>1325.05</v>
      </c>
      <c r="M68" s="276">
        <v>0.32389000000000001</v>
      </c>
    </row>
    <row r="69" spans="1:13">
      <c r="A69" s="267">
        <v>59</v>
      </c>
      <c r="B69" s="276" t="s">
        <v>321</v>
      </c>
      <c r="C69" s="277">
        <v>339.9</v>
      </c>
      <c r="D69" s="278">
        <v>340.5</v>
      </c>
      <c r="E69" s="278">
        <v>337.4</v>
      </c>
      <c r="F69" s="278">
        <v>334.9</v>
      </c>
      <c r="G69" s="278">
        <v>331.79999999999995</v>
      </c>
      <c r="H69" s="278">
        <v>343</v>
      </c>
      <c r="I69" s="278">
        <v>346.1</v>
      </c>
      <c r="J69" s="278">
        <v>348.6</v>
      </c>
      <c r="K69" s="276">
        <v>343.6</v>
      </c>
      <c r="L69" s="276">
        <v>338</v>
      </c>
      <c r="M69" s="276">
        <v>1.65222</v>
      </c>
    </row>
    <row r="70" spans="1:13">
      <c r="A70" s="267">
        <v>60</v>
      </c>
      <c r="B70" s="276" t="s">
        <v>65</v>
      </c>
      <c r="C70" s="277">
        <v>118.25</v>
      </c>
      <c r="D70" s="278">
        <v>118.25</v>
      </c>
      <c r="E70" s="278">
        <v>117.2</v>
      </c>
      <c r="F70" s="278">
        <v>116.15</v>
      </c>
      <c r="G70" s="278">
        <v>115.10000000000001</v>
      </c>
      <c r="H70" s="278">
        <v>119.3</v>
      </c>
      <c r="I70" s="278">
        <v>120.35000000000001</v>
      </c>
      <c r="J70" s="278">
        <v>121.39999999999999</v>
      </c>
      <c r="K70" s="276">
        <v>119.3</v>
      </c>
      <c r="L70" s="276">
        <v>117.2</v>
      </c>
      <c r="M70" s="276">
        <v>107.55584</v>
      </c>
    </row>
    <row r="71" spans="1:13">
      <c r="A71" s="267">
        <v>61</v>
      </c>
      <c r="B71" s="276" t="s">
        <v>313</v>
      </c>
      <c r="C71" s="277">
        <v>774.5</v>
      </c>
      <c r="D71" s="278">
        <v>778.19999999999993</v>
      </c>
      <c r="E71" s="278">
        <v>766.39999999999986</v>
      </c>
      <c r="F71" s="278">
        <v>758.3</v>
      </c>
      <c r="G71" s="278">
        <v>746.49999999999989</v>
      </c>
      <c r="H71" s="278">
        <v>786.29999999999984</v>
      </c>
      <c r="I71" s="278">
        <v>798.0999999999998</v>
      </c>
      <c r="J71" s="278">
        <v>806.19999999999982</v>
      </c>
      <c r="K71" s="276">
        <v>790</v>
      </c>
      <c r="L71" s="276">
        <v>770.1</v>
      </c>
      <c r="M71" s="276">
        <v>3.2751800000000002</v>
      </c>
    </row>
    <row r="72" spans="1:13">
      <c r="A72" s="267">
        <v>62</v>
      </c>
      <c r="B72" s="276" t="s">
        <v>66</v>
      </c>
      <c r="C72" s="277">
        <v>684.25</v>
      </c>
      <c r="D72" s="278">
        <v>681.94999999999993</v>
      </c>
      <c r="E72" s="278">
        <v>677.29999999999984</v>
      </c>
      <c r="F72" s="278">
        <v>670.34999999999991</v>
      </c>
      <c r="G72" s="278">
        <v>665.69999999999982</v>
      </c>
      <c r="H72" s="278">
        <v>688.89999999999986</v>
      </c>
      <c r="I72" s="278">
        <v>693.55</v>
      </c>
      <c r="J72" s="278">
        <v>700.49999999999989</v>
      </c>
      <c r="K72" s="276">
        <v>686.6</v>
      </c>
      <c r="L72" s="276">
        <v>675</v>
      </c>
      <c r="M72" s="276">
        <v>5.13347</v>
      </c>
    </row>
    <row r="73" spans="1:13">
      <c r="A73" s="267">
        <v>63</v>
      </c>
      <c r="B73" s="276" t="s">
        <v>67</v>
      </c>
      <c r="C73" s="277">
        <v>553.75</v>
      </c>
      <c r="D73" s="278">
        <v>551.38333333333333</v>
      </c>
      <c r="E73" s="278">
        <v>540.66666666666663</v>
      </c>
      <c r="F73" s="278">
        <v>527.58333333333326</v>
      </c>
      <c r="G73" s="278">
        <v>516.86666666666656</v>
      </c>
      <c r="H73" s="278">
        <v>564.4666666666667</v>
      </c>
      <c r="I73" s="278">
        <v>575.18333333333339</v>
      </c>
      <c r="J73" s="278">
        <v>588.26666666666677</v>
      </c>
      <c r="K73" s="276">
        <v>562.1</v>
      </c>
      <c r="L73" s="276">
        <v>538.29999999999995</v>
      </c>
      <c r="M73" s="276">
        <v>32.769280000000002</v>
      </c>
    </row>
    <row r="74" spans="1:13">
      <c r="A74" s="267">
        <v>64</v>
      </c>
      <c r="B74" s="276" t="s">
        <v>1045</v>
      </c>
      <c r="C74" s="277">
        <v>9365.5499999999993</v>
      </c>
      <c r="D74" s="278">
        <v>9390.9166666666661</v>
      </c>
      <c r="E74" s="278">
        <v>9324.6333333333314</v>
      </c>
      <c r="F74" s="278">
        <v>9283.7166666666653</v>
      </c>
      <c r="G74" s="278">
        <v>9217.4333333333307</v>
      </c>
      <c r="H74" s="278">
        <v>9431.8333333333321</v>
      </c>
      <c r="I74" s="278">
        <v>9498.1166666666686</v>
      </c>
      <c r="J74" s="278">
        <v>9539.0333333333328</v>
      </c>
      <c r="K74" s="276">
        <v>9457.2000000000007</v>
      </c>
      <c r="L74" s="276">
        <v>9350</v>
      </c>
      <c r="M74" s="276">
        <v>1.5890000000000001E-2</v>
      </c>
    </row>
    <row r="75" spans="1:13">
      <c r="A75" s="267">
        <v>65</v>
      </c>
      <c r="B75" s="276" t="s">
        <v>69</v>
      </c>
      <c r="C75" s="277">
        <v>504.2</v>
      </c>
      <c r="D75" s="278">
        <v>503.0333333333333</v>
      </c>
      <c r="E75" s="278">
        <v>499.26666666666659</v>
      </c>
      <c r="F75" s="278">
        <v>494.33333333333331</v>
      </c>
      <c r="G75" s="278">
        <v>490.56666666666661</v>
      </c>
      <c r="H75" s="278">
        <v>507.96666666666658</v>
      </c>
      <c r="I75" s="278">
        <v>511.73333333333323</v>
      </c>
      <c r="J75" s="278">
        <v>516.66666666666652</v>
      </c>
      <c r="K75" s="276">
        <v>506.8</v>
      </c>
      <c r="L75" s="276">
        <v>498.1</v>
      </c>
      <c r="M75" s="276">
        <v>130.74733000000001</v>
      </c>
    </row>
    <row r="76" spans="1:13" s="16" customFormat="1">
      <c r="A76" s="267">
        <v>66</v>
      </c>
      <c r="B76" s="276" t="s">
        <v>70</v>
      </c>
      <c r="C76" s="277">
        <v>36.35</v>
      </c>
      <c r="D76" s="278">
        <v>36.300000000000004</v>
      </c>
      <c r="E76" s="278">
        <v>35.750000000000007</v>
      </c>
      <c r="F76" s="278">
        <v>35.150000000000006</v>
      </c>
      <c r="G76" s="278">
        <v>34.600000000000009</v>
      </c>
      <c r="H76" s="278">
        <v>36.900000000000006</v>
      </c>
      <c r="I76" s="278">
        <v>37.450000000000003</v>
      </c>
      <c r="J76" s="278">
        <v>38.050000000000004</v>
      </c>
      <c r="K76" s="276">
        <v>36.85</v>
      </c>
      <c r="L76" s="276">
        <v>35.700000000000003</v>
      </c>
      <c r="M76" s="276">
        <v>446.11277999999999</v>
      </c>
    </row>
    <row r="77" spans="1:13" s="16" customFormat="1">
      <c r="A77" s="267">
        <v>67</v>
      </c>
      <c r="B77" s="276" t="s">
        <v>71</v>
      </c>
      <c r="C77" s="277">
        <v>455.3</v>
      </c>
      <c r="D77" s="278">
        <v>455.06666666666666</v>
      </c>
      <c r="E77" s="278">
        <v>450.23333333333335</v>
      </c>
      <c r="F77" s="278">
        <v>445.16666666666669</v>
      </c>
      <c r="G77" s="278">
        <v>440.33333333333337</v>
      </c>
      <c r="H77" s="278">
        <v>460.13333333333333</v>
      </c>
      <c r="I77" s="278">
        <v>464.9666666666667</v>
      </c>
      <c r="J77" s="278">
        <v>470.0333333333333</v>
      </c>
      <c r="K77" s="276">
        <v>459.9</v>
      </c>
      <c r="L77" s="276">
        <v>450</v>
      </c>
      <c r="M77" s="276">
        <v>30.577120000000001</v>
      </c>
    </row>
    <row r="78" spans="1:13" s="16" customFormat="1">
      <c r="A78" s="267">
        <v>68</v>
      </c>
      <c r="B78" s="276" t="s">
        <v>322</v>
      </c>
      <c r="C78" s="277">
        <v>726.9</v>
      </c>
      <c r="D78" s="278">
        <v>730.5</v>
      </c>
      <c r="E78" s="278">
        <v>717.1</v>
      </c>
      <c r="F78" s="278">
        <v>707.30000000000007</v>
      </c>
      <c r="G78" s="278">
        <v>693.90000000000009</v>
      </c>
      <c r="H78" s="278">
        <v>740.3</v>
      </c>
      <c r="I78" s="278">
        <v>753.7</v>
      </c>
      <c r="J78" s="278">
        <v>763.49999999999989</v>
      </c>
      <c r="K78" s="276">
        <v>743.9</v>
      </c>
      <c r="L78" s="276">
        <v>720.7</v>
      </c>
      <c r="M78" s="276">
        <v>1.44103</v>
      </c>
    </row>
    <row r="79" spans="1:13" s="16" customFormat="1">
      <c r="A79" s="267">
        <v>69</v>
      </c>
      <c r="B79" s="276" t="s">
        <v>324</v>
      </c>
      <c r="C79" s="277">
        <v>177.8</v>
      </c>
      <c r="D79" s="278">
        <v>177.08333333333334</v>
      </c>
      <c r="E79" s="278">
        <v>173.26666666666668</v>
      </c>
      <c r="F79" s="278">
        <v>168.73333333333335</v>
      </c>
      <c r="G79" s="278">
        <v>164.91666666666669</v>
      </c>
      <c r="H79" s="278">
        <v>181.61666666666667</v>
      </c>
      <c r="I79" s="278">
        <v>185.43333333333334</v>
      </c>
      <c r="J79" s="278">
        <v>189.96666666666667</v>
      </c>
      <c r="K79" s="276">
        <v>180.9</v>
      </c>
      <c r="L79" s="276">
        <v>172.55</v>
      </c>
      <c r="M79" s="276">
        <v>6.2464000000000004</v>
      </c>
    </row>
    <row r="80" spans="1:13" s="16" customFormat="1">
      <c r="A80" s="267">
        <v>70</v>
      </c>
      <c r="B80" s="276" t="s">
        <v>325</v>
      </c>
      <c r="C80" s="277">
        <v>3896.9</v>
      </c>
      <c r="D80" s="278">
        <v>3846.6333333333332</v>
      </c>
      <c r="E80" s="278">
        <v>3778.7666666666664</v>
      </c>
      <c r="F80" s="278">
        <v>3660.6333333333332</v>
      </c>
      <c r="G80" s="278">
        <v>3592.7666666666664</v>
      </c>
      <c r="H80" s="278">
        <v>3964.7666666666664</v>
      </c>
      <c r="I80" s="278">
        <v>4032.6333333333332</v>
      </c>
      <c r="J80" s="278">
        <v>4150.7666666666664</v>
      </c>
      <c r="K80" s="276">
        <v>3914.5</v>
      </c>
      <c r="L80" s="276">
        <v>3728.5</v>
      </c>
      <c r="M80" s="276">
        <v>0.23791000000000001</v>
      </c>
    </row>
    <row r="81" spans="1:13" s="16" customFormat="1">
      <c r="A81" s="267">
        <v>71</v>
      </c>
      <c r="B81" s="276" t="s">
        <v>326</v>
      </c>
      <c r="C81" s="277">
        <v>775.8</v>
      </c>
      <c r="D81" s="278">
        <v>781.13333333333333</v>
      </c>
      <c r="E81" s="278">
        <v>768.66666666666663</v>
      </c>
      <c r="F81" s="278">
        <v>761.5333333333333</v>
      </c>
      <c r="G81" s="278">
        <v>749.06666666666661</v>
      </c>
      <c r="H81" s="278">
        <v>788.26666666666665</v>
      </c>
      <c r="I81" s="278">
        <v>800.73333333333335</v>
      </c>
      <c r="J81" s="278">
        <v>807.86666666666667</v>
      </c>
      <c r="K81" s="276">
        <v>793.6</v>
      </c>
      <c r="L81" s="276">
        <v>774</v>
      </c>
      <c r="M81" s="276">
        <v>0.80428999999999995</v>
      </c>
    </row>
    <row r="82" spans="1:13" s="16" customFormat="1">
      <c r="A82" s="267">
        <v>72</v>
      </c>
      <c r="B82" s="276" t="s">
        <v>327</v>
      </c>
      <c r="C82" s="277">
        <v>73.05</v>
      </c>
      <c r="D82" s="278">
        <v>73</v>
      </c>
      <c r="E82" s="278">
        <v>72.05</v>
      </c>
      <c r="F82" s="278">
        <v>71.05</v>
      </c>
      <c r="G82" s="278">
        <v>70.099999999999994</v>
      </c>
      <c r="H82" s="278">
        <v>74</v>
      </c>
      <c r="I82" s="278">
        <v>74.949999999999989</v>
      </c>
      <c r="J82" s="278">
        <v>75.95</v>
      </c>
      <c r="K82" s="276">
        <v>73.95</v>
      </c>
      <c r="L82" s="276">
        <v>72</v>
      </c>
      <c r="M82" s="276">
        <v>13.107279999999999</v>
      </c>
    </row>
    <row r="83" spans="1:13" s="16" customFormat="1">
      <c r="A83" s="267">
        <v>73</v>
      </c>
      <c r="B83" s="276" t="s">
        <v>72</v>
      </c>
      <c r="C83" s="277">
        <v>13236.95</v>
      </c>
      <c r="D83" s="278">
        <v>13208.633333333333</v>
      </c>
      <c r="E83" s="278">
        <v>13127.316666666666</v>
      </c>
      <c r="F83" s="278">
        <v>13017.683333333332</v>
      </c>
      <c r="G83" s="278">
        <v>12936.366666666665</v>
      </c>
      <c r="H83" s="278">
        <v>13318.266666666666</v>
      </c>
      <c r="I83" s="278">
        <v>13399.583333333336</v>
      </c>
      <c r="J83" s="278">
        <v>13509.216666666667</v>
      </c>
      <c r="K83" s="276">
        <v>13289.95</v>
      </c>
      <c r="L83" s="276">
        <v>13099</v>
      </c>
      <c r="M83" s="276">
        <v>0.58736999999999995</v>
      </c>
    </row>
    <row r="84" spans="1:13" s="16" customFormat="1">
      <c r="A84" s="267">
        <v>74</v>
      </c>
      <c r="B84" s="276" t="s">
        <v>74</v>
      </c>
      <c r="C84" s="277">
        <v>398.6</v>
      </c>
      <c r="D84" s="278">
        <v>401.65000000000003</v>
      </c>
      <c r="E84" s="278">
        <v>394.05000000000007</v>
      </c>
      <c r="F84" s="278">
        <v>389.50000000000006</v>
      </c>
      <c r="G84" s="278">
        <v>381.90000000000009</v>
      </c>
      <c r="H84" s="278">
        <v>406.20000000000005</v>
      </c>
      <c r="I84" s="278">
        <v>413.80000000000007</v>
      </c>
      <c r="J84" s="278">
        <v>418.35</v>
      </c>
      <c r="K84" s="276">
        <v>409.25</v>
      </c>
      <c r="L84" s="276">
        <v>397.1</v>
      </c>
      <c r="M84" s="276">
        <v>87.89331</v>
      </c>
    </row>
    <row r="85" spans="1:13" s="16" customFormat="1">
      <c r="A85" s="267">
        <v>75</v>
      </c>
      <c r="B85" s="276" t="s">
        <v>328</v>
      </c>
      <c r="C85" s="277">
        <v>237</v>
      </c>
      <c r="D85" s="278">
        <v>237.53333333333333</v>
      </c>
      <c r="E85" s="278">
        <v>230.46666666666667</v>
      </c>
      <c r="F85" s="278">
        <v>223.93333333333334</v>
      </c>
      <c r="G85" s="278">
        <v>216.86666666666667</v>
      </c>
      <c r="H85" s="278">
        <v>244.06666666666666</v>
      </c>
      <c r="I85" s="278">
        <v>251.13333333333333</v>
      </c>
      <c r="J85" s="278">
        <v>257.66666666666663</v>
      </c>
      <c r="K85" s="276">
        <v>244.6</v>
      </c>
      <c r="L85" s="276">
        <v>231</v>
      </c>
      <c r="M85" s="276">
        <v>3.3624900000000002</v>
      </c>
    </row>
    <row r="86" spans="1:13" s="16" customFormat="1">
      <c r="A86" s="267">
        <v>76</v>
      </c>
      <c r="B86" s="276" t="s">
        <v>75</v>
      </c>
      <c r="C86" s="277">
        <v>3765.55</v>
      </c>
      <c r="D86" s="278">
        <v>3762.9833333333336</v>
      </c>
      <c r="E86" s="278">
        <v>3728.2666666666673</v>
      </c>
      <c r="F86" s="278">
        <v>3690.9833333333336</v>
      </c>
      <c r="G86" s="278">
        <v>3656.2666666666673</v>
      </c>
      <c r="H86" s="278">
        <v>3800.2666666666673</v>
      </c>
      <c r="I86" s="278">
        <v>3834.9833333333336</v>
      </c>
      <c r="J86" s="278">
        <v>3872.2666666666673</v>
      </c>
      <c r="K86" s="276">
        <v>3797.7</v>
      </c>
      <c r="L86" s="276">
        <v>3725.7</v>
      </c>
      <c r="M86" s="276">
        <v>6.48902</v>
      </c>
    </row>
    <row r="87" spans="1:13" s="16" customFormat="1">
      <c r="A87" s="267">
        <v>77</v>
      </c>
      <c r="B87" s="276" t="s">
        <v>314</v>
      </c>
      <c r="C87" s="277">
        <v>627.20000000000005</v>
      </c>
      <c r="D87" s="278">
        <v>624.63333333333333</v>
      </c>
      <c r="E87" s="278">
        <v>614.76666666666665</v>
      </c>
      <c r="F87" s="278">
        <v>602.33333333333337</v>
      </c>
      <c r="G87" s="278">
        <v>592.4666666666667</v>
      </c>
      <c r="H87" s="278">
        <v>637.06666666666661</v>
      </c>
      <c r="I87" s="278">
        <v>646.93333333333317</v>
      </c>
      <c r="J87" s="278">
        <v>659.36666666666656</v>
      </c>
      <c r="K87" s="276">
        <v>634.5</v>
      </c>
      <c r="L87" s="276">
        <v>612.20000000000005</v>
      </c>
      <c r="M87" s="276">
        <v>6.93072</v>
      </c>
    </row>
    <row r="88" spans="1:13" s="16" customFormat="1">
      <c r="A88" s="267">
        <v>78</v>
      </c>
      <c r="B88" s="276" t="s">
        <v>323</v>
      </c>
      <c r="C88" s="277">
        <v>199.95</v>
      </c>
      <c r="D88" s="278">
        <v>198.61666666666667</v>
      </c>
      <c r="E88" s="278">
        <v>195.48333333333335</v>
      </c>
      <c r="F88" s="278">
        <v>191.01666666666668</v>
      </c>
      <c r="G88" s="278">
        <v>187.88333333333335</v>
      </c>
      <c r="H88" s="278">
        <v>203.08333333333334</v>
      </c>
      <c r="I88" s="278">
        <v>206.21666666666667</v>
      </c>
      <c r="J88" s="278">
        <v>210.68333333333334</v>
      </c>
      <c r="K88" s="276">
        <v>201.75</v>
      </c>
      <c r="L88" s="276">
        <v>194.15</v>
      </c>
      <c r="M88" s="276">
        <v>5.9764600000000003</v>
      </c>
    </row>
    <row r="89" spans="1:13" s="16" customFormat="1">
      <c r="A89" s="267">
        <v>79</v>
      </c>
      <c r="B89" s="276" t="s">
        <v>76</v>
      </c>
      <c r="C89" s="277">
        <v>466.85</v>
      </c>
      <c r="D89" s="278">
        <v>469.09999999999997</v>
      </c>
      <c r="E89" s="278">
        <v>462.74999999999994</v>
      </c>
      <c r="F89" s="278">
        <v>458.65</v>
      </c>
      <c r="G89" s="278">
        <v>452.29999999999995</v>
      </c>
      <c r="H89" s="278">
        <v>473.19999999999993</v>
      </c>
      <c r="I89" s="278">
        <v>479.54999999999995</v>
      </c>
      <c r="J89" s="278">
        <v>483.64999999999992</v>
      </c>
      <c r="K89" s="276">
        <v>475.45</v>
      </c>
      <c r="L89" s="276">
        <v>465</v>
      </c>
      <c r="M89" s="276">
        <v>29.360320000000002</v>
      </c>
    </row>
    <row r="90" spans="1:13" s="16" customFormat="1">
      <c r="A90" s="267">
        <v>80</v>
      </c>
      <c r="B90" s="276" t="s">
        <v>77</v>
      </c>
      <c r="C90" s="277">
        <v>122</v>
      </c>
      <c r="D90" s="278">
        <v>120.8</v>
      </c>
      <c r="E90" s="278">
        <v>117.6</v>
      </c>
      <c r="F90" s="278">
        <v>113.2</v>
      </c>
      <c r="G90" s="278">
        <v>110</v>
      </c>
      <c r="H90" s="278">
        <v>125.19999999999999</v>
      </c>
      <c r="I90" s="278">
        <v>128.4</v>
      </c>
      <c r="J90" s="278">
        <v>132.79999999999998</v>
      </c>
      <c r="K90" s="276">
        <v>124</v>
      </c>
      <c r="L90" s="276">
        <v>116.4</v>
      </c>
      <c r="M90" s="276">
        <v>873.86006999999995</v>
      </c>
    </row>
    <row r="91" spans="1:13" s="16" customFormat="1">
      <c r="A91" s="267">
        <v>81</v>
      </c>
      <c r="B91" s="276" t="s">
        <v>332</v>
      </c>
      <c r="C91" s="277">
        <v>485.45</v>
      </c>
      <c r="D91" s="278">
        <v>484.23333333333335</v>
      </c>
      <c r="E91" s="278">
        <v>478.26666666666671</v>
      </c>
      <c r="F91" s="278">
        <v>471.08333333333337</v>
      </c>
      <c r="G91" s="278">
        <v>465.11666666666673</v>
      </c>
      <c r="H91" s="278">
        <v>491.41666666666669</v>
      </c>
      <c r="I91" s="278">
        <v>497.38333333333338</v>
      </c>
      <c r="J91" s="278">
        <v>504.56666666666666</v>
      </c>
      <c r="K91" s="276">
        <v>490.2</v>
      </c>
      <c r="L91" s="276">
        <v>477.05</v>
      </c>
      <c r="M91" s="276">
        <v>2.2439100000000001</v>
      </c>
    </row>
    <row r="92" spans="1:13" s="16" customFormat="1">
      <c r="A92" s="267">
        <v>82</v>
      </c>
      <c r="B92" s="276" t="s">
        <v>333</v>
      </c>
      <c r="C92" s="277">
        <v>505.1</v>
      </c>
      <c r="D92" s="278">
        <v>505.88333333333338</v>
      </c>
      <c r="E92" s="278">
        <v>501.76666666666677</v>
      </c>
      <c r="F92" s="278">
        <v>498.43333333333339</v>
      </c>
      <c r="G92" s="278">
        <v>494.31666666666678</v>
      </c>
      <c r="H92" s="278">
        <v>509.21666666666675</v>
      </c>
      <c r="I92" s="278">
        <v>513.33333333333348</v>
      </c>
      <c r="J92" s="278">
        <v>516.66666666666674</v>
      </c>
      <c r="K92" s="276">
        <v>510</v>
      </c>
      <c r="L92" s="276">
        <v>502.55</v>
      </c>
      <c r="M92" s="276">
        <v>1.0562400000000001</v>
      </c>
    </row>
    <row r="93" spans="1:13" s="16" customFormat="1">
      <c r="A93" s="267">
        <v>83</v>
      </c>
      <c r="B93" s="276" t="s">
        <v>335</v>
      </c>
      <c r="C93" s="277">
        <v>386.25</v>
      </c>
      <c r="D93" s="278">
        <v>381.75</v>
      </c>
      <c r="E93" s="278">
        <v>375.5</v>
      </c>
      <c r="F93" s="278">
        <v>364.75</v>
      </c>
      <c r="G93" s="278">
        <v>358.5</v>
      </c>
      <c r="H93" s="278">
        <v>392.5</v>
      </c>
      <c r="I93" s="278">
        <v>398.75</v>
      </c>
      <c r="J93" s="278">
        <v>409.5</v>
      </c>
      <c r="K93" s="276">
        <v>388</v>
      </c>
      <c r="L93" s="276">
        <v>371</v>
      </c>
      <c r="M93" s="276">
        <v>2.8454999999999999</v>
      </c>
    </row>
    <row r="94" spans="1:13" s="16" customFormat="1">
      <c r="A94" s="267">
        <v>84</v>
      </c>
      <c r="B94" s="276" t="s">
        <v>329</v>
      </c>
      <c r="C94" s="277">
        <v>538.04999999999995</v>
      </c>
      <c r="D94" s="278">
        <v>536.48333333333323</v>
      </c>
      <c r="E94" s="278">
        <v>527.56666666666649</v>
      </c>
      <c r="F94" s="278">
        <v>517.08333333333326</v>
      </c>
      <c r="G94" s="278">
        <v>508.16666666666652</v>
      </c>
      <c r="H94" s="278">
        <v>546.96666666666647</v>
      </c>
      <c r="I94" s="278">
        <v>555.88333333333321</v>
      </c>
      <c r="J94" s="278">
        <v>566.36666666666645</v>
      </c>
      <c r="K94" s="276">
        <v>545.4</v>
      </c>
      <c r="L94" s="276">
        <v>526</v>
      </c>
      <c r="M94" s="276">
        <v>2.20642</v>
      </c>
    </row>
    <row r="95" spans="1:13" s="16" customFormat="1">
      <c r="A95" s="267">
        <v>85</v>
      </c>
      <c r="B95" s="276" t="s">
        <v>78</v>
      </c>
      <c r="C95" s="277">
        <v>125.85</v>
      </c>
      <c r="D95" s="278">
        <v>126.68333333333332</v>
      </c>
      <c r="E95" s="278">
        <v>124.66666666666666</v>
      </c>
      <c r="F95" s="278">
        <v>123.48333333333333</v>
      </c>
      <c r="G95" s="278">
        <v>121.46666666666667</v>
      </c>
      <c r="H95" s="278">
        <v>127.86666666666665</v>
      </c>
      <c r="I95" s="278">
        <v>129.88333333333333</v>
      </c>
      <c r="J95" s="278">
        <v>131.06666666666663</v>
      </c>
      <c r="K95" s="276">
        <v>128.69999999999999</v>
      </c>
      <c r="L95" s="276">
        <v>125.5</v>
      </c>
      <c r="M95" s="276">
        <v>11.174429999999999</v>
      </c>
    </row>
    <row r="96" spans="1:13" s="16" customFormat="1">
      <c r="A96" s="267">
        <v>86</v>
      </c>
      <c r="B96" s="276" t="s">
        <v>330</v>
      </c>
      <c r="C96" s="277">
        <v>255.2</v>
      </c>
      <c r="D96" s="278">
        <v>256.38333333333338</v>
      </c>
      <c r="E96" s="278">
        <v>252.76666666666677</v>
      </c>
      <c r="F96" s="278">
        <v>250.33333333333337</v>
      </c>
      <c r="G96" s="278">
        <v>246.71666666666675</v>
      </c>
      <c r="H96" s="278">
        <v>258.81666666666678</v>
      </c>
      <c r="I96" s="278">
        <v>262.43333333333345</v>
      </c>
      <c r="J96" s="278">
        <v>264.86666666666679</v>
      </c>
      <c r="K96" s="276">
        <v>260</v>
      </c>
      <c r="L96" s="276">
        <v>253.95</v>
      </c>
      <c r="M96" s="276">
        <v>1.81846</v>
      </c>
    </row>
    <row r="97" spans="1:13" s="16" customFormat="1">
      <c r="A97" s="267">
        <v>87</v>
      </c>
      <c r="B97" s="276" t="s">
        <v>338</v>
      </c>
      <c r="C97" s="277">
        <v>514.29999999999995</v>
      </c>
      <c r="D97" s="278">
        <v>515.44999999999993</v>
      </c>
      <c r="E97" s="278">
        <v>509.99999999999989</v>
      </c>
      <c r="F97" s="278">
        <v>505.69999999999993</v>
      </c>
      <c r="G97" s="278">
        <v>500.24999999999989</v>
      </c>
      <c r="H97" s="278">
        <v>519.74999999999989</v>
      </c>
      <c r="I97" s="278">
        <v>525.19999999999993</v>
      </c>
      <c r="J97" s="278">
        <v>529.49999999999989</v>
      </c>
      <c r="K97" s="276">
        <v>520.9</v>
      </c>
      <c r="L97" s="276">
        <v>511.15</v>
      </c>
      <c r="M97" s="276">
        <v>7.2836299999999996</v>
      </c>
    </row>
    <row r="98" spans="1:13" s="16" customFormat="1">
      <c r="A98" s="267">
        <v>88</v>
      </c>
      <c r="B98" s="276" t="s">
        <v>336</v>
      </c>
      <c r="C98" s="277">
        <v>1152.0999999999999</v>
      </c>
      <c r="D98" s="278">
        <v>1153.3666666666666</v>
      </c>
      <c r="E98" s="278">
        <v>1139.7333333333331</v>
      </c>
      <c r="F98" s="278">
        <v>1127.3666666666666</v>
      </c>
      <c r="G98" s="278">
        <v>1113.7333333333331</v>
      </c>
      <c r="H98" s="278">
        <v>1165.7333333333331</v>
      </c>
      <c r="I98" s="278">
        <v>1179.3666666666668</v>
      </c>
      <c r="J98" s="278">
        <v>1191.7333333333331</v>
      </c>
      <c r="K98" s="276">
        <v>1167</v>
      </c>
      <c r="L98" s="276">
        <v>1141</v>
      </c>
      <c r="M98" s="276">
        <v>0.68893000000000004</v>
      </c>
    </row>
    <row r="99" spans="1:13" s="16" customFormat="1">
      <c r="A99" s="267">
        <v>89</v>
      </c>
      <c r="B99" s="276" t="s">
        <v>337</v>
      </c>
      <c r="C99" s="277">
        <v>14.7</v>
      </c>
      <c r="D99" s="278">
        <v>14.816666666666665</v>
      </c>
      <c r="E99" s="278">
        <v>14.53333333333333</v>
      </c>
      <c r="F99" s="278">
        <v>14.366666666666665</v>
      </c>
      <c r="G99" s="278">
        <v>14.08333333333333</v>
      </c>
      <c r="H99" s="278">
        <v>14.983333333333329</v>
      </c>
      <c r="I99" s="278">
        <v>15.266666666666664</v>
      </c>
      <c r="J99" s="278">
        <v>15.433333333333328</v>
      </c>
      <c r="K99" s="276">
        <v>15.1</v>
      </c>
      <c r="L99" s="276">
        <v>14.65</v>
      </c>
      <c r="M99" s="276">
        <v>76.143429999999995</v>
      </c>
    </row>
    <row r="100" spans="1:13" s="16" customFormat="1">
      <c r="A100" s="267">
        <v>90</v>
      </c>
      <c r="B100" s="276" t="s">
        <v>339</v>
      </c>
      <c r="C100" s="277">
        <v>220.15</v>
      </c>
      <c r="D100" s="278">
        <v>221.01666666666665</v>
      </c>
      <c r="E100" s="278">
        <v>217.1333333333333</v>
      </c>
      <c r="F100" s="278">
        <v>214.11666666666665</v>
      </c>
      <c r="G100" s="278">
        <v>210.23333333333329</v>
      </c>
      <c r="H100" s="278">
        <v>224.0333333333333</v>
      </c>
      <c r="I100" s="278">
        <v>227.91666666666663</v>
      </c>
      <c r="J100" s="278">
        <v>230.93333333333331</v>
      </c>
      <c r="K100" s="276">
        <v>224.9</v>
      </c>
      <c r="L100" s="276">
        <v>218</v>
      </c>
      <c r="M100" s="276">
        <v>2.0754899999999998</v>
      </c>
    </row>
    <row r="101" spans="1:13">
      <c r="A101" s="267">
        <v>91</v>
      </c>
      <c r="B101" s="276" t="s">
        <v>80</v>
      </c>
      <c r="C101" s="277">
        <v>378.1</v>
      </c>
      <c r="D101" s="278">
        <v>376.33333333333331</v>
      </c>
      <c r="E101" s="278">
        <v>371.96666666666664</v>
      </c>
      <c r="F101" s="278">
        <v>365.83333333333331</v>
      </c>
      <c r="G101" s="278">
        <v>361.46666666666664</v>
      </c>
      <c r="H101" s="278">
        <v>382.46666666666664</v>
      </c>
      <c r="I101" s="278">
        <v>386.83333333333331</v>
      </c>
      <c r="J101" s="278">
        <v>392.96666666666664</v>
      </c>
      <c r="K101" s="276">
        <v>380.7</v>
      </c>
      <c r="L101" s="276">
        <v>370.2</v>
      </c>
      <c r="M101" s="276">
        <v>8.7986199999999997</v>
      </c>
    </row>
    <row r="102" spans="1:13">
      <c r="A102" s="267">
        <v>92</v>
      </c>
      <c r="B102" s="276" t="s">
        <v>340</v>
      </c>
      <c r="C102" s="277">
        <v>3443.05</v>
      </c>
      <c r="D102" s="278">
        <v>3367.5833333333335</v>
      </c>
      <c r="E102" s="278">
        <v>3255.2666666666669</v>
      </c>
      <c r="F102" s="278">
        <v>3067.4833333333336</v>
      </c>
      <c r="G102" s="278">
        <v>2955.166666666667</v>
      </c>
      <c r="H102" s="278">
        <v>3555.3666666666668</v>
      </c>
      <c r="I102" s="278">
        <v>3667.6833333333334</v>
      </c>
      <c r="J102" s="278">
        <v>3855.4666666666667</v>
      </c>
      <c r="K102" s="276">
        <v>3479.9</v>
      </c>
      <c r="L102" s="276">
        <v>3179.8</v>
      </c>
      <c r="M102" s="276">
        <v>0.34244000000000002</v>
      </c>
    </row>
    <row r="103" spans="1:13">
      <c r="A103" s="267">
        <v>93</v>
      </c>
      <c r="B103" s="276" t="s">
        <v>81</v>
      </c>
      <c r="C103" s="277">
        <v>612.35</v>
      </c>
      <c r="D103" s="278">
        <v>617.11666666666667</v>
      </c>
      <c r="E103" s="278">
        <v>605.23333333333335</v>
      </c>
      <c r="F103" s="278">
        <v>598.11666666666667</v>
      </c>
      <c r="G103" s="278">
        <v>586.23333333333335</v>
      </c>
      <c r="H103" s="278">
        <v>624.23333333333335</v>
      </c>
      <c r="I103" s="278">
        <v>636.11666666666679</v>
      </c>
      <c r="J103" s="278">
        <v>643.23333333333335</v>
      </c>
      <c r="K103" s="276">
        <v>629</v>
      </c>
      <c r="L103" s="276">
        <v>610</v>
      </c>
      <c r="M103" s="276">
        <v>2.7824900000000001</v>
      </c>
    </row>
    <row r="104" spans="1:13">
      <c r="A104" s="267">
        <v>94</v>
      </c>
      <c r="B104" s="276" t="s">
        <v>334</v>
      </c>
      <c r="C104" s="277">
        <v>293.55</v>
      </c>
      <c r="D104" s="278">
        <v>293.34999999999997</v>
      </c>
      <c r="E104" s="278">
        <v>291.44999999999993</v>
      </c>
      <c r="F104" s="278">
        <v>289.34999999999997</v>
      </c>
      <c r="G104" s="278">
        <v>287.44999999999993</v>
      </c>
      <c r="H104" s="278">
        <v>295.44999999999993</v>
      </c>
      <c r="I104" s="278">
        <v>297.34999999999991</v>
      </c>
      <c r="J104" s="278">
        <v>299.44999999999993</v>
      </c>
      <c r="K104" s="276">
        <v>295.25</v>
      </c>
      <c r="L104" s="276">
        <v>291.25</v>
      </c>
      <c r="M104" s="276">
        <v>2.0017800000000001</v>
      </c>
    </row>
    <row r="105" spans="1:13">
      <c r="A105" s="267">
        <v>95</v>
      </c>
      <c r="B105" s="276" t="s">
        <v>342</v>
      </c>
      <c r="C105" s="277">
        <v>231.65</v>
      </c>
      <c r="D105" s="278">
        <v>231.18333333333331</v>
      </c>
      <c r="E105" s="278">
        <v>225.46666666666661</v>
      </c>
      <c r="F105" s="278">
        <v>219.2833333333333</v>
      </c>
      <c r="G105" s="278">
        <v>213.56666666666661</v>
      </c>
      <c r="H105" s="278">
        <v>237.36666666666662</v>
      </c>
      <c r="I105" s="278">
        <v>243.08333333333331</v>
      </c>
      <c r="J105" s="278">
        <v>249.26666666666662</v>
      </c>
      <c r="K105" s="276">
        <v>236.9</v>
      </c>
      <c r="L105" s="276">
        <v>225</v>
      </c>
      <c r="M105" s="276">
        <v>19.07028</v>
      </c>
    </row>
    <row r="106" spans="1:13">
      <c r="A106" s="267">
        <v>96</v>
      </c>
      <c r="B106" s="276" t="s">
        <v>343</v>
      </c>
      <c r="C106" s="277">
        <v>108.9</v>
      </c>
      <c r="D106" s="278">
        <v>109</v>
      </c>
      <c r="E106" s="278">
        <v>107.1</v>
      </c>
      <c r="F106" s="278">
        <v>105.3</v>
      </c>
      <c r="G106" s="278">
        <v>103.39999999999999</v>
      </c>
      <c r="H106" s="278">
        <v>110.8</v>
      </c>
      <c r="I106" s="278">
        <v>112.7</v>
      </c>
      <c r="J106" s="278">
        <v>114.5</v>
      </c>
      <c r="K106" s="276">
        <v>110.9</v>
      </c>
      <c r="L106" s="276">
        <v>107.2</v>
      </c>
      <c r="M106" s="276">
        <v>16.604009999999999</v>
      </c>
    </row>
    <row r="107" spans="1:13">
      <c r="A107" s="267">
        <v>97</v>
      </c>
      <c r="B107" s="276" t="s">
        <v>82</v>
      </c>
      <c r="C107" s="277">
        <v>377.25</v>
      </c>
      <c r="D107" s="278">
        <v>372.83333333333331</v>
      </c>
      <c r="E107" s="278">
        <v>367.31666666666661</v>
      </c>
      <c r="F107" s="278">
        <v>357.38333333333327</v>
      </c>
      <c r="G107" s="278">
        <v>351.86666666666656</v>
      </c>
      <c r="H107" s="278">
        <v>382.76666666666665</v>
      </c>
      <c r="I107" s="278">
        <v>388.28333333333342</v>
      </c>
      <c r="J107" s="278">
        <v>398.2166666666667</v>
      </c>
      <c r="K107" s="276">
        <v>378.35</v>
      </c>
      <c r="L107" s="276">
        <v>362.9</v>
      </c>
      <c r="M107" s="276">
        <v>33.840310000000002</v>
      </c>
    </row>
    <row r="108" spans="1:13">
      <c r="A108" s="267">
        <v>98</v>
      </c>
      <c r="B108" s="284" t="s">
        <v>344</v>
      </c>
      <c r="C108" s="277">
        <v>529.9</v>
      </c>
      <c r="D108" s="278">
        <v>530.7166666666667</v>
      </c>
      <c r="E108" s="278">
        <v>523.18333333333339</v>
      </c>
      <c r="F108" s="278">
        <v>516.4666666666667</v>
      </c>
      <c r="G108" s="278">
        <v>508.93333333333339</v>
      </c>
      <c r="H108" s="278">
        <v>537.43333333333339</v>
      </c>
      <c r="I108" s="278">
        <v>544.9666666666667</v>
      </c>
      <c r="J108" s="278">
        <v>551.68333333333339</v>
      </c>
      <c r="K108" s="276">
        <v>538.25</v>
      </c>
      <c r="L108" s="276">
        <v>524</v>
      </c>
      <c r="M108" s="276">
        <v>0.74121000000000004</v>
      </c>
    </row>
    <row r="109" spans="1:13">
      <c r="A109" s="267">
        <v>99</v>
      </c>
      <c r="B109" s="276" t="s">
        <v>83</v>
      </c>
      <c r="C109" s="277">
        <v>781.65</v>
      </c>
      <c r="D109" s="278">
        <v>786.30000000000007</v>
      </c>
      <c r="E109" s="278">
        <v>774.60000000000014</v>
      </c>
      <c r="F109" s="278">
        <v>767.55000000000007</v>
      </c>
      <c r="G109" s="278">
        <v>755.85000000000014</v>
      </c>
      <c r="H109" s="278">
        <v>793.35000000000014</v>
      </c>
      <c r="I109" s="278">
        <v>805.05000000000018</v>
      </c>
      <c r="J109" s="278">
        <v>812.10000000000014</v>
      </c>
      <c r="K109" s="276">
        <v>798</v>
      </c>
      <c r="L109" s="276">
        <v>779.25</v>
      </c>
      <c r="M109" s="276">
        <v>82.496840000000006</v>
      </c>
    </row>
    <row r="110" spans="1:13">
      <c r="A110" s="267">
        <v>100</v>
      </c>
      <c r="B110" s="276" t="s">
        <v>84</v>
      </c>
      <c r="C110" s="277">
        <v>143.1</v>
      </c>
      <c r="D110" s="278">
        <v>142.75</v>
      </c>
      <c r="E110" s="278">
        <v>141.15</v>
      </c>
      <c r="F110" s="278">
        <v>139.20000000000002</v>
      </c>
      <c r="G110" s="278">
        <v>137.60000000000002</v>
      </c>
      <c r="H110" s="278">
        <v>144.69999999999999</v>
      </c>
      <c r="I110" s="278">
        <v>146.30000000000001</v>
      </c>
      <c r="J110" s="278">
        <v>148.24999999999997</v>
      </c>
      <c r="K110" s="276">
        <v>144.35</v>
      </c>
      <c r="L110" s="276">
        <v>140.80000000000001</v>
      </c>
      <c r="M110" s="276">
        <v>187.75792999999999</v>
      </c>
    </row>
    <row r="111" spans="1:13">
      <c r="A111" s="267">
        <v>101</v>
      </c>
      <c r="B111" s="276" t="s">
        <v>345</v>
      </c>
      <c r="C111" s="277">
        <v>360.15</v>
      </c>
      <c r="D111" s="278">
        <v>360.55</v>
      </c>
      <c r="E111" s="278">
        <v>357.6</v>
      </c>
      <c r="F111" s="278">
        <v>355.05</v>
      </c>
      <c r="G111" s="278">
        <v>352.1</v>
      </c>
      <c r="H111" s="278">
        <v>363.1</v>
      </c>
      <c r="I111" s="278">
        <v>366.04999999999995</v>
      </c>
      <c r="J111" s="278">
        <v>368.6</v>
      </c>
      <c r="K111" s="276">
        <v>363.5</v>
      </c>
      <c r="L111" s="276">
        <v>358</v>
      </c>
      <c r="M111" s="276">
        <v>1.74447</v>
      </c>
    </row>
    <row r="112" spans="1:13">
      <c r="A112" s="267">
        <v>102</v>
      </c>
      <c r="B112" s="276" t="s">
        <v>3634</v>
      </c>
      <c r="C112" s="277">
        <v>2540.5500000000002</v>
      </c>
      <c r="D112" s="278">
        <v>2529.2666666666669</v>
      </c>
      <c r="E112" s="278">
        <v>2500.1333333333337</v>
      </c>
      <c r="F112" s="278">
        <v>2459.7166666666667</v>
      </c>
      <c r="G112" s="278">
        <v>2430.5833333333335</v>
      </c>
      <c r="H112" s="278">
        <v>2569.6833333333338</v>
      </c>
      <c r="I112" s="278">
        <v>2598.8166666666671</v>
      </c>
      <c r="J112" s="278">
        <v>2639.233333333334</v>
      </c>
      <c r="K112" s="276">
        <v>2558.4</v>
      </c>
      <c r="L112" s="276">
        <v>2488.85</v>
      </c>
      <c r="M112" s="276">
        <v>3.5222699999999998</v>
      </c>
    </row>
    <row r="113" spans="1:13">
      <c r="A113" s="267">
        <v>103</v>
      </c>
      <c r="B113" s="276" t="s">
        <v>85</v>
      </c>
      <c r="C113" s="277">
        <v>1604.95</v>
      </c>
      <c r="D113" s="278">
        <v>1607.3666666666668</v>
      </c>
      <c r="E113" s="278">
        <v>1595.0333333333335</v>
      </c>
      <c r="F113" s="278">
        <v>1585.1166666666668</v>
      </c>
      <c r="G113" s="278">
        <v>1572.7833333333335</v>
      </c>
      <c r="H113" s="278">
        <v>1617.2833333333335</v>
      </c>
      <c r="I113" s="278">
        <v>1629.6166666666666</v>
      </c>
      <c r="J113" s="278">
        <v>1639.5333333333335</v>
      </c>
      <c r="K113" s="276">
        <v>1619.7</v>
      </c>
      <c r="L113" s="276">
        <v>1597.45</v>
      </c>
      <c r="M113" s="276">
        <v>3.4086699999999999</v>
      </c>
    </row>
    <row r="114" spans="1:13">
      <c r="A114" s="267">
        <v>104</v>
      </c>
      <c r="B114" s="276" t="s">
        <v>86</v>
      </c>
      <c r="C114" s="277">
        <v>412.9</v>
      </c>
      <c r="D114" s="278">
        <v>410.51666666666665</v>
      </c>
      <c r="E114" s="278">
        <v>405.18333333333328</v>
      </c>
      <c r="F114" s="278">
        <v>397.46666666666664</v>
      </c>
      <c r="G114" s="278">
        <v>392.13333333333327</v>
      </c>
      <c r="H114" s="278">
        <v>418.23333333333329</v>
      </c>
      <c r="I114" s="278">
        <v>423.56666666666666</v>
      </c>
      <c r="J114" s="278">
        <v>431.2833333333333</v>
      </c>
      <c r="K114" s="276">
        <v>415.85</v>
      </c>
      <c r="L114" s="276">
        <v>402.8</v>
      </c>
      <c r="M114" s="276">
        <v>37.143470000000001</v>
      </c>
    </row>
    <row r="115" spans="1:13">
      <c r="A115" s="267">
        <v>105</v>
      </c>
      <c r="B115" s="276" t="s">
        <v>236</v>
      </c>
      <c r="C115" s="277">
        <v>787.1</v>
      </c>
      <c r="D115" s="278">
        <v>789.71666666666658</v>
      </c>
      <c r="E115" s="278">
        <v>780.43333333333317</v>
      </c>
      <c r="F115" s="278">
        <v>773.76666666666654</v>
      </c>
      <c r="G115" s="278">
        <v>764.48333333333312</v>
      </c>
      <c r="H115" s="278">
        <v>796.38333333333321</v>
      </c>
      <c r="I115" s="278">
        <v>805.66666666666674</v>
      </c>
      <c r="J115" s="278">
        <v>812.33333333333326</v>
      </c>
      <c r="K115" s="276">
        <v>799</v>
      </c>
      <c r="L115" s="276">
        <v>783.05</v>
      </c>
      <c r="M115" s="276">
        <v>5.04704</v>
      </c>
    </row>
    <row r="116" spans="1:13">
      <c r="A116" s="267">
        <v>106</v>
      </c>
      <c r="B116" s="276" t="s">
        <v>346</v>
      </c>
      <c r="C116" s="277">
        <v>780.5</v>
      </c>
      <c r="D116" s="278">
        <v>781.5</v>
      </c>
      <c r="E116" s="278">
        <v>766</v>
      </c>
      <c r="F116" s="278">
        <v>751.5</v>
      </c>
      <c r="G116" s="278">
        <v>736</v>
      </c>
      <c r="H116" s="278">
        <v>796</v>
      </c>
      <c r="I116" s="278">
        <v>811.5</v>
      </c>
      <c r="J116" s="278">
        <v>826</v>
      </c>
      <c r="K116" s="276">
        <v>797</v>
      </c>
      <c r="L116" s="276">
        <v>767</v>
      </c>
      <c r="M116" s="276">
        <v>0.57577</v>
      </c>
    </row>
    <row r="117" spans="1:13">
      <c r="A117" s="267">
        <v>107</v>
      </c>
      <c r="B117" s="276" t="s">
        <v>331</v>
      </c>
      <c r="C117" s="277">
        <v>1896.5</v>
      </c>
      <c r="D117" s="278">
        <v>1905.8666666666668</v>
      </c>
      <c r="E117" s="278">
        <v>1882.6333333333337</v>
      </c>
      <c r="F117" s="278">
        <v>1868.7666666666669</v>
      </c>
      <c r="G117" s="278">
        <v>1845.5333333333338</v>
      </c>
      <c r="H117" s="278">
        <v>1919.7333333333336</v>
      </c>
      <c r="I117" s="278">
        <v>1942.9666666666667</v>
      </c>
      <c r="J117" s="278">
        <v>1956.8333333333335</v>
      </c>
      <c r="K117" s="276">
        <v>1929.1</v>
      </c>
      <c r="L117" s="276">
        <v>1892</v>
      </c>
      <c r="M117" s="276">
        <v>0.17718</v>
      </c>
    </row>
    <row r="118" spans="1:13">
      <c r="A118" s="267">
        <v>108</v>
      </c>
      <c r="B118" s="276" t="s">
        <v>237</v>
      </c>
      <c r="C118" s="277">
        <v>339.4</v>
      </c>
      <c r="D118" s="278">
        <v>334.33333333333331</v>
      </c>
      <c r="E118" s="278">
        <v>326.66666666666663</v>
      </c>
      <c r="F118" s="278">
        <v>313.93333333333334</v>
      </c>
      <c r="G118" s="278">
        <v>306.26666666666665</v>
      </c>
      <c r="H118" s="278">
        <v>347.06666666666661</v>
      </c>
      <c r="I118" s="278">
        <v>354.73333333333323</v>
      </c>
      <c r="J118" s="278">
        <v>367.46666666666658</v>
      </c>
      <c r="K118" s="276">
        <v>342</v>
      </c>
      <c r="L118" s="276">
        <v>321.60000000000002</v>
      </c>
      <c r="M118" s="276">
        <v>19.990480000000002</v>
      </c>
    </row>
    <row r="119" spans="1:13">
      <c r="A119" s="267">
        <v>109</v>
      </c>
      <c r="B119" s="276" t="s">
        <v>2995</v>
      </c>
      <c r="C119" s="277">
        <v>213.75</v>
      </c>
      <c r="D119" s="278">
        <v>215.53333333333333</v>
      </c>
      <c r="E119" s="278">
        <v>209.61666666666667</v>
      </c>
      <c r="F119" s="278">
        <v>205.48333333333335</v>
      </c>
      <c r="G119" s="278">
        <v>199.56666666666669</v>
      </c>
      <c r="H119" s="278">
        <v>219.66666666666666</v>
      </c>
      <c r="I119" s="278">
        <v>225.58333333333334</v>
      </c>
      <c r="J119" s="278">
        <v>229.71666666666664</v>
      </c>
      <c r="K119" s="276">
        <v>221.45</v>
      </c>
      <c r="L119" s="276">
        <v>211.4</v>
      </c>
      <c r="M119" s="276">
        <v>6.0935899999999998</v>
      </c>
    </row>
    <row r="120" spans="1:13">
      <c r="A120" s="267">
        <v>110</v>
      </c>
      <c r="B120" s="276" t="s">
        <v>235</v>
      </c>
      <c r="C120" s="277">
        <v>186.6</v>
      </c>
      <c r="D120" s="278">
        <v>185.61666666666667</v>
      </c>
      <c r="E120" s="278">
        <v>182.63333333333335</v>
      </c>
      <c r="F120" s="278">
        <v>178.66666666666669</v>
      </c>
      <c r="G120" s="278">
        <v>175.68333333333337</v>
      </c>
      <c r="H120" s="278">
        <v>189.58333333333334</v>
      </c>
      <c r="I120" s="278">
        <v>192.56666666666669</v>
      </c>
      <c r="J120" s="278">
        <v>196.53333333333333</v>
      </c>
      <c r="K120" s="276">
        <v>188.6</v>
      </c>
      <c r="L120" s="276">
        <v>181.65</v>
      </c>
      <c r="M120" s="276">
        <v>25.288709999999998</v>
      </c>
    </row>
    <row r="121" spans="1:13">
      <c r="A121" s="267">
        <v>111</v>
      </c>
      <c r="B121" s="276" t="s">
        <v>87</v>
      </c>
      <c r="C121" s="277">
        <v>600.1</v>
      </c>
      <c r="D121" s="278">
        <v>602.55000000000007</v>
      </c>
      <c r="E121" s="278">
        <v>591.80000000000018</v>
      </c>
      <c r="F121" s="278">
        <v>583.50000000000011</v>
      </c>
      <c r="G121" s="278">
        <v>572.75000000000023</v>
      </c>
      <c r="H121" s="278">
        <v>610.85000000000014</v>
      </c>
      <c r="I121" s="278">
        <v>621.59999999999991</v>
      </c>
      <c r="J121" s="278">
        <v>629.90000000000009</v>
      </c>
      <c r="K121" s="276">
        <v>613.29999999999995</v>
      </c>
      <c r="L121" s="276">
        <v>594.25</v>
      </c>
      <c r="M121" s="276">
        <v>15.7766</v>
      </c>
    </row>
    <row r="122" spans="1:13">
      <c r="A122" s="267">
        <v>112</v>
      </c>
      <c r="B122" s="276" t="s">
        <v>347</v>
      </c>
      <c r="C122" s="277">
        <v>531.1</v>
      </c>
      <c r="D122" s="278">
        <v>537.94999999999993</v>
      </c>
      <c r="E122" s="278">
        <v>513.14999999999986</v>
      </c>
      <c r="F122" s="278">
        <v>495.19999999999993</v>
      </c>
      <c r="G122" s="278">
        <v>470.39999999999986</v>
      </c>
      <c r="H122" s="278">
        <v>555.89999999999986</v>
      </c>
      <c r="I122" s="278">
        <v>580.69999999999982</v>
      </c>
      <c r="J122" s="278">
        <v>598.64999999999986</v>
      </c>
      <c r="K122" s="276">
        <v>562.75</v>
      </c>
      <c r="L122" s="276">
        <v>520</v>
      </c>
      <c r="M122" s="276">
        <v>24.270530000000001</v>
      </c>
    </row>
    <row r="123" spans="1:13">
      <c r="A123" s="267">
        <v>113</v>
      </c>
      <c r="B123" s="276" t="s">
        <v>88</v>
      </c>
      <c r="C123" s="277">
        <v>513.85</v>
      </c>
      <c r="D123" s="278">
        <v>514.08333333333337</v>
      </c>
      <c r="E123" s="278">
        <v>510.9666666666667</v>
      </c>
      <c r="F123" s="278">
        <v>508.08333333333331</v>
      </c>
      <c r="G123" s="278">
        <v>504.96666666666664</v>
      </c>
      <c r="H123" s="278">
        <v>516.9666666666667</v>
      </c>
      <c r="I123" s="278">
        <v>520.08333333333326</v>
      </c>
      <c r="J123" s="278">
        <v>522.96666666666681</v>
      </c>
      <c r="K123" s="276">
        <v>517.20000000000005</v>
      </c>
      <c r="L123" s="276">
        <v>511.2</v>
      </c>
      <c r="M123" s="276">
        <v>31.13626</v>
      </c>
    </row>
    <row r="124" spans="1:13">
      <c r="A124" s="267">
        <v>114</v>
      </c>
      <c r="B124" s="276" t="s">
        <v>238</v>
      </c>
      <c r="C124" s="277">
        <v>1055.25</v>
      </c>
      <c r="D124" s="278">
        <v>1055.9833333333333</v>
      </c>
      <c r="E124" s="278">
        <v>1041.9666666666667</v>
      </c>
      <c r="F124" s="278">
        <v>1028.6833333333334</v>
      </c>
      <c r="G124" s="278">
        <v>1014.6666666666667</v>
      </c>
      <c r="H124" s="278">
        <v>1069.2666666666667</v>
      </c>
      <c r="I124" s="278">
        <v>1083.2833333333335</v>
      </c>
      <c r="J124" s="278">
        <v>1096.5666666666666</v>
      </c>
      <c r="K124" s="276">
        <v>1070</v>
      </c>
      <c r="L124" s="276">
        <v>1042.7</v>
      </c>
      <c r="M124" s="276">
        <v>0.75161999999999995</v>
      </c>
    </row>
    <row r="125" spans="1:13">
      <c r="A125" s="267">
        <v>115</v>
      </c>
      <c r="B125" s="276" t="s">
        <v>348</v>
      </c>
      <c r="C125" s="277">
        <v>86.55</v>
      </c>
      <c r="D125" s="278">
        <v>86.916666666666671</v>
      </c>
      <c r="E125" s="278">
        <v>85.333333333333343</v>
      </c>
      <c r="F125" s="278">
        <v>84.116666666666674</v>
      </c>
      <c r="G125" s="278">
        <v>82.533333333333346</v>
      </c>
      <c r="H125" s="278">
        <v>88.13333333333334</v>
      </c>
      <c r="I125" s="278">
        <v>89.716666666666683</v>
      </c>
      <c r="J125" s="278">
        <v>90.933333333333337</v>
      </c>
      <c r="K125" s="276">
        <v>88.5</v>
      </c>
      <c r="L125" s="276">
        <v>85.7</v>
      </c>
      <c r="M125" s="276">
        <v>1.8993</v>
      </c>
    </row>
    <row r="126" spans="1:13">
      <c r="A126" s="267">
        <v>116</v>
      </c>
      <c r="B126" s="276" t="s">
        <v>355</v>
      </c>
      <c r="C126" s="277">
        <v>399.15</v>
      </c>
      <c r="D126" s="278">
        <v>396.05</v>
      </c>
      <c r="E126" s="278">
        <v>385.70000000000005</v>
      </c>
      <c r="F126" s="278">
        <v>372.25000000000006</v>
      </c>
      <c r="G126" s="278">
        <v>361.90000000000009</v>
      </c>
      <c r="H126" s="278">
        <v>409.5</v>
      </c>
      <c r="I126" s="278">
        <v>419.85</v>
      </c>
      <c r="J126" s="278">
        <v>433.29999999999995</v>
      </c>
      <c r="K126" s="276">
        <v>406.4</v>
      </c>
      <c r="L126" s="276">
        <v>382.6</v>
      </c>
      <c r="M126" s="276">
        <v>5.4956300000000002</v>
      </c>
    </row>
    <row r="127" spans="1:13">
      <c r="A127" s="267">
        <v>117</v>
      </c>
      <c r="B127" s="276" t="s">
        <v>356</v>
      </c>
      <c r="C127" s="277">
        <v>162.9</v>
      </c>
      <c r="D127" s="278">
        <v>160.26666666666668</v>
      </c>
      <c r="E127" s="278">
        <v>155.13333333333335</v>
      </c>
      <c r="F127" s="278">
        <v>147.36666666666667</v>
      </c>
      <c r="G127" s="278">
        <v>142.23333333333335</v>
      </c>
      <c r="H127" s="278">
        <v>168.03333333333336</v>
      </c>
      <c r="I127" s="278">
        <v>173.16666666666669</v>
      </c>
      <c r="J127" s="278">
        <v>180.93333333333337</v>
      </c>
      <c r="K127" s="276">
        <v>165.4</v>
      </c>
      <c r="L127" s="276">
        <v>152.5</v>
      </c>
      <c r="M127" s="276">
        <v>8.7698999999999998</v>
      </c>
    </row>
    <row r="128" spans="1:13">
      <c r="A128" s="267">
        <v>118</v>
      </c>
      <c r="B128" s="276" t="s">
        <v>349</v>
      </c>
      <c r="C128" s="277">
        <v>123.35</v>
      </c>
      <c r="D128" s="278">
        <v>122.81666666666666</v>
      </c>
      <c r="E128" s="278">
        <v>121.53333333333333</v>
      </c>
      <c r="F128" s="278">
        <v>119.71666666666667</v>
      </c>
      <c r="G128" s="278">
        <v>118.43333333333334</v>
      </c>
      <c r="H128" s="278">
        <v>124.63333333333333</v>
      </c>
      <c r="I128" s="278">
        <v>125.91666666666666</v>
      </c>
      <c r="J128" s="278">
        <v>127.73333333333332</v>
      </c>
      <c r="K128" s="276">
        <v>124.1</v>
      </c>
      <c r="L128" s="276">
        <v>121</v>
      </c>
      <c r="M128" s="276">
        <v>21.485589999999998</v>
      </c>
    </row>
    <row r="129" spans="1:13">
      <c r="A129" s="267">
        <v>119</v>
      </c>
      <c r="B129" s="276" t="s">
        <v>350</v>
      </c>
      <c r="C129" s="277">
        <v>387</v>
      </c>
      <c r="D129" s="278">
        <v>385.76666666666665</v>
      </c>
      <c r="E129" s="278">
        <v>382.73333333333329</v>
      </c>
      <c r="F129" s="278">
        <v>378.46666666666664</v>
      </c>
      <c r="G129" s="278">
        <v>375.43333333333328</v>
      </c>
      <c r="H129" s="278">
        <v>390.0333333333333</v>
      </c>
      <c r="I129" s="278">
        <v>393.06666666666661</v>
      </c>
      <c r="J129" s="278">
        <v>397.33333333333331</v>
      </c>
      <c r="K129" s="276">
        <v>388.8</v>
      </c>
      <c r="L129" s="276">
        <v>381.5</v>
      </c>
      <c r="M129" s="276">
        <v>0.37203000000000003</v>
      </c>
    </row>
    <row r="130" spans="1:13">
      <c r="A130" s="267">
        <v>120</v>
      </c>
      <c r="B130" s="276" t="s">
        <v>351</v>
      </c>
      <c r="C130" s="277">
        <v>881.05</v>
      </c>
      <c r="D130" s="278">
        <v>878.35</v>
      </c>
      <c r="E130" s="278">
        <v>869.7</v>
      </c>
      <c r="F130" s="278">
        <v>858.35</v>
      </c>
      <c r="G130" s="278">
        <v>849.7</v>
      </c>
      <c r="H130" s="278">
        <v>889.7</v>
      </c>
      <c r="I130" s="278">
        <v>898.34999999999991</v>
      </c>
      <c r="J130" s="278">
        <v>909.7</v>
      </c>
      <c r="K130" s="276">
        <v>887</v>
      </c>
      <c r="L130" s="276">
        <v>867</v>
      </c>
      <c r="M130" s="276">
        <v>5.8155599999999996</v>
      </c>
    </row>
    <row r="131" spans="1:13">
      <c r="A131" s="267">
        <v>121</v>
      </c>
      <c r="B131" s="276" t="s">
        <v>352</v>
      </c>
      <c r="C131" s="277">
        <v>172.35</v>
      </c>
      <c r="D131" s="278">
        <v>170.51666666666668</v>
      </c>
      <c r="E131" s="278">
        <v>167.03333333333336</v>
      </c>
      <c r="F131" s="278">
        <v>161.71666666666667</v>
      </c>
      <c r="G131" s="278">
        <v>158.23333333333335</v>
      </c>
      <c r="H131" s="278">
        <v>175.83333333333337</v>
      </c>
      <c r="I131" s="278">
        <v>179.31666666666666</v>
      </c>
      <c r="J131" s="278">
        <v>184.63333333333338</v>
      </c>
      <c r="K131" s="276">
        <v>174</v>
      </c>
      <c r="L131" s="276">
        <v>165.2</v>
      </c>
      <c r="M131" s="276">
        <v>70.310749999999999</v>
      </c>
    </row>
    <row r="132" spans="1:13">
      <c r="A132" s="267">
        <v>122</v>
      </c>
      <c r="B132" s="276" t="s">
        <v>1220</v>
      </c>
      <c r="C132" s="277">
        <v>733.85</v>
      </c>
      <c r="D132" s="278">
        <v>737.44999999999993</v>
      </c>
      <c r="E132" s="278">
        <v>724.89999999999986</v>
      </c>
      <c r="F132" s="278">
        <v>715.94999999999993</v>
      </c>
      <c r="G132" s="278">
        <v>703.39999999999986</v>
      </c>
      <c r="H132" s="278">
        <v>746.39999999999986</v>
      </c>
      <c r="I132" s="278">
        <v>758.94999999999982</v>
      </c>
      <c r="J132" s="278">
        <v>767.89999999999986</v>
      </c>
      <c r="K132" s="276">
        <v>750</v>
      </c>
      <c r="L132" s="276">
        <v>728.5</v>
      </c>
      <c r="M132" s="276">
        <v>0.43225000000000002</v>
      </c>
    </row>
    <row r="133" spans="1:13">
      <c r="A133" s="267">
        <v>123</v>
      </c>
      <c r="B133" s="276" t="s">
        <v>90</v>
      </c>
      <c r="C133" s="277">
        <v>14.8</v>
      </c>
      <c r="D133" s="278">
        <v>14.533333333333333</v>
      </c>
      <c r="E133" s="278">
        <v>14.016666666666666</v>
      </c>
      <c r="F133" s="278">
        <v>13.233333333333333</v>
      </c>
      <c r="G133" s="278">
        <v>12.716666666666665</v>
      </c>
      <c r="H133" s="278">
        <v>15.316666666666666</v>
      </c>
      <c r="I133" s="278">
        <v>15.833333333333336</v>
      </c>
      <c r="J133" s="278">
        <v>16.616666666666667</v>
      </c>
      <c r="K133" s="276">
        <v>15.05</v>
      </c>
      <c r="L133" s="276">
        <v>13.75</v>
      </c>
      <c r="M133" s="276">
        <v>180.78523000000001</v>
      </c>
    </row>
    <row r="134" spans="1:13">
      <c r="A134" s="267">
        <v>124</v>
      </c>
      <c r="B134" s="276" t="s">
        <v>91</v>
      </c>
      <c r="C134" s="277">
        <v>3628.4</v>
      </c>
      <c r="D134" s="278">
        <v>3628.9833333333336</v>
      </c>
      <c r="E134" s="278">
        <v>3605.8666666666672</v>
      </c>
      <c r="F134" s="278">
        <v>3583.3333333333335</v>
      </c>
      <c r="G134" s="278">
        <v>3560.2166666666672</v>
      </c>
      <c r="H134" s="278">
        <v>3651.5166666666673</v>
      </c>
      <c r="I134" s="278">
        <v>3674.6333333333341</v>
      </c>
      <c r="J134" s="278">
        <v>3697.1666666666674</v>
      </c>
      <c r="K134" s="276">
        <v>3652.1</v>
      </c>
      <c r="L134" s="276">
        <v>3606.45</v>
      </c>
      <c r="M134" s="276">
        <v>6.78172</v>
      </c>
    </row>
    <row r="135" spans="1:13">
      <c r="A135" s="267">
        <v>125</v>
      </c>
      <c r="B135" s="276" t="s">
        <v>357</v>
      </c>
      <c r="C135" s="277">
        <v>13037.9</v>
      </c>
      <c r="D135" s="278">
        <v>12990.216666666667</v>
      </c>
      <c r="E135" s="278">
        <v>12822.683333333334</v>
      </c>
      <c r="F135" s="278">
        <v>12607.466666666667</v>
      </c>
      <c r="G135" s="278">
        <v>12439.933333333334</v>
      </c>
      <c r="H135" s="278">
        <v>13205.433333333334</v>
      </c>
      <c r="I135" s="278">
        <v>13372.966666666667</v>
      </c>
      <c r="J135" s="278">
        <v>13588.183333333334</v>
      </c>
      <c r="K135" s="276">
        <v>13157.75</v>
      </c>
      <c r="L135" s="276">
        <v>12775</v>
      </c>
      <c r="M135" s="276">
        <v>0.26267000000000001</v>
      </c>
    </row>
    <row r="136" spans="1:13">
      <c r="A136" s="267">
        <v>126</v>
      </c>
      <c r="B136" s="276" t="s">
        <v>93</v>
      </c>
      <c r="C136" s="277">
        <v>214.55</v>
      </c>
      <c r="D136" s="278">
        <v>212.4</v>
      </c>
      <c r="E136" s="278">
        <v>209.55</v>
      </c>
      <c r="F136" s="278">
        <v>204.55</v>
      </c>
      <c r="G136" s="278">
        <v>201.70000000000002</v>
      </c>
      <c r="H136" s="278">
        <v>217.4</v>
      </c>
      <c r="I136" s="278">
        <v>220.24999999999997</v>
      </c>
      <c r="J136" s="278">
        <v>225.25</v>
      </c>
      <c r="K136" s="276">
        <v>215.25</v>
      </c>
      <c r="L136" s="276">
        <v>207.4</v>
      </c>
      <c r="M136" s="276">
        <v>124.1902</v>
      </c>
    </row>
    <row r="137" spans="1:13">
      <c r="A137" s="267">
        <v>127</v>
      </c>
      <c r="B137" s="276" t="s">
        <v>231</v>
      </c>
      <c r="C137" s="277">
        <v>2640.05</v>
      </c>
      <c r="D137" s="278">
        <v>2651.15</v>
      </c>
      <c r="E137" s="278">
        <v>2613.4</v>
      </c>
      <c r="F137" s="278">
        <v>2586.75</v>
      </c>
      <c r="G137" s="278">
        <v>2549</v>
      </c>
      <c r="H137" s="278">
        <v>2677.8</v>
      </c>
      <c r="I137" s="278">
        <v>2715.55</v>
      </c>
      <c r="J137" s="278">
        <v>2742.2000000000003</v>
      </c>
      <c r="K137" s="276">
        <v>2688.9</v>
      </c>
      <c r="L137" s="276">
        <v>2624.5</v>
      </c>
      <c r="M137" s="276">
        <v>2.5729899999999999</v>
      </c>
    </row>
    <row r="138" spans="1:13">
      <c r="A138" s="267">
        <v>128</v>
      </c>
      <c r="B138" s="276" t="s">
        <v>94</v>
      </c>
      <c r="C138" s="277">
        <v>5031.3500000000004</v>
      </c>
      <c r="D138" s="278">
        <v>5039.1833333333334</v>
      </c>
      <c r="E138" s="278">
        <v>5002.3666666666668</v>
      </c>
      <c r="F138" s="278">
        <v>4973.3833333333332</v>
      </c>
      <c r="G138" s="278">
        <v>4936.5666666666666</v>
      </c>
      <c r="H138" s="278">
        <v>5068.166666666667</v>
      </c>
      <c r="I138" s="278">
        <v>5104.9833333333345</v>
      </c>
      <c r="J138" s="278">
        <v>5133.9666666666672</v>
      </c>
      <c r="K138" s="276">
        <v>5076</v>
      </c>
      <c r="L138" s="276">
        <v>5010.2</v>
      </c>
      <c r="M138" s="276">
        <v>10.05104</v>
      </c>
    </row>
    <row r="139" spans="1:13">
      <c r="A139" s="267">
        <v>129</v>
      </c>
      <c r="B139" s="276" t="s">
        <v>1263</v>
      </c>
      <c r="C139" s="277">
        <v>817.35</v>
      </c>
      <c r="D139" s="278">
        <v>816.30000000000007</v>
      </c>
      <c r="E139" s="278">
        <v>806.15000000000009</v>
      </c>
      <c r="F139" s="278">
        <v>794.95</v>
      </c>
      <c r="G139" s="278">
        <v>784.80000000000007</v>
      </c>
      <c r="H139" s="278">
        <v>827.50000000000011</v>
      </c>
      <c r="I139" s="278">
        <v>837.65</v>
      </c>
      <c r="J139" s="278">
        <v>848.85000000000014</v>
      </c>
      <c r="K139" s="276">
        <v>826.45</v>
      </c>
      <c r="L139" s="276">
        <v>805.1</v>
      </c>
      <c r="M139" s="276">
        <v>0.98199999999999998</v>
      </c>
    </row>
    <row r="140" spans="1:13">
      <c r="A140" s="267">
        <v>130</v>
      </c>
      <c r="B140" s="276" t="s">
        <v>239</v>
      </c>
      <c r="C140" s="277">
        <v>74.95</v>
      </c>
      <c r="D140" s="278">
        <v>75.566666666666663</v>
      </c>
      <c r="E140" s="278">
        <v>73.583333333333329</v>
      </c>
      <c r="F140" s="278">
        <v>72.216666666666669</v>
      </c>
      <c r="G140" s="278">
        <v>70.233333333333334</v>
      </c>
      <c r="H140" s="278">
        <v>76.933333333333323</v>
      </c>
      <c r="I140" s="278">
        <v>78.916666666666671</v>
      </c>
      <c r="J140" s="278">
        <v>80.283333333333317</v>
      </c>
      <c r="K140" s="276">
        <v>77.55</v>
      </c>
      <c r="L140" s="276">
        <v>74.2</v>
      </c>
      <c r="M140" s="276">
        <v>12.78087</v>
      </c>
    </row>
    <row r="141" spans="1:13">
      <c r="A141" s="267">
        <v>131</v>
      </c>
      <c r="B141" s="276" t="s">
        <v>95</v>
      </c>
      <c r="C141" s="277">
        <v>2475.1999999999998</v>
      </c>
      <c r="D141" s="278">
        <v>2457.5666666666666</v>
      </c>
      <c r="E141" s="278">
        <v>2427.1333333333332</v>
      </c>
      <c r="F141" s="278">
        <v>2379.0666666666666</v>
      </c>
      <c r="G141" s="278">
        <v>2348.6333333333332</v>
      </c>
      <c r="H141" s="278">
        <v>2505.6333333333332</v>
      </c>
      <c r="I141" s="278">
        <v>2536.0666666666666</v>
      </c>
      <c r="J141" s="278">
        <v>2584.1333333333332</v>
      </c>
      <c r="K141" s="276">
        <v>2488</v>
      </c>
      <c r="L141" s="276">
        <v>2409.5</v>
      </c>
      <c r="M141" s="276">
        <v>29.0749</v>
      </c>
    </row>
    <row r="142" spans="1:13">
      <c r="A142" s="267">
        <v>132</v>
      </c>
      <c r="B142" s="276" t="s">
        <v>359</v>
      </c>
      <c r="C142" s="277">
        <v>337.2</v>
      </c>
      <c r="D142" s="278">
        <v>338.01666666666671</v>
      </c>
      <c r="E142" s="278">
        <v>334.28333333333342</v>
      </c>
      <c r="F142" s="278">
        <v>331.36666666666673</v>
      </c>
      <c r="G142" s="278">
        <v>327.63333333333344</v>
      </c>
      <c r="H142" s="278">
        <v>340.93333333333339</v>
      </c>
      <c r="I142" s="278">
        <v>344.66666666666663</v>
      </c>
      <c r="J142" s="278">
        <v>347.58333333333337</v>
      </c>
      <c r="K142" s="276">
        <v>341.75</v>
      </c>
      <c r="L142" s="276">
        <v>335.1</v>
      </c>
      <c r="M142" s="276">
        <v>2.38592</v>
      </c>
    </row>
    <row r="143" spans="1:13">
      <c r="A143" s="267">
        <v>133</v>
      </c>
      <c r="B143" s="276" t="s">
        <v>360</v>
      </c>
      <c r="C143" s="277">
        <v>100.9</v>
      </c>
      <c r="D143" s="278">
        <v>101.39999999999999</v>
      </c>
      <c r="E143" s="278">
        <v>99.949999999999989</v>
      </c>
      <c r="F143" s="278">
        <v>99</v>
      </c>
      <c r="G143" s="278">
        <v>97.55</v>
      </c>
      <c r="H143" s="278">
        <v>102.34999999999998</v>
      </c>
      <c r="I143" s="278">
        <v>103.8</v>
      </c>
      <c r="J143" s="278">
        <v>104.74999999999997</v>
      </c>
      <c r="K143" s="276">
        <v>102.85</v>
      </c>
      <c r="L143" s="276">
        <v>100.45</v>
      </c>
      <c r="M143" s="276">
        <v>6.2804900000000004</v>
      </c>
    </row>
    <row r="144" spans="1:13">
      <c r="A144" s="267">
        <v>134</v>
      </c>
      <c r="B144" s="276" t="s">
        <v>361</v>
      </c>
      <c r="C144" s="277">
        <v>159.94999999999999</v>
      </c>
      <c r="D144" s="278">
        <v>160.21666666666667</v>
      </c>
      <c r="E144" s="278">
        <v>157.98333333333335</v>
      </c>
      <c r="F144" s="278">
        <v>156.01666666666668</v>
      </c>
      <c r="G144" s="278">
        <v>153.78333333333336</v>
      </c>
      <c r="H144" s="278">
        <v>162.18333333333334</v>
      </c>
      <c r="I144" s="278">
        <v>164.41666666666663</v>
      </c>
      <c r="J144" s="278">
        <v>166.38333333333333</v>
      </c>
      <c r="K144" s="276">
        <v>162.44999999999999</v>
      </c>
      <c r="L144" s="276">
        <v>158.25</v>
      </c>
      <c r="M144" s="276">
        <v>1.5335799999999999</v>
      </c>
    </row>
    <row r="145" spans="1:13">
      <c r="A145" s="267">
        <v>135</v>
      </c>
      <c r="B145" s="276" t="s">
        <v>240</v>
      </c>
      <c r="C145" s="277">
        <v>424.4</v>
      </c>
      <c r="D145" s="278">
        <v>425.25</v>
      </c>
      <c r="E145" s="278">
        <v>419.5</v>
      </c>
      <c r="F145" s="278">
        <v>414.6</v>
      </c>
      <c r="G145" s="278">
        <v>408.85</v>
      </c>
      <c r="H145" s="278">
        <v>430.15</v>
      </c>
      <c r="I145" s="278">
        <v>435.9</v>
      </c>
      <c r="J145" s="278">
        <v>440.79999999999995</v>
      </c>
      <c r="K145" s="276">
        <v>431</v>
      </c>
      <c r="L145" s="276">
        <v>420.35</v>
      </c>
      <c r="M145" s="276">
        <v>4.9244500000000002</v>
      </c>
    </row>
    <row r="146" spans="1:13">
      <c r="A146" s="267">
        <v>136</v>
      </c>
      <c r="B146" s="276" t="s">
        <v>241</v>
      </c>
      <c r="C146" s="277">
        <v>1160.6500000000001</v>
      </c>
      <c r="D146" s="278">
        <v>1158.4333333333334</v>
      </c>
      <c r="E146" s="278">
        <v>1150.2166666666667</v>
      </c>
      <c r="F146" s="278">
        <v>1139.7833333333333</v>
      </c>
      <c r="G146" s="278">
        <v>1131.5666666666666</v>
      </c>
      <c r="H146" s="278">
        <v>1168.8666666666668</v>
      </c>
      <c r="I146" s="278">
        <v>1177.0833333333335</v>
      </c>
      <c r="J146" s="278">
        <v>1187.5166666666669</v>
      </c>
      <c r="K146" s="276">
        <v>1166.6500000000001</v>
      </c>
      <c r="L146" s="276">
        <v>1148</v>
      </c>
      <c r="M146" s="276">
        <v>2.8767900000000002</v>
      </c>
    </row>
    <row r="147" spans="1:13">
      <c r="A147" s="267">
        <v>137</v>
      </c>
      <c r="B147" s="276" t="s">
        <v>242</v>
      </c>
      <c r="C147" s="277">
        <v>78.2</v>
      </c>
      <c r="D147" s="278">
        <v>78.316666666666663</v>
      </c>
      <c r="E147" s="278">
        <v>77.083333333333329</v>
      </c>
      <c r="F147" s="278">
        <v>75.966666666666669</v>
      </c>
      <c r="G147" s="278">
        <v>74.733333333333334</v>
      </c>
      <c r="H147" s="278">
        <v>79.433333333333323</v>
      </c>
      <c r="I147" s="278">
        <v>80.666666666666671</v>
      </c>
      <c r="J147" s="278">
        <v>81.783333333333317</v>
      </c>
      <c r="K147" s="276">
        <v>79.55</v>
      </c>
      <c r="L147" s="276">
        <v>77.2</v>
      </c>
      <c r="M147" s="276">
        <v>50.28884</v>
      </c>
    </row>
    <row r="148" spans="1:13">
      <c r="A148" s="267">
        <v>138</v>
      </c>
      <c r="B148" s="276" t="s">
        <v>96</v>
      </c>
      <c r="C148" s="277">
        <v>69.599999999999994</v>
      </c>
      <c r="D148" s="278">
        <v>69.616666666666674</v>
      </c>
      <c r="E148" s="278">
        <v>68.783333333333346</v>
      </c>
      <c r="F148" s="278">
        <v>67.966666666666669</v>
      </c>
      <c r="G148" s="278">
        <v>67.13333333333334</v>
      </c>
      <c r="H148" s="278">
        <v>70.433333333333351</v>
      </c>
      <c r="I148" s="278">
        <v>71.266666666666666</v>
      </c>
      <c r="J148" s="278">
        <v>72.083333333333357</v>
      </c>
      <c r="K148" s="276">
        <v>70.45</v>
      </c>
      <c r="L148" s="276">
        <v>68.8</v>
      </c>
      <c r="M148" s="276">
        <v>13.31752</v>
      </c>
    </row>
    <row r="149" spans="1:13">
      <c r="A149" s="267">
        <v>139</v>
      </c>
      <c r="B149" s="276" t="s">
        <v>362</v>
      </c>
      <c r="C149" s="277">
        <v>539.85</v>
      </c>
      <c r="D149" s="278">
        <v>540.65</v>
      </c>
      <c r="E149" s="278">
        <v>536.29999999999995</v>
      </c>
      <c r="F149" s="278">
        <v>532.75</v>
      </c>
      <c r="G149" s="278">
        <v>528.4</v>
      </c>
      <c r="H149" s="278">
        <v>544.19999999999993</v>
      </c>
      <c r="I149" s="278">
        <v>548.55000000000007</v>
      </c>
      <c r="J149" s="278">
        <v>552.09999999999991</v>
      </c>
      <c r="K149" s="276">
        <v>545</v>
      </c>
      <c r="L149" s="276">
        <v>537.1</v>
      </c>
      <c r="M149" s="276">
        <v>1.80288</v>
      </c>
    </row>
    <row r="150" spans="1:13">
      <c r="A150" s="267">
        <v>140</v>
      </c>
      <c r="B150" s="276" t="s">
        <v>1297</v>
      </c>
      <c r="C150" s="277">
        <v>1695.85</v>
      </c>
      <c r="D150" s="278">
        <v>1714.7333333333333</v>
      </c>
      <c r="E150" s="278">
        <v>1644.6166666666668</v>
      </c>
      <c r="F150" s="278">
        <v>1593.3833333333334</v>
      </c>
      <c r="G150" s="278">
        <v>1523.2666666666669</v>
      </c>
      <c r="H150" s="278">
        <v>1765.9666666666667</v>
      </c>
      <c r="I150" s="278">
        <v>1836.083333333333</v>
      </c>
      <c r="J150" s="278">
        <v>1887.3166666666666</v>
      </c>
      <c r="K150" s="276">
        <v>1784.85</v>
      </c>
      <c r="L150" s="276">
        <v>1663.5</v>
      </c>
      <c r="M150" s="276">
        <v>0.26930999999999999</v>
      </c>
    </row>
    <row r="151" spans="1:13">
      <c r="A151" s="267">
        <v>141</v>
      </c>
      <c r="B151" s="276" t="s">
        <v>97</v>
      </c>
      <c r="C151" s="277">
        <v>1335.15</v>
      </c>
      <c r="D151" s="278">
        <v>1328.2</v>
      </c>
      <c r="E151" s="278">
        <v>1301.4000000000001</v>
      </c>
      <c r="F151" s="278">
        <v>1267.6500000000001</v>
      </c>
      <c r="G151" s="278">
        <v>1240.8500000000001</v>
      </c>
      <c r="H151" s="278">
        <v>1361.95</v>
      </c>
      <c r="I151" s="278">
        <v>1388.7499999999998</v>
      </c>
      <c r="J151" s="278">
        <v>1422.5</v>
      </c>
      <c r="K151" s="276">
        <v>1355</v>
      </c>
      <c r="L151" s="276">
        <v>1294.45</v>
      </c>
      <c r="M151" s="276">
        <v>24.62426</v>
      </c>
    </row>
    <row r="152" spans="1:13">
      <c r="A152" s="267">
        <v>143</v>
      </c>
      <c r="B152" s="276" t="s">
        <v>98</v>
      </c>
      <c r="C152" s="277">
        <v>193.55</v>
      </c>
      <c r="D152" s="278">
        <v>192.9</v>
      </c>
      <c r="E152" s="278">
        <v>190.95000000000002</v>
      </c>
      <c r="F152" s="278">
        <v>188.35000000000002</v>
      </c>
      <c r="G152" s="278">
        <v>186.40000000000003</v>
      </c>
      <c r="H152" s="278">
        <v>195.5</v>
      </c>
      <c r="I152" s="278">
        <v>197.45</v>
      </c>
      <c r="J152" s="278">
        <v>200.04999999999998</v>
      </c>
      <c r="K152" s="276">
        <v>194.85</v>
      </c>
      <c r="L152" s="276">
        <v>190.3</v>
      </c>
      <c r="M152" s="276">
        <v>19.551110000000001</v>
      </c>
    </row>
    <row r="153" spans="1:13">
      <c r="A153" s="267">
        <v>144</v>
      </c>
      <c r="B153" s="276" t="s">
        <v>243</v>
      </c>
      <c r="C153" s="277">
        <v>8.75</v>
      </c>
      <c r="D153" s="278">
        <v>8.7999999999999989</v>
      </c>
      <c r="E153" s="278">
        <v>8.5499999999999972</v>
      </c>
      <c r="F153" s="278">
        <v>8.3499999999999979</v>
      </c>
      <c r="G153" s="278">
        <v>8.0999999999999961</v>
      </c>
      <c r="H153" s="278">
        <v>8.9999999999999982</v>
      </c>
      <c r="I153" s="278">
        <v>9.2500000000000018</v>
      </c>
      <c r="J153" s="278">
        <v>9.4499999999999993</v>
      </c>
      <c r="K153" s="276">
        <v>9.0500000000000007</v>
      </c>
      <c r="L153" s="276">
        <v>8.6</v>
      </c>
      <c r="M153" s="276">
        <v>41.091700000000003</v>
      </c>
    </row>
    <row r="154" spans="1:13">
      <c r="A154" s="267">
        <v>145</v>
      </c>
      <c r="B154" s="276" t="s">
        <v>364</v>
      </c>
      <c r="C154" s="277">
        <v>345.55</v>
      </c>
      <c r="D154" s="278">
        <v>345.51666666666665</v>
      </c>
      <c r="E154" s="278">
        <v>342.0333333333333</v>
      </c>
      <c r="F154" s="278">
        <v>338.51666666666665</v>
      </c>
      <c r="G154" s="278">
        <v>335.0333333333333</v>
      </c>
      <c r="H154" s="278">
        <v>349.0333333333333</v>
      </c>
      <c r="I154" s="278">
        <v>352.51666666666665</v>
      </c>
      <c r="J154" s="278">
        <v>356.0333333333333</v>
      </c>
      <c r="K154" s="276">
        <v>349</v>
      </c>
      <c r="L154" s="276">
        <v>342</v>
      </c>
      <c r="M154" s="276">
        <v>0.81703000000000003</v>
      </c>
    </row>
    <row r="155" spans="1:13">
      <c r="A155" s="267">
        <v>146</v>
      </c>
      <c r="B155" s="276" t="s">
        <v>99</v>
      </c>
      <c r="C155" s="277">
        <v>67.400000000000006</v>
      </c>
      <c r="D155" s="278">
        <v>67.583333333333329</v>
      </c>
      <c r="E155" s="278">
        <v>66.516666666666652</v>
      </c>
      <c r="F155" s="278">
        <v>65.633333333333326</v>
      </c>
      <c r="G155" s="278">
        <v>64.566666666666649</v>
      </c>
      <c r="H155" s="278">
        <v>68.466666666666654</v>
      </c>
      <c r="I155" s="278">
        <v>69.533333333333346</v>
      </c>
      <c r="J155" s="278">
        <v>70.416666666666657</v>
      </c>
      <c r="K155" s="276">
        <v>68.650000000000006</v>
      </c>
      <c r="L155" s="276">
        <v>66.7</v>
      </c>
      <c r="M155" s="276">
        <v>287.51441</v>
      </c>
    </row>
    <row r="156" spans="1:13">
      <c r="A156" s="267">
        <v>147</v>
      </c>
      <c r="B156" s="276" t="s">
        <v>367</v>
      </c>
      <c r="C156" s="277">
        <v>362.2</v>
      </c>
      <c r="D156" s="278">
        <v>360.41666666666669</v>
      </c>
      <c r="E156" s="278">
        <v>355.88333333333338</v>
      </c>
      <c r="F156" s="278">
        <v>349.56666666666672</v>
      </c>
      <c r="G156" s="278">
        <v>345.03333333333342</v>
      </c>
      <c r="H156" s="278">
        <v>366.73333333333335</v>
      </c>
      <c r="I156" s="278">
        <v>371.26666666666665</v>
      </c>
      <c r="J156" s="278">
        <v>377.58333333333331</v>
      </c>
      <c r="K156" s="276">
        <v>364.95</v>
      </c>
      <c r="L156" s="276">
        <v>354.1</v>
      </c>
      <c r="M156" s="276">
        <v>2.6144400000000001</v>
      </c>
    </row>
    <row r="157" spans="1:13">
      <c r="A157" s="267">
        <v>148</v>
      </c>
      <c r="B157" s="276" t="s">
        <v>366</v>
      </c>
      <c r="C157" s="277">
        <v>2481.1</v>
      </c>
      <c r="D157" s="278">
        <v>2492.2000000000003</v>
      </c>
      <c r="E157" s="278">
        <v>2459.4000000000005</v>
      </c>
      <c r="F157" s="278">
        <v>2437.7000000000003</v>
      </c>
      <c r="G157" s="278">
        <v>2404.9000000000005</v>
      </c>
      <c r="H157" s="278">
        <v>2513.9000000000005</v>
      </c>
      <c r="I157" s="278">
        <v>2546.7000000000007</v>
      </c>
      <c r="J157" s="278">
        <v>2568.4000000000005</v>
      </c>
      <c r="K157" s="276">
        <v>2525</v>
      </c>
      <c r="L157" s="276">
        <v>2470.5</v>
      </c>
      <c r="M157" s="276">
        <v>0.20222000000000001</v>
      </c>
    </row>
    <row r="158" spans="1:13">
      <c r="A158" s="267">
        <v>149</v>
      </c>
      <c r="B158" s="276" t="s">
        <v>368</v>
      </c>
      <c r="C158" s="277">
        <v>626</v>
      </c>
      <c r="D158" s="278">
        <v>630.56666666666672</v>
      </c>
      <c r="E158" s="278">
        <v>617.73333333333346</v>
      </c>
      <c r="F158" s="278">
        <v>609.4666666666667</v>
      </c>
      <c r="G158" s="278">
        <v>596.63333333333344</v>
      </c>
      <c r="H158" s="278">
        <v>638.83333333333348</v>
      </c>
      <c r="I158" s="278">
        <v>651.66666666666674</v>
      </c>
      <c r="J158" s="278">
        <v>659.93333333333351</v>
      </c>
      <c r="K158" s="276">
        <v>643.4</v>
      </c>
      <c r="L158" s="276">
        <v>622.29999999999995</v>
      </c>
      <c r="M158" s="276">
        <v>0.92288000000000003</v>
      </c>
    </row>
    <row r="159" spans="1:13">
      <c r="A159" s="267">
        <v>150</v>
      </c>
      <c r="B159" s="276" t="s">
        <v>2940</v>
      </c>
      <c r="C159" s="277">
        <v>579.70000000000005</v>
      </c>
      <c r="D159" s="278">
        <v>577.08333333333337</v>
      </c>
      <c r="E159" s="278">
        <v>571.61666666666679</v>
      </c>
      <c r="F159" s="278">
        <v>563.53333333333342</v>
      </c>
      <c r="G159" s="278">
        <v>558.06666666666683</v>
      </c>
      <c r="H159" s="278">
        <v>585.16666666666674</v>
      </c>
      <c r="I159" s="278">
        <v>590.63333333333321</v>
      </c>
      <c r="J159" s="278">
        <v>598.7166666666667</v>
      </c>
      <c r="K159" s="276">
        <v>582.54999999999995</v>
      </c>
      <c r="L159" s="276">
        <v>569</v>
      </c>
      <c r="M159" s="276">
        <v>1.8909400000000001</v>
      </c>
    </row>
    <row r="160" spans="1:13">
      <c r="A160" s="267">
        <v>151</v>
      </c>
      <c r="B160" s="276" t="s">
        <v>370</v>
      </c>
      <c r="C160" s="277">
        <v>158.15</v>
      </c>
      <c r="D160" s="278">
        <v>157.21666666666667</v>
      </c>
      <c r="E160" s="278">
        <v>154.98333333333335</v>
      </c>
      <c r="F160" s="278">
        <v>151.81666666666669</v>
      </c>
      <c r="G160" s="278">
        <v>149.58333333333337</v>
      </c>
      <c r="H160" s="278">
        <v>160.38333333333333</v>
      </c>
      <c r="I160" s="278">
        <v>162.61666666666662</v>
      </c>
      <c r="J160" s="278">
        <v>165.7833333333333</v>
      </c>
      <c r="K160" s="276">
        <v>159.44999999999999</v>
      </c>
      <c r="L160" s="276">
        <v>154.05000000000001</v>
      </c>
      <c r="M160" s="276">
        <v>61.594949999999997</v>
      </c>
    </row>
    <row r="161" spans="1:13">
      <c r="A161" s="267">
        <v>152</v>
      </c>
      <c r="B161" s="276" t="s">
        <v>244</v>
      </c>
      <c r="C161" s="277">
        <v>78.900000000000006</v>
      </c>
      <c r="D161" s="278">
        <v>79.266666666666666</v>
      </c>
      <c r="E161" s="278">
        <v>77.733333333333334</v>
      </c>
      <c r="F161" s="278">
        <v>76.566666666666663</v>
      </c>
      <c r="G161" s="278">
        <v>75.033333333333331</v>
      </c>
      <c r="H161" s="278">
        <v>80.433333333333337</v>
      </c>
      <c r="I161" s="278">
        <v>81.966666666666669</v>
      </c>
      <c r="J161" s="278">
        <v>83.13333333333334</v>
      </c>
      <c r="K161" s="276">
        <v>80.8</v>
      </c>
      <c r="L161" s="276">
        <v>78.099999999999994</v>
      </c>
      <c r="M161" s="276">
        <v>15.52998</v>
      </c>
    </row>
    <row r="162" spans="1:13">
      <c r="A162" s="267">
        <v>153</v>
      </c>
      <c r="B162" s="276" t="s">
        <v>369</v>
      </c>
      <c r="C162" s="277">
        <v>78.7</v>
      </c>
      <c r="D162" s="278">
        <v>79.3</v>
      </c>
      <c r="E162" s="278">
        <v>77.599999999999994</v>
      </c>
      <c r="F162" s="278">
        <v>76.5</v>
      </c>
      <c r="G162" s="278">
        <v>74.8</v>
      </c>
      <c r="H162" s="278">
        <v>80.399999999999991</v>
      </c>
      <c r="I162" s="278">
        <v>82.100000000000009</v>
      </c>
      <c r="J162" s="278">
        <v>83.199999999999989</v>
      </c>
      <c r="K162" s="276">
        <v>81</v>
      </c>
      <c r="L162" s="276">
        <v>78.2</v>
      </c>
      <c r="M162" s="276">
        <v>49.353340000000003</v>
      </c>
    </row>
    <row r="163" spans="1:13">
      <c r="A163" s="267">
        <v>154</v>
      </c>
      <c r="B163" s="276" t="s">
        <v>100</v>
      </c>
      <c r="C163" s="277">
        <v>125.25</v>
      </c>
      <c r="D163" s="278">
        <v>125.31666666666666</v>
      </c>
      <c r="E163" s="278">
        <v>124.18333333333332</v>
      </c>
      <c r="F163" s="278">
        <v>123.11666666666666</v>
      </c>
      <c r="G163" s="278">
        <v>121.98333333333332</v>
      </c>
      <c r="H163" s="278">
        <v>126.38333333333333</v>
      </c>
      <c r="I163" s="278">
        <v>127.51666666666665</v>
      </c>
      <c r="J163" s="278">
        <v>128.58333333333331</v>
      </c>
      <c r="K163" s="276">
        <v>126.45</v>
      </c>
      <c r="L163" s="276">
        <v>124.25</v>
      </c>
      <c r="M163" s="276">
        <v>167.60552000000001</v>
      </c>
    </row>
    <row r="164" spans="1:13">
      <c r="A164" s="267">
        <v>155</v>
      </c>
      <c r="B164" s="276" t="s">
        <v>375</v>
      </c>
      <c r="C164" s="277">
        <v>1991.45</v>
      </c>
      <c r="D164" s="278">
        <v>1974.1499999999999</v>
      </c>
      <c r="E164" s="278">
        <v>1898.2999999999997</v>
      </c>
      <c r="F164" s="278">
        <v>1805.1499999999999</v>
      </c>
      <c r="G164" s="278">
        <v>1729.2999999999997</v>
      </c>
      <c r="H164" s="278">
        <v>2067.2999999999997</v>
      </c>
      <c r="I164" s="278">
        <v>2143.1499999999996</v>
      </c>
      <c r="J164" s="278">
        <v>2236.2999999999997</v>
      </c>
      <c r="K164" s="276">
        <v>2050</v>
      </c>
      <c r="L164" s="276">
        <v>1881</v>
      </c>
      <c r="M164" s="276">
        <v>1.3975</v>
      </c>
    </row>
    <row r="165" spans="1:13">
      <c r="A165" s="267">
        <v>156</v>
      </c>
      <c r="B165" s="276" t="s">
        <v>376</v>
      </c>
      <c r="C165" s="277">
        <v>2234.0500000000002</v>
      </c>
      <c r="D165" s="278">
        <v>2205.9499999999998</v>
      </c>
      <c r="E165" s="278">
        <v>2167.5499999999997</v>
      </c>
      <c r="F165" s="278">
        <v>2101.0499999999997</v>
      </c>
      <c r="G165" s="278">
        <v>2062.6499999999996</v>
      </c>
      <c r="H165" s="278">
        <v>2272.4499999999998</v>
      </c>
      <c r="I165" s="278">
        <v>2310.8499999999995</v>
      </c>
      <c r="J165" s="278">
        <v>2377.35</v>
      </c>
      <c r="K165" s="276">
        <v>2244.35</v>
      </c>
      <c r="L165" s="276">
        <v>2139.4499999999998</v>
      </c>
      <c r="M165" s="276">
        <v>0.15866</v>
      </c>
    </row>
    <row r="166" spans="1:13">
      <c r="A166" s="267">
        <v>157</v>
      </c>
      <c r="B166" s="276" t="s">
        <v>372</v>
      </c>
      <c r="C166" s="277">
        <v>301</v>
      </c>
      <c r="D166" s="278">
        <v>302.59999999999997</v>
      </c>
      <c r="E166" s="278">
        <v>296.39999999999992</v>
      </c>
      <c r="F166" s="278">
        <v>291.79999999999995</v>
      </c>
      <c r="G166" s="278">
        <v>285.59999999999991</v>
      </c>
      <c r="H166" s="278">
        <v>307.19999999999993</v>
      </c>
      <c r="I166" s="278">
        <v>313.39999999999998</v>
      </c>
      <c r="J166" s="278">
        <v>317.99999999999994</v>
      </c>
      <c r="K166" s="276">
        <v>308.8</v>
      </c>
      <c r="L166" s="276">
        <v>298</v>
      </c>
      <c r="M166" s="276">
        <v>2.8782700000000001</v>
      </c>
    </row>
    <row r="167" spans="1:13">
      <c r="A167" s="267">
        <v>158</v>
      </c>
      <c r="B167" s="276" t="s">
        <v>382</v>
      </c>
      <c r="C167" s="277">
        <v>286.10000000000002</v>
      </c>
      <c r="D167" s="278">
        <v>286.43333333333334</v>
      </c>
      <c r="E167" s="278">
        <v>280.86666666666667</v>
      </c>
      <c r="F167" s="278">
        <v>275.63333333333333</v>
      </c>
      <c r="G167" s="278">
        <v>270.06666666666666</v>
      </c>
      <c r="H167" s="278">
        <v>291.66666666666669</v>
      </c>
      <c r="I167" s="278">
        <v>297.23333333333341</v>
      </c>
      <c r="J167" s="278">
        <v>302.4666666666667</v>
      </c>
      <c r="K167" s="276">
        <v>292</v>
      </c>
      <c r="L167" s="276">
        <v>281.2</v>
      </c>
      <c r="M167" s="276">
        <v>4.9657299999999998</v>
      </c>
    </row>
    <row r="168" spans="1:13">
      <c r="A168" s="267">
        <v>159</v>
      </c>
      <c r="B168" s="276" t="s">
        <v>373</v>
      </c>
      <c r="C168" s="277">
        <v>122.15</v>
      </c>
      <c r="D168" s="278">
        <v>121.98333333333333</v>
      </c>
      <c r="E168" s="278">
        <v>118.96666666666667</v>
      </c>
      <c r="F168" s="278">
        <v>115.78333333333333</v>
      </c>
      <c r="G168" s="278">
        <v>112.76666666666667</v>
      </c>
      <c r="H168" s="278">
        <v>125.16666666666667</v>
      </c>
      <c r="I168" s="278">
        <v>128.18333333333334</v>
      </c>
      <c r="J168" s="278">
        <v>131.36666666666667</v>
      </c>
      <c r="K168" s="276">
        <v>125</v>
      </c>
      <c r="L168" s="276">
        <v>118.8</v>
      </c>
      <c r="M168" s="276">
        <v>3.60758</v>
      </c>
    </row>
    <row r="169" spans="1:13">
      <c r="A169" s="267">
        <v>160</v>
      </c>
      <c r="B169" s="276" t="s">
        <v>374</v>
      </c>
      <c r="C169" s="277">
        <v>195.6</v>
      </c>
      <c r="D169" s="278">
        <v>195.21666666666667</v>
      </c>
      <c r="E169" s="278">
        <v>193.48333333333335</v>
      </c>
      <c r="F169" s="278">
        <v>191.36666666666667</v>
      </c>
      <c r="G169" s="278">
        <v>189.63333333333335</v>
      </c>
      <c r="H169" s="278">
        <v>197.33333333333334</v>
      </c>
      <c r="I169" s="278">
        <v>199.06666666666663</v>
      </c>
      <c r="J169" s="278">
        <v>201.18333333333334</v>
      </c>
      <c r="K169" s="276">
        <v>196.95</v>
      </c>
      <c r="L169" s="276">
        <v>193.1</v>
      </c>
      <c r="M169" s="276">
        <v>1.6203000000000001</v>
      </c>
    </row>
    <row r="170" spans="1:13">
      <c r="A170" s="267">
        <v>161</v>
      </c>
      <c r="B170" s="276" t="s">
        <v>245</v>
      </c>
      <c r="C170" s="277">
        <v>140.85</v>
      </c>
      <c r="D170" s="278">
        <v>141.15</v>
      </c>
      <c r="E170" s="278">
        <v>139.30000000000001</v>
      </c>
      <c r="F170" s="278">
        <v>137.75</v>
      </c>
      <c r="G170" s="278">
        <v>135.9</v>
      </c>
      <c r="H170" s="278">
        <v>142.70000000000002</v>
      </c>
      <c r="I170" s="278">
        <v>144.54999999999998</v>
      </c>
      <c r="J170" s="278">
        <v>146.10000000000002</v>
      </c>
      <c r="K170" s="276">
        <v>143</v>
      </c>
      <c r="L170" s="276">
        <v>139.6</v>
      </c>
      <c r="M170" s="276">
        <v>3.68357</v>
      </c>
    </row>
    <row r="171" spans="1:13">
      <c r="A171" s="267">
        <v>162</v>
      </c>
      <c r="B171" s="276" t="s">
        <v>378</v>
      </c>
      <c r="C171" s="277">
        <v>5849.2</v>
      </c>
      <c r="D171" s="278">
        <v>5882.55</v>
      </c>
      <c r="E171" s="278">
        <v>5716.6500000000005</v>
      </c>
      <c r="F171" s="278">
        <v>5584.1</v>
      </c>
      <c r="G171" s="278">
        <v>5418.2000000000007</v>
      </c>
      <c r="H171" s="278">
        <v>6015.1</v>
      </c>
      <c r="I171" s="278">
        <v>6181</v>
      </c>
      <c r="J171" s="278">
        <v>6313.55</v>
      </c>
      <c r="K171" s="276">
        <v>6048.45</v>
      </c>
      <c r="L171" s="276">
        <v>5750</v>
      </c>
      <c r="M171" s="276">
        <v>0.18237</v>
      </c>
    </row>
    <row r="172" spans="1:13">
      <c r="A172" s="267">
        <v>163</v>
      </c>
      <c r="B172" s="276" t="s">
        <v>379</v>
      </c>
      <c r="C172" s="277">
        <v>1550.3</v>
      </c>
      <c r="D172" s="278">
        <v>1549.8333333333333</v>
      </c>
      <c r="E172" s="278">
        <v>1543.8166666666666</v>
      </c>
      <c r="F172" s="278">
        <v>1537.3333333333333</v>
      </c>
      <c r="G172" s="278">
        <v>1531.3166666666666</v>
      </c>
      <c r="H172" s="278">
        <v>1556.3166666666666</v>
      </c>
      <c r="I172" s="278">
        <v>1562.3333333333335</v>
      </c>
      <c r="J172" s="278">
        <v>1568.8166666666666</v>
      </c>
      <c r="K172" s="276">
        <v>1555.85</v>
      </c>
      <c r="L172" s="276">
        <v>1543.35</v>
      </c>
      <c r="M172" s="276">
        <v>0.23075999999999999</v>
      </c>
    </row>
    <row r="173" spans="1:13">
      <c r="A173" s="267">
        <v>164</v>
      </c>
      <c r="B173" s="276" t="s">
        <v>101</v>
      </c>
      <c r="C173" s="277">
        <v>515.6</v>
      </c>
      <c r="D173" s="278">
        <v>518.16666666666663</v>
      </c>
      <c r="E173" s="278">
        <v>509.18333333333328</v>
      </c>
      <c r="F173" s="278">
        <v>502.76666666666665</v>
      </c>
      <c r="G173" s="278">
        <v>493.7833333333333</v>
      </c>
      <c r="H173" s="278">
        <v>524.58333333333326</v>
      </c>
      <c r="I173" s="278">
        <v>533.56666666666661</v>
      </c>
      <c r="J173" s="278">
        <v>539.98333333333323</v>
      </c>
      <c r="K173" s="276">
        <v>527.15</v>
      </c>
      <c r="L173" s="276">
        <v>511.75</v>
      </c>
      <c r="M173" s="276">
        <v>18.401700000000002</v>
      </c>
    </row>
    <row r="174" spans="1:13">
      <c r="A174" s="267">
        <v>165</v>
      </c>
      <c r="B174" s="276" t="s">
        <v>387</v>
      </c>
      <c r="C174" s="277">
        <v>54.4</v>
      </c>
      <c r="D174" s="278">
        <v>54.333333333333336</v>
      </c>
      <c r="E174" s="278">
        <v>53.366666666666674</v>
      </c>
      <c r="F174" s="278">
        <v>52.333333333333336</v>
      </c>
      <c r="G174" s="278">
        <v>51.366666666666674</v>
      </c>
      <c r="H174" s="278">
        <v>55.366666666666674</v>
      </c>
      <c r="I174" s="278">
        <v>56.333333333333329</v>
      </c>
      <c r="J174" s="278">
        <v>57.366666666666674</v>
      </c>
      <c r="K174" s="276">
        <v>55.3</v>
      </c>
      <c r="L174" s="276">
        <v>53.3</v>
      </c>
      <c r="M174" s="276">
        <v>21.62163</v>
      </c>
    </row>
    <row r="175" spans="1:13">
      <c r="A175" s="267">
        <v>166</v>
      </c>
      <c r="B175" s="276" t="s">
        <v>1396</v>
      </c>
      <c r="C175" s="277">
        <v>3700.65</v>
      </c>
      <c r="D175" s="278">
        <v>3712.1333333333332</v>
      </c>
      <c r="E175" s="278">
        <v>3669.5166666666664</v>
      </c>
      <c r="F175" s="278">
        <v>3638.3833333333332</v>
      </c>
      <c r="G175" s="278">
        <v>3595.7666666666664</v>
      </c>
      <c r="H175" s="278">
        <v>3743.2666666666664</v>
      </c>
      <c r="I175" s="278">
        <v>3785.8833333333332</v>
      </c>
      <c r="J175" s="278">
        <v>3817.0166666666664</v>
      </c>
      <c r="K175" s="276">
        <v>3754.75</v>
      </c>
      <c r="L175" s="276">
        <v>3681</v>
      </c>
      <c r="M175" s="276">
        <v>0.31002999999999997</v>
      </c>
    </row>
    <row r="176" spans="1:13">
      <c r="A176" s="267">
        <v>167</v>
      </c>
      <c r="B176" s="276" t="s">
        <v>103</v>
      </c>
      <c r="C176" s="277">
        <v>28.85</v>
      </c>
      <c r="D176" s="278">
        <v>28.166666666666668</v>
      </c>
      <c r="E176" s="278">
        <v>27.233333333333334</v>
      </c>
      <c r="F176" s="278">
        <v>25.616666666666667</v>
      </c>
      <c r="G176" s="278">
        <v>24.683333333333334</v>
      </c>
      <c r="H176" s="278">
        <v>29.783333333333335</v>
      </c>
      <c r="I176" s="278">
        <v>30.716666666666665</v>
      </c>
      <c r="J176" s="278">
        <v>32.333333333333336</v>
      </c>
      <c r="K176" s="276">
        <v>29.1</v>
      </c>
      <c r="L176" s="276">
        <v>26.55</v>
      </c>
      <c r="M176" s="276">
        <v>475.22676999999999</v>
      </c>
    </row>
    <row r="177" spans="1:13">
      <c r="A177" s="267">
        <v>168</v>
      </c>
      <c r="B177" s="276" t="s">
        <v>388</v>
      </c>
      <c r="C177" s="277">
        <v>244</v>
      </c>
      <c r="D177" s="278">
        <v>243.79999999999998</v>
      </c>
      <c r="E177" s="278">
        <v>239.09999999999997</v>
      </c>
      <c r="F177" s="278">
        <v>234.2</v>
      </c>
      <c r="G177" s="278">
        <v>229.49999999999997</v>
      </c>
      <c r="H177" s="278">
        <v>248.69999999999996</v>
      </c>
      <c r="I177" s="278">
        <v>253.39999999999995</v>
      </c>
      <c r="J177" s="278">
        <v>258.29999999999995</v>
      </c>
      <c r="K177" s="276">
        <v>248.5</v>
      </c>
      <c r="L177" s="276">
        <v>238.9</v>
      </c>
      <c r="M177" s="276">
        <v>8.8204799999999999</v>
      </c>
    </row>
    <row r="178" spans="1:13">
      <c r="A178" s="267">
        <v>169</v>
      </c>
      <c r="B178" s="276" t="s">
        <v>380</v>
      </c>
      <c r="C178" s="277">
        <v>996.75</v>
      </c>
      <c r="D178" s="278">
        <v>1003.2333333333332</v>
      </c>
      <c r="E178" s="278">
        <v>986.51666666666642</v>
      </c>
      <c r="F178" s="278">
        <v>976.28333333333319</v>
      </c>
      <c r="G178" s="278">
        <v>959.56666666666638</v>
      </c>
      <c r="H178" s="278">
        <v>1013.4666666666665</v>
      </c>
      <c r="I178" s="278">
        <v>1030.1833333333334</v>
      </c>
      <c r="J178" s="278">
        <v>1040.4166666666665</v>
      </c>
      <c r="K178" s="276">
        <v>1019.95</v>
      </c>
      <c r="L178" s="276">
        <v>993</v>
      </c>
      <c r="M178" s="276">
        <v>0.76512000000000002</v>
      </c>
    </row>
    <row r="179" spans="1:13">
      <c r="A179" s="267">
        <v>170</v>
      </c>
      <c r="B179" s="276" t="s">
        <v>246</v>
      </c>
      <c r="C179" s="277">
        <v>526.9</v>
      </c>
      <c r="D179" s="278">
        <v>527.61666666666667</v>
      </c>
      <c r="E179" s="278">
        <v>524.2833333333333</v>
      </c>
      <c r="F179" s="278">
        <v>521.66666666666663</v>
      </c>
      <c r="G179" s="278">
        <v>518.33333333333326</v>
      </c>
      <c r="H179" s="278">
        <v>530.23333333333335</v>
      </c>
      <c r="I179" s="278">
        <v>533.56666666666661</v>
      </c>
      <c r="J179" s="278">
        <v>536.18333333333339</v>
      </c>
      <c r="K179" s="276">
        <v>530.95000000000005</v>
      </c>
      <c r="L179" s="276">
        <v>525</v>
      </c>
      <c r="M179" s="276">
        <v>0.56677999999999995</v>
      </c>
    </row>
    <row r="180" spans="1:13">
      <c r="A180" s="267">
        <v>171</v>
      </c>
      <c r="B180" s="276" t="s">
        <v>104</v>
      </c>
      <c r="C180" s="277">
        <v>722.8</v>
      </c>
      <c r="D180" s="278">
        <v>721.31666666666661</v>
      </c>
      <c r="E180" s="278">
        <v>715.83333333333326</v>
      </c>
      <c r="F180" s="278">
        <v>708.86666666666667</v>
      </c>
      <c r="G180" s="278">
        <v>703.38333333333333</v>
      </c>
      <c r="H180" s="278">
        <v>728.28333333333319</v>
      </c>
      <c r="I180" s="278">
        <v>733.76666666666654</v>
      </c>
      <c r="J180" s="278">
        <v>740.73333333333312</v>
      </c>
      <c r="K180" s="276">
        <v>726.8</v>
      </c>
      <c r="L180" s="276">
        <v>714.35</v>
      </c>
      <c r="M180" s="276">
        <v>11.92361</v>
      </c>
    </row>
    <row r="181" spans="1:13">
      <c r="A181" s="267">
        <v>172</v>
      </c>
      <c r="B181" s="276" t="s">
        <v>247</v>
      </c>
      <c r="C181" s="277">
        <v>457.55</v>
      </c>
      <c r="D181" s="278">
        <v>454.26666666666671</v>
      </c>
      <c r="E181" s="278">
        <v>448.68333333333339</v>
      </c>
      <c r="F181" s="278">
        <v>439.81666666666666</v>
      </c>
      <c r="G181" s="278">
        <v>434.23333333333335</v>
      </c>
      <c r="H181" s="278">
        <v>463.13333333333344</v>
      </c>
      <c r="I181" s="278">
        <v>468.71666666666681</v>
      </c>
      <c r="J181" s="278">
        <v>477.58333333333348</v>
      </c>
      <c r="K181" s="276">
        <v>459.85</v>
      </c>
      <c r="L181" s="276">
        <v>445.4</v>
      </c>
      <c r="M181" s="276">
        <v>2.3385400000000001</v>
      </c>
    </row>
    <row r="182" spans="1:13">
      <c r="A182" s="267">
        <v>173</v>
      </c>
      <c r="B182" s="276" t="s">
        <v>248</v>
      </c>
      <c r="C182" s="277">
        <v>1291.7</v>
      </c>
      <c r="D182" s="278">
        <v>1284.7166666666667</v>
      </c>
      <c r="E182" s="278">
        <v>1269.4833333333333</v>
      </c>
      <c r="F182" s="278">
        <v>1247.2666666666667</v>
      </c>
      <c r="G182" s="278">
        <v>1232.0333333333333</v>
      </c>
      <c r="H182" s="278">
        <v>1306.9333333333334</v>
      </c>
      <c r="I182" s="278">
        <v>1322.166666666667</v>
      </c>
      <c r="J182" s="278">
        <v>1344.3833333333334</v>
      </c>
      <c r="K182" s="276">
        <v>1299.95</v>
      </c>
      <c r="L182" s="276">
        <v>1262.5</v>
      </c>
      <c r="M182" s="276">
        <v>5.0623100000000001</v>
      </c>
    </row>
    <row r="183" spans="1:13">
      <c r="A183" s="267">
        <v>174</v>
      </c>
      <c r="B183" s="276" t="s">
        <v>389</v>
      </c>
      <c r="C183" s="277">
        <v>90</v>
      </c>
      <c r="D183" s="278">
        <v>90.483333333333334</v>
      </c>
      <c r="E183" s="278">
        <v>89.316666666666663</v>
      </c>
      <c r="F183" s="278">
        <v>88.633333333333326</v>
      </c>
      <c r="G183" s="278">
        <v>87.466666666666654</v>
      </c>
      <c r="H183" s="278">
        <v>91.166666666666671</v>
      </c>
      <c r="I183" s="278">
        <v>92.333333333333329</v>
      </c>
      <c r="J183" s="278">
        <v>93.01666666666668</v>
      </c>
      <c r="K183" s="276">
        <v>91.65</v>
      </c>
      <c r="L183" s="276">
        <v>89.8</v>
      </c>
      <c r="M183" s="276">
        <v>6.3911100000000003</v>
      </c>
    </row>
    <row r="184" spans="1:13">
      <c r="A184" s="267">
        <v>175</v>
      </c>
      <c r="B184" s="276" t="s">
        <v>381</v>
      </c>
      <c r="C184" s="277">
        <v>385.35</v>
      </c>
      <c r="D184" s="278">
        <v>384.61666666666662</v>
      </c>
      <c r="E184" s="278">
        <v>381.23333333333323</v>
      </c>
      <c r="F184" s="278">
        <v>377.11666666666662</v>
      </c>
      <c r="G184" s="278">
        <v>373.73333333333323</v>
      </c>
      <c r="H184" s="278">
        <v>388.73333333333323</v>
      </c>
      <c r="I184" s="278">
        <v>392.11666666666656</v>
      </c>
      <c r="J184" s="278">
        <v>396.23333333333323</v>
      </c>
      <c r="K184" s="276">
        <v>388</v>
      </c>
      <c r="L184" s="276">
        <v>380.5</v>
      </c>
      <c r="M184" s="276">
        <v>10.575049999999999</v>
      </c>
    </row>
    <row r="185" spans="1:13">
      <c r="A185" s="267">
        <v>176</v>
      </c>
      <c r="B185" s="276" t="s">
        <v>249</v>
      </c>
      <c r="C185" s="277">
        <v>288.85000000000002</v>
      </c>
      <c r="D185" s="278">
        <v>289.08333333333331</v>
      </c>
      <c r="E185" s="278">
        <v>284.76666666666665</v>
      </c>
      <c r="F185" s="278">
        <v>280.68333333333334</v>
      </c>
      <c r="G185" s="278">
        <v>276.36666666666667</v>
      </c>
      <c r="H185" s="278">
        <v>293.16666666666663</v>
      </c>
      <c r="I185" s="278">
        <v>297.48333333333335</v>
      </c>
      <c r="J185" s="278">
        <v>301.56666666666661</v>
      </c>
      <c r="K185" s="276">
        <v>293.39999999999998</v>
      </c>
      <c r="L185" s="276">
        <v>285</v>
      </c>
      <c r="M185" s="276">
        <v>11.87693</v>
      </c>
    </row>
    <row r="186" spans="1:13">
      <c r="A186" s="267">
        <v>177</v>
      </c>
      <c r="B186" s="276" t="s">
        <v>105</v>
      </c>
      <c r="C186" s="277">
        <v>912</v>
      </c>
      <c r="D186" s="278">
        <v>910.9</v>
      </c>
      <c r="E186" s="278">
        <v>904.09999999999991</v>
      </c>
      <c r="F186" s="278">
        <v>896.19999999999993</v>
      </c>
      <c r="G186" s="278">
        <v>889.39999999999986</v>
      </c>
      <c r="H186" s="278">
        <v>918.8</v>
      </c>
      <c r="I186" s="278">
        <v>925.59999999999991</v>
      </c>
      <c r="J186" s="278">
        <v>933.5</v>
      </c>
      <c r="K186" s="276">
        <v>917.7</v>
      </c>
      <c r="L186" s="276">
        <v>903</v>
      </c>
      <c r="M186" s="276">
        <v>14.62088</v>
      </c>
    </row>
    <row r="187" spans="1:13">
      <c r="A187" s="267">
        <v>178</v>
      </c>
      <c r="B187" s="276" t="s">
        <v>383</v>
      </c>
      <c r="C187" s="277">
        <v>87.65</v>
      </c>
      <c r="D187" s="278">
        <v>87.716666666666654</v>
      </c>
      <c r="E187" s="278">
        <v>85.533333333333303</v>
      </c>
      <c r="F187" s="278">
        <v>83.416666666666643</v>
      </c>
      <c r="G187" s="278">
        <v>81.233333333333292</v>
      </c>
      <c r="H187" s="278">
        <v>89.833333333333314</v>
      </c>
      <c r="I187" s="278">
        <v>92.01666666666668</v>
      </c>
      <c r="J187" s="278">
        <v>94.133333333333326</v>
      </c>
      <c r="K187" s="276">
        <v>89.9</v>
      </c>
      <c r="L187" s="276">
        <v>85.6</v>
      </c>
      <c r="M187" s="276">
        <v>96.058369999999996</v>
      </c>
    </row>
    <row r="188" spans="1:13">
      <c r="A188" s="267">
        <v>179</v>
      </c>
      <c r="B188" s="276" t="s">
        <v>384</v>
      </c>
      <c r="C188" s="277">
        <v>643.15</v>
      </c>
      <c r="D188" s="278">
        <v>651.05000000000007</v>
      </c>
      <c r="E188" s="278">
        <v>632.10000000000014</v>
      </c>
      <c r="F188" s="278">
        <v>621.05000000000007</v>
      </c>
      <c r="G188" s="278">
        <v>602.10000000000014</v>
      </c>
      <c r="H188" s="278">
        <v>662.10000000000014</v>
      </c>
      <c r="I188" s="278">
        <v>681.05000000000018</v>
      </c>
      <c r="J188" s="278">
        <v>692.10000000000014</v>
      </c>
      <c r="K188" s="276">
        <v>670</v>
      </c>
      <c r="L188" s="276">
        <v>640</v>
      </c>
      <c r="M188" s="276">
        <v>0.48418</v>
      </c>
    </row>
    <row r="189" spans="1:13">
      <c r="A189" s="267">
        <v>180</v>
      </c>
      <c r="B189" s="276" t="s">
        <v>1439</v>
      </c>
      <c r="C189" s="277">
        <v>197.5</v>
      </c>
      <c r="D189" s="278">
        <v>198.06666666666669</v>
      </c>
      <c r="E189" s="278">
        <v>196.13333333333338</v>
      </c>
      <c r="F189" s="278">
        <v>194.76666666666668</v>
      </c>
      <c r="G189" s="278">
        <v>192.83333333333337</v>
      </c>
      <c r="H189" s="278">
        <v>199.43333333333339</v>
      </c>
      <c r="I189" s="278">
        <v>201.36666666666673</v>
      </c>
      <c r="J189" s="278">
        <v>202.73333333333341</v>
      </c>
      <c r="K189" s="276">
        <v>200</v>
      </c>
      <c r="L189" s="276">
        <v>196.7</v>
      </c>
      <c r="M189" s="276">
        <v>4.2000099999999998</v>
      </c>
    </row>
    <row r="190" spans="1:13">
      <c r="A190" s="267">
        <v>181</v>
      </c>
      <c r="B190" s="276" t="s">
        <v>390</v>
      </c>
      <c r="C190" s="277">
        <v>76.3</v>
      </c>
      <c r="D190" s="278">
        <v>75.833333333333329</v>
      </c>
      <c r="E190" s="278">
        <v>74.766666666666652</v>
      </c>
      <c r="F190" s="278">
        <v>73.23333333333332</v>
      </c>
      <c r="G190" s="278">
        <v>72.166666666666643</v>
      </c>
      <c r="H190" s="278">
        <v>77.36666666666666</v>
      </c>
      <c r="I190" s="278">
        <v>78.433333333333351</v>
      </c>
      <c r="J190" s="278">
        <v>79.966666666666669</v>
      </c>
      <c r="K190" s="276">
        <v>76.900000000000006</v>
      </c>
      <c r="L190" s="276">
        <v>74.3</v>
      </c>
      <c r="M190" s="276">
        <v>11.47264</v>
      </c>
    </row>
    <row r="191" spans="1:13">
      <c r="A191" s="267">
        <v>182</v>
      </c>
      <c r="B191" s="276" t="s">
        <v>250</v>
      </c>
      <c r="C191" s="277">
        <v>235.4</v>
      </c>
      <c r="D191" s="278">
        <v>234.41666666666666</v>
      </c>
      <c r="E191" s="278">
        <v>231.83333333333331</v>
      </c>
      <c r="F191" s="278">
        <v>228.26666666666665</v>
      </c>
      <c r="G191" s="278">
        <v>225.68333333333331</v>
      </c>
      <c r="H191" s="278">
        <v>237.98333333333332</v>
      </c>
      <c r="I191" s="278">
        <v>240.56666666666663</v>
      </c>
      <c r="J191" s="278">
        <v>244.13333333333333</v>
      </c>
      <c r="K191" s="276">
        <v>237</v>
      </c>
      <c r="L191" s="276">
        <v>230.85</v>
      </c>
      <c r="M191" s="276">
        <v>9.0190599999999996</v>
      </c>
    </row>
    <row r="192" spans="1:13">
      <c r="A192" s="267">
        <v>183</v>
      </c>
      <c r="B192" s="276" t="s">
        <v>385</v>
      </c>
      <c r="C192" s="277">
        <v>350.8</v>
      </c>
      <c r="D192" s="278">
        <v>350.56666666666661</v>
      </c>
      <c r="E192" s="278">
        <v>347.13333333333321</v>
      </c>
      <c r="F192" s="278">
        <v>343.46666666666658</v>
      </c>
      <c r="G192" s="278">
        <v>340.03333333333319</v>
      </c>
      <c r="H192" s="278">
        <v>354.23333333333323</v>
      </c>
      <c r="I192" s="278">
        <v>357.66666666666663</v>
      </c>
      <c r="J192" s="278">
        <v>361.33333333333326</v>
      </c>
      <c r="K192" s="276">
        <v>354</v>
      </c>
      <c r="L192" s="276">
        <v>346.9</v>
      </c>
      <c r="M192" s="276">
        <v>0.91398000000000001</v>
      </c>
    </row>
    <row r="193" spans="1:13">
      <c r="A193" s="267">
        <v>184</v>
      </c>
      <c r="B193" s="276" t="s">
        <v>386</v>
      </c>
      <c r="C193" s="277">
        <v>359.8</v>
      </c>
      <c r="D193" s="278">
        <v>360.41666666666669</v>
      </c>
      <c r="E193" s="278">
        <v>356.88333333333338</v>
      </c>
      <c r="F193" s="278">
        <v>353.9666666666667</v>
      </c>
      <c r="G193" s="278">
        <v>350.43333333333339</v>
      </c>
      <c r="H193" s="278">
        <v>363.33333333333337</v>
      </c>
      <c r="I193" s="278">
        <v>366.86666666666667</v>
      </c>
      <c r="J193" s="278">
        <v>369.78333333333336</v>
      </c>
      <c r="K193" s="276">
        <v>363.95</v>
      </c>
      <c r="L193" s="276">
        <v>357.5</v>
      </c>
      <c r="M193" s="276">
        <v>8.5069499999999998</v>
      </c>
    </row>
    <row r="194" spans="1:13">
      <c r="A194" s="267">
        <v>185</v>
      </c>
      <c r="B194" s="276" t="s">
        <v>391</v>
      </c>
      <c r="C194" s="277">
        <v>758.25</v>
      </c>
      <c r="D194" s="278">
        <v>759.31666666666661</v>
      </c>
      <c r="E194" s="278">
        <v>754.93333333333317</v>
      </c>
      <c r="F194" s="278">
        <v>751.61666666666656</v>
      </c>
      <c r="G194" s="278">
        <v>747.23333333333312</v>
      </c>
      <c r="H194" s="278">
        <v>762.63333333333321</v>
      </c>
      <c r="I194" s="278">
        <v>767.01666666666665</v>
      </c>
      <c r="J194" s="278">
        <v>770.33333333333326</v>
      </c>
      <c r="K194" s="276">
        <v>763.7</v>
      </c>
      <c r="L194" s="276">
        <v>756</v>
      </c>
      <c r="M194" s="276">
        <v>0.1206</v>
      </c>
    </row>
    <row r="195" spans="1:13">
      <c r="A195" s="267">
        <v>186</v>
      </c>
      <c r="B195" s="276" t="s">
        <v>399</v>
      </c>
      <c r="C195" s="277">
        <v>871.45</v>
      </c>
      <c r="D195" s="278">
        <v>874.2166666666667</v>
      </c>
      <c r="E195" s="278">
        <v>863.68333333333339</v>
      </c>
      <c r="F195" s="278">
        <v>855.91666666666674</v>
      </c>
      <c r="G195" s="278">
        <v>845.38333333333344</v>
      </c>
      <c r="H195" s="278">
        <v>881.98333333333335</v>
      </c>
      <c r="I195" s="278">
        <v>892.51666666666665</v>
      </c>
      <c r="J195" s="278">
        <v>900.2833333333333</v>
      </c>
      <c r="K195" s="276">
        <v>884.75</v>
      </c>
      <c r="L195" s="276">
        <v>866.45</v>
      </c>
      <c r="M195" s="276">
        <v>3.3124500000000001</v>
      </c>
    </row>
    <row r="196" spans="1:13">
      <c r="A196" s="267">
        <v>187</v>
      </c>
      <c r="B196" s="276" t="s">
        <v>392</v>
      </c>
      <c r="C196" s="277">
        <v>33.9</v>
      </c>
      <c r="D196" s="278">
        <v>34.15</v>
      </c>
      <c r="E196" s="278">
        <v>32.799999999999997</v>
      </c>
      <c r="F196" s="278">
        <v>31.699999999999996</v>
      </c>
      <c r="G196" s="278">
        <v>30.349999999999994</v>
      </c>
      <c r="H196" s="278">
        <v>35.25</v>
      </c>
      <c r="I196" s="278">
        <v>36.600000000000009</v>
      </c>
      <c r="J196" s="278">
        <v>37.700000000000003</v>
      </c>
      <c r="K196" s="276">
        <v>35.5</v>
      </c>
      <c r="L196" s="276">
        <v>33.049999999999997</v>
      </c>
      <c r="M196" s="276">
        <v>6.9642999999999997</v>
      </c>
    </row>
    <row r="197" spans="1:13">
      <c r="A197" s="267">
        <v>188</v>
      </c>
      <c r="B197" s="276" t="s">
        <v>393</v>
      </c>
      <c r="C197" s="277">
        <v>773.9</v>
      </c>
      <c r="D197" s="278">
        <v>776.05000000000007</v>
      </c>
      <c r="E197" s="278">
        <v>758.10000000000014</v>
      </c>
      <c r="F197" s="278">
        <v>742.30000000000007</v>
      </c>
      <c r="G197" s="278">
        <v>724.35000000000014</v>
      </c>
      <c r="H197" s="278">
        <v>791.85000000000014</v>
      </c>
      <c r="I197" s="278">
        <v>809.80000000000018</v>
      </c>
      <c r="J197" s="278">
        <v>825.60000000000014</v>
      </c>
      <c r="K197" s="276">
        <v>794</v>
      </c>
      <c r="L197" s="276">
        <v>760.25</v>
      </c>
      <c r="M197" s="276">
        <v>0.67569999999999997</v>
      </c>
    </row>
    <row r="198" spans="1:13">
      <c r="A198" s="267">
        <v>189</v>
      </c>
      <c r="B198" s="276" t="s">
        <v>106</v>
      </c>
      <c r="C198" s="277">
        <v>864.8</v>
      </c>
      <c r="D198" s="278">
        <v>853.81666666666661</v>
      </c>
      <c r="E198" s="278">
        <v>837.93333333333317</v>
      </c>
      <c r="F198" s="278">
        <v>811.06666666666661</v>
      </c>
      <c r="G198" s="278">
        <v>795.18333333333317</v>
      </c>
      <c r="H198" s="278">
        <v>880.68333333333317</v>
      </c>
      <c r="I198" s="278">
        <v>896.56666666666661</v>
      </c>
      <c r="J198" s="278">
        <v>923.43333333333317</v>
      </c>
      <c r="K198" s="276">
        <v>869.7</v>
      </c>
      <c r="L198" s="276">
        <v>826.95</v>
      </c>
      <c r="M198" s="276">
        <v>63.283140000000003</v>
      </c>
    </row>
    <row r="199" spans="1:13">
      <c r="A199" s="267">
        <v>190</v>
      </c>
      <c r="B199" s="276" t="s">
        <v>108</v>
      </c>
      <c r="C199" s="277">
        <v>886</v>
      </c>
      <c r="D199" s="278">
        <v>881.66666666666663</v>
      </c>
      <c r="E199" s="278">
        <v>874.33333333333326</v>
      </c>
      <c r="F199" s="278">
        <v>862.66666666666663</v>
      </c>
      <c r="G199" s="278">
        <v>855.33333333333326</v>
      </c>
      <c r="H199" s="278">
        <v>893.33333333333326</v>
      </c>
      <c r="I199" s="278">
        <v>900.66666666666652</v>
      </c>
      <c r="J199" s="278">
        <v>912.33333333333326</v>
      </c>
      <c r="K199" s="276">
        <v>889</v>
      </c>
      <c r="L199" s="276">
        <v>870</v>
      </c>
      <c r="M199" s="276">
        <v>75.2727</v>
      </c>
    </row>
    <row r="200" spans="1:13">
      <c r="A200" s="267">
        <v>191</v>
      </c>
      <c r="B200" s="276" t="s">
        <v>109</v>
      </c>
      <c r="C200" s="277">
        <v>2350.35</v>
      </c>
      <c r="D200" s="278">
        <v>2330.15</v>
      </c>
      <c r="E200" s="278">
        <v>2302.9</v>
      </c>
      <c r="F200" s="278">
        <v>2255.4499999999998</v>
      </c>
      <c r="G200" s="278">
        <v>2228.1999999999998</v>
      </c>
      <c r="H200" s="278">
        <v>2377.6000000000004</v>
      </c>
      <c r="I200" s="278">
        <v>2404.8500000000004</v>
      </c>
      <c r="J200" s="278">
        <v>2452.3000000000006</v>
      </c>
      <c r="K200" s="276">
        <v>2357.4</v>
      </c>
      <c r="L200" s="276">
        <v>2282.6999999999998</v>
      </c>
      <c r="M200" s="276">
        <v>50.565019999999997</v>
      </c>
    </row>
    <row r="201" spans="1:13">
      <c r="A201" s="267">
        <v>192</v>
      </c>
      <c r="B201" s="276" t="s">
        <v>252</v>
      </c>
      <c r="C201" s="277">
        <v>2790.8</v>
      </c>
      <c r="D201" s="278">
        <v>2803.2666666666664</v>
      </c>
      <c r="E201" s="278">
        <v>2767.5333333333328</v>
      </c>
      <c r="F201" s="278">
        <v>2744.2666666666664</v>
      </c>
      <c r="G201" s="278">
        <v>2708.5333333333328</v>
      </c>
      <c r="H201" s="278">
        <v>2826.5333333333328</v>
      </c>
      <c r="I201" s="278">
        <v>2862.2666666666664</v>
      </c>
      <c r="J201" s="278">
        <v>2885.5333333333328</v>
      </c>
      <c r="K201" s="276">
        <v>2839</v>
      </c>
      <c r="L201" s="276">
        <v>2780</v>
      </c>
      <c r="M201" s="276">
        <v>2.4306899999999998</v>
      </c>
    </row>
    <row r="202" spans="1:13">
      <c r="A202" s="267">
        <v>193</v>
      </c>
      <c r="B202" s="276" t="s">
        <v>110</v>
      </c>
      <c r="C202" s="277">
        <v>1391.3</v>
      </c>
      <c r="D202" s="278">
        <v>1384.0833333333333</v>
      </c>
      <c r="E202" s="278">
        <v>1373.2166666666665</v>
      </c>
      <c r="F202" s="278">
        <v>1355.1333333333332</v>
      </c>
      <c r="G202" s="278">
        <v>1344.2666666666664</v>
      </c>
      <c r="H202" s="278">
        <v>1402.1666666666665</v>
      </c>
      <c r="I202" s="278">
        <v>1413.0333333333333</v>
      </c>
      <c r="J202" s="278">
        <v>1431.1166666666666</v>
      </c>
      <c r="K202" s="276">
        <v>1394.95</v>
      </c>
      <c r="L202" s="276">
        <v>1366</v>
      </c>
      <c r="M202" s="276">
        <v>107.80718</v>
      </c>
    </row>
    <row r="203" spans="1:13">
      <c r="A203" s="267">
        <v>194</v>
      </c>
      <c r="B203" s="276" t="s">
        <v>253</v>
      </c>
      <c r="C203" s="277">
        <v>651.45000000000005</v>
      </c>
      <c r="D203" s="278">
        <v>653.38333333333333</v>
      </c>
      <c r="E203" s="278">
        <v>642.81666666666661</v>
      </c>
      <c r="F203" s="278">
        <v>634.18333333333328</v>
      </c>
      <c r="G203" s="278">
        <v>623.61666666666656</v>
      </c>
      <c r="H203" s="278">
        <v>662.01666666666665</v>
      </c>
      <c r="I203" s="278">
        <v>672.58333333333348</v>
      </c>
      <c r="J203" s="278">
        <v>681.2166666666667</v>
      </c>
      <c r="K203" s="276">
        <v>663.95</v>
      </c>
      <c r="L203" s="276">
        <v>644.75</v>
      </c>
      <c r="M203" s="276">
        <v>48.190429999999999</v>
      </c>
    </row>
    <row r="204" spans="1:13">
      <c r="A204" s="267">
        <v>195</v>
      </c>
      <c r="B204" s="276" t="s">
        <v>251</v>
      </c>
      <c r="C204" s="277">
        <v>874.85</v>
      </c>
      <c r="D204" s="278">
        <v>877.51666666666677</v>
      </c>
      <c r="E204" s="278">
        <v>862.53333333333353</v>
      </c>
      <c r="F204" s="278">
        <v>850.21666666666681</v>
      </c>
      <c r="G204" s="278">
        <v>835.23333333333358</v>
      </c>
      <c r="H204" s="278">
        <v>889.83333333333348</v>
      </c>
      <c r="I204" s="278">
        <v>904.81666666666683</v>
      </c>
      <c r="J204" s="278">
        <v>917.13333333333344</v>
      </c>
      <c r="K204" s="276">
        <v>892.5</v>
      </c>
      <c r="L204" s="276">
        <v>865.2</v>
      </c>
      <c r="M204" s="276">
        <v>8.1057100000000002</v>
      </c>
    </row>
    <row r="205" spans="1:13">
      <c r="A205" s="267">
        <v>196</v>
      </c>
      <c r="B205" s="276" t="s">
        <v>394</v>
      </c>
      <c r="C205" s="277">
        <v>209.95</v>
      </c>
      <c r="D205" s="278">
        <v>208.61666666666667</v>
      </c>
      <c r="E205" s="278">
        <v>206.43333333333334</v>
      </c>
      <c r="F205" s="278">
        <v>202.91666666666666</v>
      </c>
      <c r="G205" s="278">
        <v>200.73333333333332</v>
      </c>
      <c r="H205" s="278">
        <v>212.13333333333335</v>
      </c>
      <c r="I205" s="278">
        <v>214.31666666666669</v>
      </c>
      <c r="J205" s="278">
        <v>217.83333333333337</v>
      </c>
      <c r="K205" s="276">
        <v>210.8</v>
      </c>
      <c r="L205" s="276">
        <v>205.1</v>
      </c>
      <c r="M205" s="276">
        <v>2.56162</v>
      </c>
    </row>
    <row r="206" spans="1:13">
      <c r="A206" s="267">
        <v>197</v>
      </c>
      <c r="B206" s="276" t="s">
        <v>395</v>
      </c>
      <c r="C206" s="277">
        <v>318.45</v>
      </c>
      <c r="D206" s="278">
        <v>320.81666666666666</v>
      </c>
      <c r="E206" s="278">
        <v>312.63333333333333</v>
      </c>
      <c r="F206" s="278">
        <v>306.81666666666666</v>
      </c>
      <c r="G206" s="278">
        <v>298.63333333333333</v>
      </c>
      <c r="H206" s="278">
        <v>326.63333333333333</v>
      </c>
      <c r="I206" s="278">
        <v>334.81666666666661</v>
      </c>
      <c r="J206" s="278">
        <v>340.63333333333333</v>
      </c>
      <c r="K206" s="276">
        <v>329</v>
      </c>
      <c r="L206" s="276">
        <v>315</v>
      </c>
      <c r="M206" s="276">
        <v>0.81799999999999995</v>
      </c>
    </row>
    <row r="207" spans="1:13">
      <c r="A207" s="267">
        <v>198</v>
      </c>
      <c r="B207" s="276" t="s">
        <v>111</v>
      </c>
      <c r="C207" s="277">
        <v>3112.35</v>
      </c>
      <c r="D207" s="278">
        <v>3109.4833333333336</v>
      </c>
      <c r="E207" s="278">
        <v>3083.9666666666672</v>
      </c>
      <c r="F207" s="278">
        <v>3055.5833333333335</v>
      </c>
      <c r="G207" s="278">
        <v>3030.0666666666671</v>
      </c>
      <c r="H207" s="278">
        <v>3137.8666666666672</v>
      </c>
      <c r="I207" s="278">
        <v>3163.3833333333337</v>
      </c>
      <c r="J207" s="278">
        <v>3191.7666666666673</v>
      </c>
      <c r="K207" s="276">
        <v>3135</v>
      </c>
      <c r="L207" s="276">
        <v>3081.1</v>
      </c>
      <c r="M207" s="276">
        <v>10.589180000000001</v>
      </c>
    </row>
    <row r="208" spans="1:13">
      <c r="A208" s="267">
        <v>199</v>
      </c>
      <c r="B208" s="276" t="s">
        <v>396</v>
      </c>
      <c r="C208" s="277">
        <v>24.05</v>
      </c>
      <c r="D208" s="278">
        <v>23.583333333333332</v>
      </c>
      <c r="E208" s="278">
        <v>22.316666666666663</v>
      </c>
      <c r="F208" s="278">
        <v>20.583333333333332</v>
      </c>
      <c r="G208" s="278">
        <v>19.316666666666663</v>
      </c>
      <c r="H208" s="278">
        <v>25.316666666666663</v>
      </c>
      <c r="I208" s="278">
        <v>26.583333333333336</v>
      </c>
      <c r="J208" s="278">
        <v>28.316666666666663</v>
      </c>
      <c r="K208" s="276">
        <v>24.85</v>
      </c>
      <c r="L208" s="276">
        <v>21.85</v>
      </c>
      <c r="M208" s="276">
        <v>257.18698000000001</v>
      </c>
    </row>
    <row r="209" spans="1:13">
      <c r="A209" s="267">
        <v>200</v>
      </c>
      <c r="B209" s="276" t="s">
        <v>398</v>
      </c>
      <c r="C209" s="277">
        <v>145.1</v>
      </c>
      <c r="D209" s="278">
        <v>144.83333333333334</v>
      </c>
      <c r="E209" s="278">
        <v>141.86666666666667</v>
      </c>
      <c r="F209" s="278">
        <v>138.63333333333333</v>
      </c>
      <c r="G209" s="278">
        <v>135.66666666666666</v>
      </c>
      <c r="H209" s="278">
        <v>148.06666666666669</v>
      </c>
      <c r="I209" s="278">
        <v>151.03333333333333</v>
      </c>
      <c r="J209" s="278">
        <v>154.26666666666671</v>
      </c>
      <c r="K209" s="276">
        <v>147.80000000000001</v>
      </c>
      <c r="L209" s="276">
        <v>141.6</v>
      </c>
      <c r="M209" s="276">
        <v>3.1589700000000001</v>
      </c>
    </row>
    <row r="210" spans="1:13">
      <c r="A210" s="267">
        <v>201</v>
      </c>
      <c r="B210" s="276" t="s">
        <v>114</v>
      </c>
      <c r="C210" s="277">
        <v>244.55</v>
      </c>
      <c r="D210" s="278">
        <v>244.38333333333333</v>
      </c>
      <c r="E210" s="278">
        <v>242.76666666666665</v>
      </c>
      <c r="F210" s="278">
        <v>240.98333333333332</v>
      </c>
      <c r="G210" s="278">
        <v>239.36666666666665</v>
      </c>
      <c r="H210" s="278">
        <v>246.16666666666666</v>
      </c>
      <c r="I210" s="278">
        <v>247.78333333333333</v>
      </c>
      <c r="J210" s="278">
        <v>249.56666666666666</v>
      </c>
      <c r="K210" s="276">
        <v>246</v>
      </c>
      <c r="L210" s="276">
        <v>242.6</v>
      </c>
      <c r="M210" s="276">
        <v>154.46054000000001</v>
      </c>
    </row>
    <row r="211" spans="1:13">
      <c r="A211" s="267">
        <v>202</v>
      </c>
      <c r="B211" s="276" t="s">
        <v>400</v>
      </c>
      <c r="C211" s="277">
        <v>51.3</v>
      </c>
      <c r="D211" s="278">
        <v>51.816666666666663</v>
      </c>
      <c r="E211" s="278">
        <v>49.833333333333329</v>
      </c>
      <c r="F211" s="278">
        <v>48.366666666666667</v>
      </c>
      <c r="G211" s="278">
        <v>46.383333333333333</v>
      </c>
      <c r="H211" s="278">
        <v>53.283333333333324</v>
      </c>
      <c r="I211" s="278">
        <v>55.266666666666659</v>
      </c>
      <c r="J211" s="278">
        <v>56.73333333333332</v>
      </c>
      <c r="K211" s="276">
        <v>53.8</v>
      </c>
      <c r="L211" s="276">
        <v>50.35</v>
      </c>
      <c r="M211" s="276">
        <v>64.324389999999994</v>
      </c>
    </row>
    <row r="212" spans="1:13">
      <c r="A212" s="267">
        <v>203</v>
      </c>
      <c r="B212" s="276" t="s">
        <v>115</v>
      </c>
      <c r="C212" s="277">
        <v>226.45</v>
      </c>
      <c r="D212" s="278">
        <v>226.85</v>
      </c>
      <c r="E212" s="278">
        <v>223.85</v>
      </c>
      <c r="F212" s="278">
        <v>221.25</v>
      </c>
      <c r="G212" s="278">
        <v>218.25</v>
      </c>
      <c r="H212" s="278">
        <v>229.45</v>
      </c>
      <c r="I212" s="278">
        <v>232.45</v>
      </c>
      <c r="J212" s="278">
        <v>235.04999999999998</v>
      </c>
      <c r="K212" s="276">
        <v>229.85</v>
      </c>
      <c r="L212" s="276">
        <v>224.25</v>
      </c>
      <c r="M212" s="276">
        <v>64.392799999999994</v>
      </c>
    </row>
    <row r="213" spans="1:13">
      <c r="A213" s="267">
        <v>204</v>
      </c>
      <c r="B213" s="276" t="s">
        <v>116</v>
      </c>
      <c r="C213" s="277">
        <v>2320.0500000000002</v>
      </c>
      <c r="D213" s="278">
        <v>2330.4333333333334</v>
      </c>
      <c r="E213" s="278">
        <v>2296.916666666667</v>
      </c>
      <c r="F213" s="278">
        <v>2273.7833333333338</v>
      </c>
      <c r="G213" s="278">
        <v>2240.2666666666673</v>
      </c>
      <c r="H213" s="278">
        <v>2353.5666666666666</v>
      </c>
      <c r="I213" s="278">
        <v>2387.083333333333</v>
      </c>
      <c r="J213" s="278">
        <v>2410.2166666666662</v>
      </c>
      <c r="K213" s="276">
        <v>2363.9499999999998</v>
      </c>
      <c r="L213" s="276">
        <v>2307.3000000000002</v>
      </c>
      <c r="M213" s="276">
        <v>22.071760000000001</v>
      </c>
    </row>
    <row r="214" spans="1:13">
      <c r="A214" s="267">
        <v>205</v>
      </c>
      <c r="B214" s="276" t="s">
        <v>254</v>
      </c>
      <c r="C214" s="277">
        <v>243.25</v>
      </c>
      <c r="D214" s="278">
        <v>243.48333333333335</v>
      </c>
      <c r="E214" s="278">
        <v>241.26666666666671</v>
      </c>
      <c r="F214" s="278">
        <v>239.28333333333336</v>
      </c>
      <c r="G214" s="278">
        <v>237.06666666666672</v>
      </c>
      <c r="H214" s="278">
        <v>245.4666666666667</v>
      </c>
      <c r="I214" s="278">
        <v>247.68333333333334</v>
      </c>
      <c r="J214" s="278">
        <v>249.66666666666669</v>
      </c>
      <c r="K214" s="276">
        <v>245.7</v>
      </c>
      <c r="L214" s="276">
        <v>241.5</v>
      </c>
      <c r="M214" s="276">
        <v>5.4240599999999999</v>
      </c>
    </row>
    <row r="215" spans="1:13">
      <c r="A215" s="267">
        <v>206</v>
      </c>
      <c r="B215" s="276" t="s">
        <v>401</v>
      </c>
      <c r="C215" s="277">
        <v>31904.35</v>
      </c>
      <c r="D215" s="278">
        <v>31780.533333333336</v>
      </c>
      <c r="E215" s="278">
        <v>31461.116666666672</v>
      </c>
      <c r="F215" s="278">
        <v>31017.883333333335</v>
      </c>
      <c r="G215" s="278">
        <v>30698.466666666671</v>
      </c>
      <c r="H215" s="278">
        <v>32223.766666666674</v>
      </c>
      <c r="I215" s="278">
        <v>32543.183333333338</v>
      </c>
      <c r="J215" s="278">
        <v>32986.416666666672</v>
      </c>
      <c r="K215" s="276">
        <v>32099.95</v>
      </c>
      <c r="L215" s="276">
        <v>31337.3</v>
      </c>
      <c r="M215" s="276">
        <v>5.144E-2</v>
      </c>
    </row>
    <row r="216" spans="1:13">
      <c r="A216" s="267">
        <v>207</v>
      </c>
      <c r="B216" s="276" t="s">
        <v>397</v>
      </c>
      <c r="C216" s="277">
        <v>43.7</v>
      </c>
      <c r="D216" s="278">
        <v>43.616666666666667</v>
      </c>
      <c r="E216" s="278">
        <v>43.083333333333336</v>
      </c>
      <c r="F216" s="278">
        <v>42.466666666666669</v>
      </c>
      <c r="G216" s="278">
        <v>41.933333333333337</v>
      </c>
      <c r="H216" s="278">
        <v>44.233333333333334</v>
      </c>
      <c r="I216" s="278">
        <v>44.766666666666666</v>
      </c>
      <c r="J216" s="278">
        <v>45.383333333333333</v>
      </c>
      <c r="K216" s="276">
        <v>44.15</v>
      </c>
      <c r="L216" s="276">
        <v>43</v>
      </c>
      <c r="M216" s="276">
        <v>44.655169999999998</v>
      </c>
    </row>
    <row r="217" spans="1:13">
      <c r="A217" s="267">
        <v>208</v>
      </c>
      <c r="B217" s="276" t="s">
        <v>255</v>
      </c>
      <c r="C217" s="277">
        <v>39.450000000000003</v>
      </c>
      <c r="D217" s="278">
        <v>39.466666666666661</v>
      </c>
      <c r="E217" s="278">
        <v>39.033333333333324</v>
      </c>
      <c r="F217" s="278">
        <v>38.61666666666666</v>
      </c>
      <c r="G217" s="278">
        <v>38.183333333333323</v>
      </c>
      <c r="H217" s="278">
        <v>39.883333333333326</v>
      </c>
      <c r="I217" s="278">
        <v>40.316666666666663</v>
      </c>
      <c r="J217" s="278">
        <v>40.733333333333327</v>
      </c>
      <c r="K217" s="276">
        <v>39.9</v>
      </c>
      <c r="L217" s="276">
        <v>39.049999999999997</v>
      </c>
      <c r="M217" s="276">
        <v>12.52528</v>
      </c>
    </row>
    <row r="218" spans="1:13">
      <c r="A218" s="267">
        <v>209</v>
      </c>
      <c r="B218" s="276" t="s">
        <v>415</v>
      </c>
      <c r="C218" s="277">
        <v>68.650000000000006</v>
      </c>
      <c r="D218" s="278">
        <v>68.266666666666666</v>
      </c>
      <c r="E218" s="278">
        <v>67.533333333333331</v>
      </c>
      <c r="F218" s="278">
        <v>66.416666666666671</v>
      </c>
      <c r="G218" s="278">
        <v>65.683333333333337</v>
      </c>
      <c r="H218" s="278">
        <v>69.383333333333326</v>
      </c>
      <c r="I218" s="278">
        <v>70.116666666666646</v>
      </c>
      <c r="J218" s="278">
        <v>71.23333333333332</v>
      </c>
      <c r="K218" s="276">
        <v>69</v>
      </c>
      <c r="L218" s="276">
        <v>67.150000000000006</v>
      </c>
      <c r="M218" s="276">
        <v>24.597650000000002</v>
      </c>
    </row>
    <row r="219" spans="1:13">
      <c r="A219" s="267">
        <v>210</v>
      </c>
      <c r="B219" s="276" t="s">
        <v>117</v>
      </c>
      <c r="C219" s="277">
        <v>192.45</v>
      </c>
      <c r="D219" s="278">
        <v>190.23333333333335</v>
      </c>
      <c r="E219" s="278">
        <v>185.66666666666669</v>
      </c>
      <c r="F219" s="278">
        <v>178.88333333333333</v>
      </c>
      <c r="G219" s="278">
        <v>174.31666666666666</v>
      </c>
      <c r="H219" s="278">
        <v>197.01666666666671</v>
      </c>
      <c r="I219" s="278">
        <v>201.58333333333337</v>
      </c>
      <c r="J219" s="278">
        <v>208.36666666666673</v>
      </c>
      <c r="K219" s="276">
        <v>194.8</v>
      </c>
      <c r="L219" s="276">
        <v>183.45</v>
      </c>
      <c r="M219" s="276">
        <v>124.01937</v>
      </c>
    </row>
    <row r="220" spans="1:13">
      <c r="A220" s="267">
        <v>211</v>
      </c>
      <c r="B220" s="276" t="s">
        <v>118</v>
      </c>
      <c r="C220" s="277">
        <v>518.04999999999995</v>
      </c>
      <c r="D220" s="278">
        <v>518.4666666666667</v>
      </c>
      <c r="E220" s="278">
        <v>512.68333333333339</v>
      </c>
      <c r="F220" s="278">
        <v>507.31666666666672</v>
      </c>
      <c r="G220" s="278">
        <v>501.53333333333342</v>
      </c>
      <c r="H220" s="278">
        <v>523.83333333333337</v>
      </c>
      <c r="I220" s="278">
        <v>529.61666666666667</v>
      </c>
      <c r="J220" s="278">
        <v>534.98333333333335</v>
      </c>
      <c r="K220" s="276">
        <v>524.25</v>
      </c>
      <c r="L220" s="276">
        <v>513.1</v>
      </c>
      <c r="M220" s="276">
        <v>269.69144999999997</v>
      </c>
    </row>
    <row r="221" spans="1:13">
      <c r="A221" s="267">
        <v>213</v>
      </c>
      <c r="B221" s="276" t="s">
        <v>256</v>
      </c>
      <c r="C221" s="277">
        <v>1455.7</v>
      </c>
      <c r="D221" s="278">
        <v>1470.9000000000003</v>
      </c>
      <c r="E221" s="278">
        <v>1434.9000000000005</v>
      </c>
      <c r="F221" s="278">
        <v>1414.1000000000001</v>
      </c>
      <c r="G221" s="278">
        <v>1378.1000000000004</v>
      </c>
      <c r="H221" s="278">
        <v>1491.7000000000007</v>
      </c>
      <c r="I221" s="278">
        <v>1527.7000000000003</v>
      </c>
      <c r="J221" s="278">
        <v>1548.5000000000009</v>
      </c>
      <c r="K221" s="276">
        <v>1506.9</v>
      </c>
      <c r="L221" s="276">
        <v>1450.1</v>
      </c>
      <c r="M221" s="276">
        <v>12.709720000000001</v>
      </c>
    </row>
    <row r="222" spans="1:13">
      <c r="A222" s="267">
        <v>214</v>
      </c>
      <c r="B222" s="276" t="s">
        <v>119</v>
      </c>
      <c r="C222" s="277">
        <v>480.15</v>
      </c>
      <c r="D222" s="278">
        <v>483.11666666666662</v>
      </c>
      <c r="E222" s="278">
        <v>475.48333333333323</v>
      </c>
      <c r="F222" s="278">
        <v>470.81666666666661</v>
      </c>
      <c r="G222" s="278">
        <v>463.18333333333322</v>
      </c>
      <c r="H222" s="278">
        <v>487.78333333333325</v>
      </c>
      <c r="I222" s="278">
        <v>495.41666666666657</v>
      </c>
      <c r="J222" s="278">
        <v>500.08333333333326</v>
      </c>
      <c r="K222" s="276">
        <v>490.75</v>
      </c>
      <c r="L222" s="276">
        <v>478.45</v>
      </c>
      <c r="M222" s="276">
        <v>42.588859999999997</v>
      </c>
    </row>
    <row r="223" spans="1:13">
      <c r="A223" s="267">
        <v>215</v>
      </c>
      <c r="B223" s="276" t="s">
        <v>403</v>
      </c>
      <c r="C223" s="277">
        <v>2693.3</v>
      </c>
      <c r="D223" s="278">
        <v>2696.2000000000003</v>
      </c>
      <c r="E223" s="278">
        <v>2664.4000000000005</v>
      </c>
      <c r="F223" s="278">
        <v>2635.5000000000005</v>
      </c>
      <c r="G223" s="278">
        <v>2603.7000000000007</v>
      </c>
      <c r="H223" s="278">
        <v>2725.1000000000004</v>
      </c>
      <c r="I223" s="278">
        <v>2756.9000000000005</v>
      </c>
      <c r="J223" s="278">
        <v>2785.8</v>
      </c>
      <c r="K223" s="276">
        <v>2728</v>
      </c>
      <c r="L223" s="276">
        <v>2667.3</v>
      </c>
      <c r="M223" s="276">
        <v>7.9699999999999997E-3</v>
      </c>
    </row>
    <row r="224" spans="1:13">
      <c r="A224" s="267">
        <v>216</v>
      </c>
      <c r="B224" s="276" t="s">
        <v>257</v>
      </c>
      <c r="C224" s="277">
        <v>42.4</v>
      </c>
      <c r="D224" s="278">
        <v>42.199999999999996</v>
      </c>
      <c r="E224" s="278">
        <v>40.499999999999993</v>
      </c>
      <c r="F224" s="278">
        <v>38.599999999999994</v>
      </c>
      <c r="G224" s="278">
        <v>36.899999999999991</v>
      </c>
      <c r="H224" s="278">
        <v>44.099999999999994</v>
      </c>
      <c r="I224" s="278">
        <v>45.8</v>
      </c>
      <c r="J224" s="278">
        <v>47.699999999999996</v>
      </c>
      <c r="K224" s="276">
        <v>43.9</v>
      </c>
      <c r="L224" s="276">
        <v>40.299999999999997</v>
      </c>
      <c r="M224" s="276">
        <v>75.316360000000003</v>
      </c>
    </row>
    <row r="225" spans="1:13">
      <c r="A225" s="267">
        <v>217</v>
      </c>
      <c r="B225" s="276" t="s">
        <v>120</v>
      </c>
      <c r="C225" s="277">
        <v>9.9</v>
      </c>
      <c r="D225" s="278">
        <v>9.8833333333333346</v>
      </c>
      <c r="E225" s="278">
        <v>9.7166666666666686</v>
      </c>
      <c r="F225" s="278">
        <v>9.5333333333333332</v>
      </c>
      <c r="G225" s="278">
        <v>9.3666666666666671</v>
      </c>
      <c r="H225" s="278">
        <v>10.06666666666667</v>
      </c>
      <c r="I225" s="278">
        <v>10.233333333333338</v>
      </c>
      <c r="J225" s="278">
        <v>10.416666666666671</v>
      </c>
      <c r="K225" s="276">
        <v>10.050000000000001</v>
      </c>
      <c r="L225" s="276">
        <v>9.6999999999999993</v>
      </c>
      <c r="M225" s="276">
        <v>1405.33584</v>
      </c>
    </row>
    <row r="226" spans="1:13">
      <c r="A226" s="267">
        <v>218</v>
      </c>
      <c r="B226" s="276" t="s">
        <v>404</v>
      </c>
      <c r="C226" s="277">
        <v>39.799999999999997</v>
      </c>
      <c r="D226" s="278">
        <v>40</v>
      </c>
      <c r="E226" s="278">
        <v>39.4</v>
      </c>
      <c r="F226" s="278">
        <v>39</v>
      </c>
      <c r="G226" s="278">
        <v>38.4</v>
      </c>
      <c r="H226" s="278">
        <v>40.4</v>
      </c>
      <c r="I226" s="278">
        <v>40.999999999999993</v>
      </c>
      <c r="J226" s="278">
        <v>41.4</v>
      </c>
      <c r="K226" s="276">
        <v>40.6</v>
      </c>
      <c r="L226" s="276">
        <v>39.6</v>
      </c>
      <c r="M226" s="276">
        <v>48.091630000000002</v>
      </c>
    </row>
    <row r="227" spans="1:13">
      <c r="A227" s="267">
        <v>219</v>
      </c>
      <c r="B227" s="276" t="s">
        <v>121</v>
      </c>
      <c r="C227" s="277">
        <v>37.75</v>
      </c>
      <c r="D227" s="278">
        <v>37.516666666666673</v>
      </c>
      <c r="E227" s="278">
        <v>37.083333333333343</v>
      </c>
      <c r="F227" s="278">
        <v>36.416666666666671</v>
      </c>
      <c r="G227" s="278">
        <v>35.983333333333341</v>
      </c>
      <c r="H227" s="278">
        <v>38.183333333333344</v>
      </c>
      <c r="I227" s="278">
        <v>38.616666666666667</v>
      </c>
      <c r="J227" s="278">
        <v>39.283333333333346</v>
      </c>
      <c r="K227" s="276">
        <v>37.950000000000003</v>
      </c>
      <c r="L227" s="276">
        <v>36.85</v>
      </c>
      <c r="M227" s="276">
        <v>194.20642000000001</v>
      </c>
    </row>
    <row r="228" spans="1:13">
      <c r="A228" s="267">
        <v>220</v>
      </c>
      <c r="B228" s="276" t="s">
        <v>416</v>
      </c>
      <c r="C228" s="277">
        <v>219</v>
      </c>
      <c r="D228" s="278">
        <v>215.95000000000002</v>
      </c>
      <c r="E228" s="278">
        <v>211.40000000000003</v>
      </c>
      <c r="F228" s="278">
        <v>203.8</v>
      </c>
      <c r="G228" s="278">
        <v>199.25000000000003</v>
      </c>
      <c r="H228" s="278">
        <v>223.55000000000004</v>
      </c>
      <c r="I228" s="278">
        <v>228.10000000000005</v>
      </c>
      <c r="J228" s="278">
        <v>235.70000000000005</v>
      </c>
      <c r="K228" s="276">
        <v>220.5</v>
      </c>
      <c r="L228" s="276">
        <v>208.35</v>
      </c>
      <c r="M228" s="276">
        <v>7.8800299999999996</v>
      </c>
    </row>
    <row r="229" spans="1:13">
      <c r="A229" s="267">
        <v>221</v>
      </c>
      <c r="B229" s="276" t="s">
        <v>405</v>
      </c>
      <c r="C229" s="277">
        <v>1121</v>
      </c>
      <c r="D229" s="278">
        <v>1122.3166666666666</v>
      </c>
      <c r="E229" s="278">
        <v>1084.6833333333332</v>
      </c>
      <c r="F229" s="278">
        <v>1048.3666666666666</v>
      </c>
      <c r="G229" s="278">
        <v>1010.7333333333331</v>
      </c>
      <c r="H229" s="278">
        <v>1158.6333333333332</v>
      </c>
      <c r="I229" s="278">
        <v>1196.2666666666664</v>
      </c>
      <c r="J229" s="278">
        <v>1232.5833333333333</v>
      </c>
      <c r="K229" s="276">
        <v>1159.95</v>
      </c>
      <c r="L229" s="276">
        <v>1086</v>
      </c>
      <c r="M229" s="276">
        <v>2.1177800000000002</v>
      </c>
    </row>
    <row r="230" spans="1:13">
      <c r="A230" s="267">
        <v>222</v>
      </c>
      <c r="B230" s="276" t="s">
        <v>406</v>
      </c>
      <c r="C230" s="277">
        <v>9.6999999999999993</v>
      </c>
      <c r="D230" s="278">
        <v>9.7833333333333332</v>
      </c>
      <c r="E230" s="278">
        <v>9.2666666666666657</v>
      </c>
      <c r="F230" s="278">
        <v>8.8333333333333321</v>
      </c>
      <c r="G230" s="278">
        <v>8.3166666666666647</v>
      </c>
      <c r="H230" s="278">
        <v>10.216666666666667</v>
      </c>
      <c r="I230" s="278">
        <v>10.733333333333336</v>
      </c>
      <c r="J230" s="278">
        <v>11.166666666666668</v>
      </c>
      <c r="K230" s="276">
        <v>10.3</v>
      </c>
      <c r="L230" s="276">
        <v>9.35</v>
      </c>
      <c r="M230" s="276">
        <v>117.98352</v>
      </c>
    </row>
    <row r="231" spans="1:13">
      <c r="A231" s="267">
        <v>223</v>
      </c>
      <c r="B231" s="276" t="s">
        <v>122</v>
      </c>
      <c r="C231" s="277">
        <v>483.15</v>
      </c>
      <c r="D231" s="278">
        <v>489.2833333333333</v>
      </c>
      <c r="E231" s="278">
        <v>474.56666666666661</v>
      </c>
      <c r="F231" s="278">
        <v>465.98333333333329</v>
      </c>
      <c r="G231" s="278">
        <v>451.26666666666659</v>
      </c>
      <c r="H231" s="278">
        <v>497.86666666666662</v>
      </c>
      <c r="I231" s="278">
        <v>512.58333333333326</v>
      </c>
      <c r="J231" s="278">
        <v>521.16666666666663</v>
      </c>
      <c r="K231" s="276">
        <v>504</v>
      </c>
      <c r="L231" s="276">
        <v>480.7</v>
      </c>
      <c r="M231" s="276">
        <v>56.383429999999997</v>
      </c>
    </row>
    <row r="232" spans="1:13">
      <c r="A232" s="267">
        <v>224</v>
      </c>
      <c r="B232" s="276" t="s">
        <v>407</v>
      </c>
      <c r="C232" s="277">
        <v>115.95</v>
      </c>
      <c r="D232" s="278">
        <v>116.61666666666667</v>
      </c>
      <c r="E232" s="278">
        <v>114.33333333333334</v>
      </c>
      <c r="F232" s="278">
        <v>112.71666666666667</v>
      </c>
      <c r="G232" s="278">
        <v>110.43333333333334</v>
      </c>
      <c r="H232" s="278">
        <v>118.23333333333335</v>
      </c>
      <c r="I232" s="278">
        <v>120.51666666666668</v>
      </c>
      <c r="J232" s="278">
        <v>122.13333333333335</v>
      </c>
      <c r="K232" s="276">
        <v>118.9</v>
      </c>
      <c r="L232" s="276">
        <v>115</v>
      </c>
      <c r="M232" s="276">
        <v>4.2682200000000003</v>
      </c>
    </row>
    <row r="233" spans="1:13">
      <c r="A233" s="267">
        <v>225</v>
      </c>
      <c r="B233" s="276" t="s">
        <v>1603</v>
      </c>
      <c r="C233" s="277">
        <v>1062.05</v>
      </c>
      <c r="D233" s="278">
        <v>1067.0999999999999</v>
      </c>
      <c r="E233" s="278">
        <v>1045.2999999999997</v>
      </c>
      <c r="F233" s="278">
        <v>1028.5499999999997</v>
      </c>
      <c r="G233" s="278">
        <v>1006.7499999999995</v>
      </c>
      <c r="H233" s="278">
        <v>1083.8499999999999</v>
      </c>
      <c r="I233" s="278">
        <v>1105.6500000000001</v>
      </c>
      <c r="J233" s="278">
        <v>1122.4000000000001</v>
      </c>
      <c r="K233" s="276">
        <v>1088.9000000000001</v>
      </c>
      <c r="L233" s="276">
        <v>1050.3499999999999</v>
      </c>
      <c r="M233" s="276">
        <v>0.16336999999999999</v>
      </c>
    </row>
    <row r="234" spans="1:13">
      <c r="A234" s="267">
        <v>226</v>
      </c>
      <c r="B234" s="276" t="s">
        <v>260</v>
      </c>
      <c r="C234" s="277">
        <v>129.1</v>
      </c>
      <c r="D234" s="278">
        <v>130.31666666666669</v>
      </c>
      <c r="E234" s="278">
        <v>126.63333333333338</v>
      </c>
      <c r="F234" s="278">
        <v>124.16666666666669</v>
      </c>
      <c r="G234" s="278">
        <v>120.48333333333338</v>
      </c>
      <c r="H234" s="278">
        <v>132.78333333333339</v>
      </c>
      <c r="I234" s="278">
        <v>136.46666666666673</v>
      </c>
      <c r="J234" s="278">
        <v>138.93333333333339</v>
      </c>
      <c r="K234" s="276">
        <v>134</v>
      </c>
      <c r="L234" s="276">
        <v>127.85</v>
      </c>
      <c r="M234" s="276">
        <v>40.192140000000002</v>
      </c>
    </row>
    <row r="235" spans="1:13">
      <c r="A235" s="267">
        <v>227</v>
      </c>
      <c r="B235" s="276" t="s">
        <v>412</v>
      </c>
      <c r="C235" s="277">
        <v>150.94999999999999</v>
      </c>
      <c r="D235" s="278">
        <v>151.73333333333335</v>
      </c>
      <c r="E235" s="278">
        <v>149.56666666666669</v>
      </c>
      <c r="F235" s="278">
        <v>148.18333333333334</v>
      </c>
      <c r="G235" s="278">
        <v>146.01666666666668</v>
      </c>
      <c r="H235" s="278">
        <v>153.1166666666667</v>
      </c>
      <c r="I235" s="278">
        <v>155.28333333333333</v>
      </c>
      <c r="J235" s="278">
        <v>156.66666666666671</v>
      </c>
      <c r="K235" s="276">
        <v>153.9</v>
      </c>
      <c r="L235" s="276">
        <v>150.35</v>
      </c>
      <c r="M235" s="276">
        <v>10.48235</v>
      </c>
    </row>
    <row r="236" spans="1:13">
      <c r="A236" s="267">
        <v>228</v>
      </c>
      <c r="B236" s="276" t="s">
        <v>1615</v>
      </c>
      <c r="C236" s="277">
        <v>5387.55</v>
      </c>
      <c r="D236" s="278">
        <v>5355.8666666666659</v>
      </c>
      <c r="E236" s="278">
        <v>5311.7333333333318</v>
      </c>
      <c r="F236" s="278">
        <v>5235.9166666666661</v>
      </c>
      <c r="G236" s="278">
        <v>5191.7833333333319</v>
      </c>
      <c r="H236" s="278">
        <v>5431.6833333333316</v>
      </c>
      <c r="I236" s="278">
        <v>5475.8166666666648</v>
      </c>
      <c r="J236" s="278">
        <v>5551.6333333333314</v>
      </c>
      <c r="K236" s="276">
        <v>5400</v>
      </c>
      <c r="L236" s="276">
        <v>5280.05</v>
      </c>
      <c r="M236" s="276">
        <v>0.65403</v>
      </c>
    </row>
    <row r="237" spans="1:13">
      <c r="A237" s="267">
        <v>229</v>
      </c>
      <c r="B237" s="276" t="s">
        <v>259</v>
      </c>
      <c r="C237" s="277">
        <v>92.65</v>
      </c>
      <c r="D237" s="278">
        <v>92.55</v>
      </c>
      <c r="E237" s="278">
        <v>90.1</v>
      </c>
      <c r="F237" s="278">
        <v>87.55</v>
      </c>
      <c r="G237" s="278">
        <v>85.1</v>
      </c>
      <c r="H237" s="278">
        <v>95.1</v>
      </c>
      <c r="I237" s="278">
        <v>97.550000000000011</v>
      </c>
      <c r="J237" s="278">
        <v>100.1</v>
      </c>
      <c r="K237" s="276">
        <v>95</v>
      </c>
      <c r="L237" s="276">
        <v>90</v>
      </c>
      <c r="M237" s="276">
        <v>89.499849999999995</v>
      </c>
    </row>
    <row r="238" spans="1:13">
      <c r="A238" s="267">
        <v>230</v>
      </c>
      <c r="B238" s="276" t="s">
        <v>123</v>
      </c>
      <c r="C238" s="277">
        <v>1659.8</v>
      </c>
      <c r="D238" s="278">
        <v>1673.2</v>
      </c>
      <c r="E238" s="278">
        <v>1637.4</v>
      </c>
      <c r="F238" s="278">
        <v>1615</v>
      </c>
      <c r="G238" s="278">
        <v>1579.2</v>
      </c>
      <c r="H238" s="278">
        <v>1695.6000000000001</v>
      </c>
      <c r="I238" s="278">
        <v>1731.3999999999999</v>
      </c>
      <c r="J238" s="278">
        <v>1753.8000000000002</v>
      </c>
      <c r="K238" s="276">
        <v>1709</v>
      </c>
      <c r="L238" s="276">
        <v>1650.8</v>
      </c>
      <c r="M238" s="276">
        <v>15.68196</v>
      </c>
    </row>
    <row r="239" spans="1:13">
      <c r="A239" s="267">
        <v>231</v>
      </c>
      <c r="B239" s="276" t="s">
        <v>1622</v>
      </c>
      <c r="C239" s="277">
        <v>272.64999999999998</v>
      </c>
      <c r="D239" s="278">
        <v>275.2166666666667</v>
      </c>
      <c r="E239" s="278">
        <v>269.13333333333338</v>
      </c>
      <c r="F239" s="278">
        <v>265.61666666666667</v>
      </c>
      <c r="G239" s="278">
        <v>259.53333333333336</v>
      </c>
      <c r="H239" s="278">
        <v>278.73333333333341</v>
      </c>
      <c r="I239" s="278">
        <v>284.81666666666666</v>
      </c>
      <c r="J239" s="278">
        <v>288.33333333333343</v>
      </c>
      <c r="K239" s="276">
        <v>281.3</v>
      </c>
      <c r="L239" s="276">
        <v>271.7</v>
      </c>
      <c r="M239" s="276">
        <v>2.0349699999999999</v>
      </c>
    </row>
    <row r="240" spans="1:13">
      <c r="A240" s="267">
        <v>232</v>
      </c>
      <c r="B240" s="276" t="s">
        <v>418</v>
      </c>
      <c r="C240" s="277">
        <v>311.95</v>
      </c>
      <c r="D240" s="278">
        <v>312.21666666666664</v>
      </c>
      <c r="E240" s="278">
        <v>305.73333333333329</v>
      </c>
      <c r="F240" s="278">
        <v>299.51666666666665</v>
      </c>
      <c r="G240" s="278">
        <v>293.0333333333333</v>
      </c>
      <c r="H240" s="278">
        <v>318.43333333333328</v>
      </c>
      <c r="I240" s="278">
        <v>324.91666666666663</v>
      </c>
      <c r="J240" s="278">
        <v>331.13333333333327</v>
      </c>
      <c r="K240" s="276">
        <v>318.7</v>
      </c>
      <c r="L240" s="276">
        <v>306</v>
      </c>
      <c r="M240" s="276">
        <v>1.1163799999999999</v>
      </c>
    </row>
    <row r="241" spans="1:13">
      <c r="A241" s="267">
        <v>233</v>
      </c>
      <c r="B241" s="276" t="s">
        <v>124</v>
      </c>
      <c r="C241" s="277">
        <v>926.75</v>
      </c>
      <c r="D241" s="278">
        <v>922.20000000000016</v>
      </c>
      <c r="E241" s="278">
        <v>913.00000000000034</v>
      </c>
      <c r="F241" s="278">
        <v>899.25000000000023</v>
      </c>
      <c r="G241" s="278">
        <v>890.05000000000041</v>
      </c>
      <c r="H241" s="278">
        <v>935.95000000000027</v>
      </c>
      <c r="I241" s="278">
        <v>945.15000000000009</v>
      </c>
      <c r="J241" s="278">
        <v>958.9000000000002</v>
      </c>
      <c r="K241" s="276">
        <v>931.4</v>
      </c>
      <c r="L241" s="276">
        <v>908.45</v>
      </c>
      <c r="M241" s="276">
        <v>76.468580000000003</v>
      </c>
    </row>
    <row r="242" spans="1:13">
      <c r="A242" s="267">
        <v>234</v>
      </c>
      <c r="B242" s="276" t="s">
        <v>419</v>
      </c>
      <c r="C242" s="277">
        <v>85.9</v>
      </c>
      <c r="D242" s="278">
        <v>85.13333333333334</v>
      </c>
      <c r="E242" s="278">
        <v>83.26666666666668</v>
      </c>
      <c r="F242" s="278">
        <v>80.63333333333334</v>
      </c>
      <c r="G242" s="278">
        <v>78.76666666666668</v>
      </c>
      <c r="H242" s="278">
        <v>87.76666666666668</v>
      </c>
      <c r="I242" s="278">
        <v>89.633333333333326</v>
      </c>
      <c r="J242" s="278">
        <v>92.26666666666668</v>
      </c>
      <c r="K242" s="276">
        <v>87</v>
      </c>
      <c r="L242" s="276">
        <v>82.5</v>
      </c>
      <c r="M242" s="276">
        <v>1.40202</v>
      </c>
    </row>
    <row r="243" spans="1:13">
      <c r="A243" s="267">
        <v>235</v>
      </c>
      <c r="B243" s="276" t="s">
        <v>125</v>
      </c>
      <c r="C243" s="277">
        <v>246.9</v>
      </c>
      <c r="D243" s="278">
        <v>246.43333333333331</v>
      </c>
      <c r="E243" s="278">
        <v>244.46666666666661</v>
      </c>
      <c r="F243" s="278">
        <v>242.0333333333333</v>
      </c>
      <c r="G243" s="278">
        <v>240.06666666666661</v>
      </c>
      <c r="H243" s="278">
        <v>248.86666666666662</v>
      </c>
      <c r="I243" s="278">
        <v>250.83333333333331</v>
      </c>
      <c r="J243" s="278">
        <v>253.26666666666662</v>
      </c>
      <c r="K243" s="276">
        <v>248.4</v>
      </c>
      <c r="L243" s="276">
        <v>244</v>
      </c>
      <c r="M243" s="276">
        <v>39.384099999999997</v>
      </c>
    </row>
    <row r="244" spans="1:13">
      <c r="A244" s="267">
        <v>236</v>
      </c>
      <c r="B244" s="276" t="s">
        <v>126</v>
      </c>
      <c r="C244" s="277">
        <v>1154.5999999999999</v>
      </c>
      <c r="D244" s="278">
        <v>1156.7666666666667</v>
      </c>
      <c r="E244" s="278">
        <v>1149.8333333333333</v>
      </c>
      <c r="F244" s="278">
        <v>1145.0666666666666</v>
      </c>
      <c r="G244" s="278">
        <v>1138.1333333333332</v>
      </c>
      <c r="H244" s="278">
        <v>1161.5333333333333</v>
      </c>
      <c r="I244" s="278">
        <v>1168.4666666666667</v>
      </c>
      <c r="J244" s="278">
        <v>1173.2333333333333</v>
      </c>
      <c r="K244" s="276">
        <v>1163.7</v>
      </c>
      <c r="L244" s="276">
        <v>1152</v>
      </c>
      <c r="M244" s="276">
        <v>69.059259999999995</v>
      </c>
    </row>
    <row r="245" spans="1:13">
      <c r="A245" s="267">
        <v>237</v>
      </c>
      <c r="B245" s="276" t="s">
        <v>1645</v>
      </c>
      <c r="C245" s="277">
        <v>630.65</v>
      </c>
      <c r="D245" s="278">
        <v>635.23333333333335</v>
      </c>
      <c r="E245" s="278">
        <v>623.4666666666667</v>
      </c>
      <c r="F245" s="278">
        <v>616.2833333333333</v>
      </c>
      <c r="G245" s="278">
        <v>604.51666666666665</v>
      </c>
      <c r="H245" s="278">
        <v>642.41666666666674</v>
      </c>
      <c r="I245" s="278">
        <v>654.18333333333339</v>
      </c>
      <c r="J245" s="278">
        <v>661.36666666666679</v>
      </c>
      <c r="K245" s="276">
        <v>647</v>
      </c>
      <c r="L245" s="276">
        <v>628.04999999999995</v>
      </c>
      <c r="M245" s="276">
        <v>0.27159</v>
      </c>
    </row>
    <row r="246" spans="1:13">
      <c r="A246" s="267">
        <v>238</v>
      </c>
      <c r="B246" s="276" t="s">
        <v>420</v>
      </c>
      <c r="C246" s="277">
        <v>284.3</v>
      </c>
      <c r="D246" s="278">
        <v>286.01666666666665</v>
      </c>
      <c r="E246" s="278">
        <v>281.2833333333333</v>
      </c>
      <c r="F246" s="278">
        <v>278.26666666666665</v>
      </c>
      <c r="G246" s="278">
        <v>273.5333333333333</v>
      </c>
      <c r="H246" s="278">
        <v>289.0333333333333</v>
      </c>
      <c r="I246" s="278">
        <v>293.76666666666665</v>
      </c>
      <c r="J246" s="278">
        <v>296.7833333333333</v>
      </c>
      <c r="K246" s="276">
        <v>290.75</v>
      </c>
      <c r="L246" s="276">
        <v>283</v>
      </c>
      <c r="M246" s="276">
        <v>6.7549700000000001</v>
      </c>
    </row>
    <row r="247" spans="1:13">
      <c r="A247" s="267">
        <v>239</v>
      </c>
      <c r="B247" s="276" t="s">
        <v>421</v>
      </c>
      <c r="C247" s="277">
        <v>315.75</v>
      </c>
      <c r="D247" s="278">
        <v>308.83333333333331</v>
      </c>
      <c r="E247" s="278">
        <v>301.91666666666663</v>
      </c>
      <c r="F247" s="278">
        <v>288.08333333333331</v>
      </c>
      <c r="G247" s="278">
        <v>281.16666666666663</v>
      </c>
      <c r="H247" s="278">
        <v>322.66666666666663</v>
      </c>
      <c r="I247" s="278">
        <v>329.58333333333326</v>
      </c>
      <c r="J247" s="278">
        <v>343.41666666666663</v>
      </c>
      <c r="K247" s="276">
        <v>315.75</v>
      </c>
      <c r="L247" s="276">
        <v>295</v>
      </c>
      <c r="M247" s="276">
        <v>6.75467</v>
      </c>
    </row>
    <row r="248" spans="1:13">
      <c r="A248" s="267">
        <v>240</v>
      </c>
      <c r="B248" s="276" t="s">
        <v>417</v>
      </c>
      <c r="C248" s="277">
        <v>11.2</v>
      </c>
      <c r="D248" s="278">
        <v>11.299999999999999</v>
      </c>
      <c r="E248" s="278">
        <v>10.999999999999998</v>
      </c>
      <c r="F248" s="278">
        <v>10.799999999999999</v>
      </c>
      <c r="G248" s="278">
        <v>10.499999999999998</v>
      </c>
      <c r="H248" s="278">
        <v>11.499999999999998</v>
      </c>
      <c r="I248" s="278">
        <v>11.799999999999999</v>
      </c>
      <c r="J248" s="278">
        <v>11.999999999999998</v>
      </c>
      <c r="K248" s="276">
        <v>11.6</v>
      </c>
      <c r="L248" s="276">
        <v>11.1</v>
      </c>
      <c r="M248" s="276">
        <v>38.363419999999998</v>
      </c>
    </row>
    <row r="249" spans="1:13">
      <c r="A249" s="267">
        <v>241</v>
      </c>
      <c r="B249" s="276" t="s">
        <v>127</v>
      </c>
      <c r="C249" s="277">
        <v>95.45</v>
      </c>
      <c r="D249" s="278">
        <v>95.34999999999998</v>
      </c>
      <c r="E249" s="278">
        <v>94.44999999999996</v>
      </c>
      <c r="F249" s="278">
        <v>93.449999999999974</v>
      </c>
      <c r="G249" s="278">
        <v>92.549999999999955</v>
      </c>
      <c r="H249" s="278">
        <v>96.349999999999966</v>
      </c>
      <c r="I249" s="278">
        <v>97.249999999999972</v>
      </c>
      <c r="J249" s="278">
        <v>98.249999999999972</v>
      </c>
      <c r="K249" s="276">
        <v>96.25</v>
      </c>
      <c r="L249" s="276">
        <v>94.35</v>
      </c>
      <c r="M249" s="276">
        <v>209.59934999999999</v>
      </c>
    </row>
    <row r="250" spans="1:13">
      <c r="A250" s="267">
        <v>242</v>
      </c>
      <c r="B250" s="276" t="s">
        <v>262</v>
      </c>
      <c r="C250" s="277">
        <v>2242.5500000000002</v>
      </c>
      <c r="D250" s="278">
        <v>2245.4666666666667</v>
      </c>
      <c r="E250" s="278">
        <v>2205.1833333333334</v>
      </c>
      <c r="F250" s="278">
        <v>2167.8166666666666</v>
      </c>
      <c r="G250" s="278">
        <v>2127.5333333333333</v>
      </c>
      <c r="H250" s="278">
        <v>2282.8333333333335</v>
      </c>
      <c r="I250" s="278">
        <v>2323.1166666666672</v>
      </c>
      <c r="J250" s="278">
        <v>2360.4833333333336</v>
      </c>
      <c r="K250" s="276">
        <v>2285.75</v>
      </c>
      <c r="L250" s="276">
        <v>2208.1</v>
      </c>
      <c r="M250" s="276">
        <v>4.3893300000000002</v>
      </c>
    </row>
    <row r="251" spans="1:13">
      <c r="A251" s="267">
        <v>243</v>
      </c>
      <c r="B251" s="276" t="s">
        <v>408</v>
      </c>
      <c r="C251" s="277">
        <v>111.3</v>
      </c>
      <c r="D251" s="278">
        <v>112.21666666666665</v>
      </c>
      <c r="E251" s="278">
        <v>109.83333333333331</v>
      </c>
      <c r="F251" s="278">
        <v>108.36666666666666</v>
      </c>
      <c r="G251" s="278">
        <v>105.98333333333332</v>
      </c>
      <c r="H251" s="278">
        <v>113.68333333333331</v>
      </c>
      <c r="I251" s="278">
        <v>116.06666666666666</v>
      </c>
      <c r="J251" s="278">
        <v>117.5333333333333</v>
      </c>
      <c r="K251" s="276">
        <v>114.6</v>
      </c>
      <c r="L251" s="276">
        <v>110.75</v>
      </c>
      <c r="M251" s="276">
        <v>3.4619900000000001</v>
      </c>
    </row>
    <row r="252" spans="1:13">
      <c r="A252" s="267">
        <v>244</v>
      </c>
      <c r="B252" s="276" t="s">
        <v>409</v>
      </c>
      <c r="C252" s="277">
        <v>90.4</v>
      </c>
      <c r="D252" s="278">
        <v>90.583333333333329</v>
      </c>
      <c r="E252" s="278">
        <v>89.666666666666657</v>
      </c>
      <c r="F252" s="278">
        <v>88.933333333333323</v>
      </c>
      <c r="G252" s="278">
        <v>88.016666666666652</v>
      </c>
      <c r="H252" s="278">
        <v>91.316666666666663</v>
      </c>
      <c r="I252" s="278">
        <v>92.23333333333332</v>
      </c>
      <c r="J252" s="278">
        <v>92.966666666666669</v>
      </c>
      <c r="K252" s="276">
        <v>91.5</v>
      </c>
      <c r="L252" s="276">
        <v>89.85</v>
      </c>
      <c r="M252" s="276">
        <v>6.5388700000000002</v>
      </c>
    </row>
    <row r="253" spans="1:13">
      <c r="A253" s="267">
        <v>245</v>
      </c>
      <c r="B253" s="276" t="s">
        <v>2931</v>
      </c>
      <c r="C253" s="277">
        <v>1441</v>
      </c>
      <c r="D253" s="278">
        <v>1456.7</v>
      </c>
      <c r="E253" s="278">
        <v>1415.4</v>
      </c>
      <c r="F253" s="278">
        <v>1389.8</v>
      </c>
      <c r="G253" s="278">
        <v>1348.5</v>
      </c>
      <c r="H253" s="278">
        <v>1482.3000000000002</v>
      </c>
      <c r="I253" s="278">
        <v>1523.6</v>
      </c>
      <c r="J253" s="278">
        <v>1549.2000000000003</v>
      </c>
      <c r="K253" s="276">
        <v>1498</v>
      </c>
      <c r="L253" s="276">
        <v>1431.1</v>
      </c>
      <c r="M253" s="276">
        <v>52.739139999999999</v>
      </c>
    </row>
    <row r="254" spans="1:13">
      <c r="A254" s="267">
        <v>246</v>
      </c>
      <c r="B254" s="276" t="s">
        <v>402</v>
      </c>
      <c r="C254" s="277">
        <v>454.85</v>
      </c>
      <c r="D254" s="278">
        <v>457.4666666666667</v>
      </c>
      <c r="E254" s="278">
        <v>448.93333333333339</v>
      </c>
      <c r="F254" s="278">
        <v>443.01666666666671</v>
      </c>
      <c r="G254" s="278">
        <v>434.48333333333341</v>
      </c>
      <c r="H254" s="278">
        <v>463.38333333333338</v>
      </c>
      <c r="I254" s="278">
        <v>471.91666666666669</v>
      </c>
      <c r="J254" s="278">
        <v>477.83333333333337</v>
      </c>
      <c r="K254" s="276">
        <v>466</v>
      </c>
      <c r="L254" s="276">
        <v>451.55</v>
      </c>
      <c r="M254" s="276">
        <v>9.1558799999999998</v>
      </c>
    </row>
    <row r="255" spans="1:13">
      <c r="A255" s="267">
        <v>247</v>
      </c>
      <c r="B255" s="276" t="s">
        <v>128</v>
      </c>
      <c r="C255" s="277">
        <v>213.55</v>
      </c>
      <c r="D255" s="278">
        <v>213.85000000000002</v>
      </c>
      <c r="E255" s="278">
        <v>211.30000000000004</v>
      </c>
      <c r="F255" s="278">
        <v>209.05</v>
      </c>
      <c r="G255" s="278">
        <v>206.50000000000003</v>
      </c>
      <c r="H255" s="278">
        <v>216.10000000000005</v>
      </c>
      <c r="I255" s="278">
        <v>218.65</v>
      </c>
      <c r="J255" s="278">
        <v>220.90000000000006</v>
      </c>
      <c r="K255" s="276">
        <v>216.4</v>
      </c>
      <c r="L255" s="276">
        <v>211.6</v>
      </c>
      <c r="M255" s="276">
        <v>232.55609000000001</v>
      </c>
    </row>
    <row r="256" spans="1:13">
      <c r="A256" s="267">
        <v>248</v>
      </c>
      <c r="B256" s="276" t="s">
        <v>413</v>
      </c>
      <c r="C256" s="277">
        <v>277</v>
      </c>
      <c r="D256" s="278">
        <v>278.66666666666669</v>
      </c>
      <c r="E256" s="278">
        <v>274.33333333333337</v>
      </c>
      <c r="F256" s="278">
        <v>271.66666666666669</v>
      </c>
      <c r="G256" s="278">
        <v>267.33333333333337</v>
      </c>
      <c r="H256" s="278">
        <v>281.33333333333337</v>
      </c>
      <c r="I256" s="278">
        <v>285.66666666666674</v>
      </c>
      <c r="J256" s="278">
        <v>288.33333333333337</v>
      </c>
      <c r="K256" s="276">
        <v>283</v>
      </c>
      <c r="L256" s="276">
        <v>276</v>
      </c>
      <c r="M256" s="276">
        <v>0.35185</v>
      </c>
    </row>
    <row r="257" spans="1:13">
      <c r="A257" s="267">
        <v>249</v>
      </c>
      <c r="B257" s="276" t="s">
        <v>411</v>
      </c>
      <c r="C257" s="277">
        <v>131.75</v>
      </c>
      <c r="D257" s="278">
        <v>132.54999999999998</v>
      </c>
      <c r="E257" s="278">
        <v>127.39999999999998</v>
      </c>
      <c r="F257" s="278">
        <v>123.04999999999998</v>
      </c>
      <c r="G257" s="278">
        <v>117.89999999999998</v>
      </c>
      <c r="H257" s="278">
        <v>136.89999999999998</v>
      </c>
      <c r="I257" s="278">
        <v>142.05000000000001</v>
      </c>
      <c r="J257" s="278">
        <v>146.39999999999998</v>
      </c>
      <c r="K257" s="276">
        <v>137.69999999999999</v>
      </c>
      <c r="L257" s="276">
        <v>128.19999999999999</v>
      </c>
      <c r="M257" s="276">
        <v>32.206310000000002</v>
      </c>
    </row>
    <row r="258" spans="1:13">
      <c r="A258" s="267">
        <v>250</v>
      </c>
      <c r="B258" s="276" t="s">
        <v>431</v>
      </c>
      <c r="C258" s="277">
        <v>24.1</v>
      </c>
      <c r="D258" s="278">
        <v>24.183333333333334</v>
      </c>
      <c r="E258" s="278">
        <v>23.716666666666669</v>
      </c>
      <c r="F258" s="278">
        <v>23.333333333333336</v>
      </c>
      <c r="G258" s="278">
        <v>22.866666666666671</v>
      </c>
      <c r="H258" s="278">
        <v>24.566666666666666</v>
      </c>
      <c r="I258" s="278">
        <v>25.033333333333328</v>
      </c>
      <c r="J258" s="278">
        <v>25.416666666666664</v>
      </c>
      <c r="K258" s="276">
        <v>24.65</v>
      </c>
      <c r="L258" s="276">
        <v>23.8</v>
      </c>
      <c r="M258" s="276">
        <v>18.983319999999999</v>
      </c>
    </row>
    <row r="259" spans="1:13">
      <c r="A259" s="267">
        <v>251</v>
      </c>
      <c r="B259" s="276" t="s">
        <v>428</v>
      </c>
      <c r="C259" s="277">
        <v>46</v>
      </c>
      <c r="D259" s="278">
        <v>45.983333333333327</v>
      </c>
      <c r="E259" s="278">
        <v>45.266666666666652</v>
      </c>
      <c r="F259" s="278">
        <v>44.533333333333324</v>
      </c>
      <c r="G259" s="278">
        <v>43.816666666666649</v>
      </c>
      <c r="H259" s="278">
        <v>46.716666666666654</v>
      </c>
      <c r="I259" s="278">
        <v>47.433333333333337</v>
      </c>
      <c r="J259" s="278">
        <v>48.166666666666657</v>
      </c>
      <c r="K259" s="276">
        <v>46.7</v>
      </c>
      <c r="L259" s="276">
        <v>45.25</v>
      </c>
      <c r="M259" s="276">
        <v>5.1092399999999998</v>
      </c>
    </row>
    <row r="260" spans="1:13">
      <c r="A260" s="267">
        <v>252</v>
      </c>
      <c r="B260" s="276" t="s">
        <v>429</v>
      </c>
      <c r="C260" s="277">
        <v>93.2</v>
      </c>
      <c r="D260" s="278">
        <v>92.95</v>
      </c>
      <c r="E260" s="278">
        <v>91.550000000000011</v>
      </c>
      <c r="F260" s="278">
        <v>89.9</v>
      </c>
      <c r="G260" s="278">
        <v>88.500000000000014</v>
      </c>
      <c r="H260" s="278">
        <v>94.600000000000009</v>
      </c>
      <c r="I260" s="278">
        <v>96.000000000000014</v>
      </c>
      <c r="J260" s="278">
        <v>97.65</v>
      </c>
      <c r="K260" s="276">
        <v>94.35</v>
      </c>
      <c r="L260" s="276">
        <v>91.3</v>
      </c>
      <c r="M260" s="276">
        <v>11.803879999999999</v>
      </c>
    </row>
    <row r="261" spans="1:13">
      <c r="A261" s="267">
        <v>253</v>
      </c>
      <c r="B261" s="276" t="s">
        <v>432</v>
      </c>
      <c r="C261" s="277">
        <v>57.85</v>
      </c>
      <c r="D261" s="278">
        <v>57.066666666666663</v>
      </c>
      <c r="E261" s="278">
        <v>55.833333333333329</v>
      </c>
      <c r="F261" s="278">
        <v>53.816666666666663</v>
      </c>
      <c r="G261" s="278">
        <v>52.583333333333329</v>
      </c>
      <c r="H261" s="278">
        <v>59.083333333333329</v>
      </c>
      <c r="I261" s="278">
        <v>60.316666666666663</v>
      </c>
      <c r="J261" s="278">
        <v>62.333333333333329</v>
      </c>
      <c r="K261" s="276">
        <v>58.3</v>
      </c>
      <c r="L261" s="276">
        <v>55.05</v>
      </c>
      <c r="M261" s="276">
        <v>40.429130000000001</v>
      </c>
    </row>
    <row r="262" spans="1:13">
      <c r="A262" s="267">
        <v>254</v>
      </c>
      <c r="B262" s="276" t="s">
        <v>422</v>
      </c>
      <c r="C262" s="277">
        <v>1069.3499999999999</v>
      </c>
      <c r="D262" s="278">
        <v>1058.8</v>
      </c>
      <c r="E262" s="278">
        <v>1037.5999999999999</v>
      </c>
      <c r="F262" s="278">
        <v>1005.8499999999999</v>
      </c>
      <c r="G262" s="278">
        <v>984.64999999999986</v>
      </c>
      <c r="H262" s="278">
        <v>1090.55</v>
      </c>
      <c r="I262" s="278">
        <v>1111.7500000000002</v>
      </c>
      <c r="J262" s="278">
        <v>1143.5</v>
      </c>
      <c r="K262" s="276">
        <v>1080</v>
      </c>
      <c r="L262" s="276">
        <v>1027.05</v>
      </c>
      <c r="M262" s="276">
        <v>2.8628999999999998</v>
      </c>
    </row>
    <row r="263" spans="1:13">
      <c r="A263" s="267">
        <v>255</v>
      </c>
      <c r="B263" s="276" t="s">
        <v>436</v>
      </c>
      <c r="C263" s="277">
        <v>2208.1999999999998</v>
      </c>
      <c r="D263" s="278">
        <v>2211.4</v>
      </c>
      <c r="E263" s="278">
        <v>2181.8000000000002</v>
      </c>
      <c r="F263" s="278">
        <v>2155.4</v>
      </c>
      <c r="G263" s="278">
        <v>2125.8000000000002</v>
      </c>
      <c r="H263" s="278">
        <v>2237.8000000000002</v>
      </c>
      <c r="I263" s="278">
        <v>2267.3999999999996</v>
      </c>
      <c r="J263" s="278">
        <v>2293.8000000000002</v>
      </c>
      <c r="K263" s="276">
        <v>2241</v>
      </c>
      <c r="L263" s="276">
        <v>2185</v>
      </c>
      <c r="M263" s="276">
        <v>8.5739999999999997E-2</v>
      </c>
    </row>
    <row r="264" spans="1:13">
      <c r="A264" s="267">
        <v>256</v>
      </c>
      <c r="B264" s="276" t="s">
        <v>433</v>
      </c>
      <c r="C264" s="277">
        <v>79.55</v>
      </c>
      <c r="D264" s="278">
        <v>78.95</v>
      </c>
      <c r="E264" s="278">
        <v>77.100000000000009</v>
      </c>
      <c r="F264" s="278">
        <v>74.650000000000006</v>
      </c>
      <c r="G264" s="278">
        <v>72.800000000000011</v>
      </c>
      <c r="H264" s="278">
        <v>81.400000000000006</v>
      </c>
      <c r="I264" s="278">
        <v>83.25</v>
      </c>
      <c r="J264" s="278">
        <v>85.7</v>
      </c>
      <c r="K264" s="276">
        <v>80.8</v>
      </c>
      <c r="L264" s="276">
        <v>76.5</v>
      </c>
      <c r="M264" s="276">
        <v>28.364149999999999</v>
      </c>
    </row>
    <row r="265" spans="1:13">
      <c r="A265" s="267">
        <v>257</v>
      </c>
      <c r="B265" s="276" t="s">
        <v>129</v>
      </c>
      <c r="C265" s="277">
        <v>272.8</v>
      </c>
      <c r="D265" s="278">
        <v>269.38333333333333</v>
      </c>
      <c r="E265" s="278">
        <v>264.81666666666666</v>
      </c>
      <c r="F265" s="278">
        <v>256.83333333333331</v>
      </c>
      <c r="G265" s="278">
        <v>252.26666666666665</v>
      </c>
      <c r="H265" s="278">
        <v>277.36666666666667</v>
      </c>
      <c r="I265" s="278">
        <v>281.93333333333328</v>
      </c>
      <c r="J265" s="278">
        <v>289.91666666666669</v>
      </c>
      <c r="K265" s="276">
        <v>273.95</v>
      </c>
      <c r="L265" s="276">
        <v>261.39999999999998</v>
      </c>
      <c r="M265" s="276">
        <v>99.697299999999998</v>
      </c>
    </row>
    <row r="266" spans="1:13">
      <c r="A266" s="267">
        <v>258</v>
      </c>
      <c r="B266" s="276" t="s">
        <v>423</v>
      </c>
      <c r="C266" s="277">
        <v>1937.35</v>
      </c>
      <c r="D266" s="278">
        <v>1931.6166666666668</v>
      </c>
      <c r="E266" s="278">
        <v>1914.2333333333336</v>
      </c>
      <c r="F266" s="278">
        <v>1891.1166666666668</v>
      </c>
      <c r="G266" s="278">
        <v>1873.7333333333336</v>
      </c>
      <c r="H266" s="278">
        <v>1954.7333333333336</v>
      </c>
      <c r="I266" s="278">
        <v>1972.1166666666668</v>
      </c>
      <c r="J266" s="278">
        <v>1995.2333333333336</v>
      </c>
      <c r="K266" s="276">
        <v>1949</v>
      </c>
      <c r="L266" s="276">
        <v>1908.5</v>
      </c>
      <c r="M266" s="276">
        <v>1.62287</v>
      </c>
    </row>
    <row r="267" spans="1:13">
      <c r="A267" s="267">
        <v>259</v>
      </c>
      <c r="B267" s="276" t="s">
        <v>424</v>
      </c>
      <c r="C267" s="277">
        <v>341.1</v>
      </c>
      <c r="D267" s="278">
        <v>343.05</v>
      </c>
      <c r="E267" s="278">
        <v>338.15000000000003</v>
      </c>
      <c r="F267" s="278">
        <v>335.20000000000005</v>
      </c>
      <c r="G267" s="278">
        <v>330.30000000000007</v>
      </c>
      <c r="H267" s="278">
        <v>346</v>
      </c>
      <c r="I267" s="278">
        <v>350.9</v>
      </c>
      <c r="J267" s="278">
        <v>353.84999999999997</v>
      </c>
      <c r="K267" s="276">
        <v>347.95</v>
      </c>
      <c r="L267" s="276">
        <v>340.1</v>
      </c>
      <c r="M267" s="276">
        <v>4.0863199999999997</v>
      </c>
    </row>
    <row r="268" spans="1:13">
      <c r="A268" s="267">
        <v>260</v>
      </c>
      <c r="B268" s="276" t="s">
        <v>425</v>
      </c>
      <c r="C268" s="277">
        <v>102.5</v>
      </c>
      <c r="D268" s="278">
        <v>102.73333333333333</v>
      </c>
      <c r="E268" s="278">
        <v>101.71666666666667</v>
      </c>
      <c r="F268" s="278">
        <v>100.93333333333334</v>
      </c>
      <c r="G268" s="278">
        <v>99.916666666666671</v>
      </c>
      <c r="H268" s="278">
        <v>103.51666666666667</v>
      </c>
      <c r="I268" s="278">
        <v>104.53333333333335</v>
      </c>
      <c r="J268" s="278">
        <v>105.31666666666666</v>
      </c>
      <c r="K268" s="276">
        <v>103.75</v>
      </c>
      <c r="L268" s="276">
        <v>101.95</v>
      </c>
      <c r="M268" s="276">
        <v>7.1556199999999999</v>
      </c>
    </row>
    <row r="269" spans="1:13">
      <c r="A269" s="267">
        <v>261</v>
      </c>
      <c r="B269" s="276" t="s">
        <v>426</v>
      </c>
      <c r="C269" s="277">
        <v>78.099999999999994</v>
      </c>
      <c r="D269" s="278">
        <v>78.149999999999991</v>
      </c>
      <c r="E269" s="278">
        <v>75.949999999999989</v>
      </c>
      <c r="F269" s="278">
        <v>73.8</v>
      </c>
      <c r="G269" s="278">
        <v>71.599999999999994</v>
      </c>
      <c r="H269" s="278">
        <v>80.299999999999983</v>
      </c>
      <c r="I269" s="278">
        <v>82.5</v>
      </c>
      <c r="J269" s="278">
        <v>84.649999999999977</v>
      </c>
      <c r="K269" s="276">
        <v>80.349999999999994</v>
      </c>
      <c r="L269" s="276">
        <v>76</v>
      </c>
      <c r="M269" s="276">
        <v>25.671700000000001</v>
      </c>
    </row>
    <row r="270" spans="1:13">
      <c r="A270" s="267">
        <v>262</v>
      </c>
      <c r="B270" s="276" t="s">
        <v>427</v>
      </c>
      <c r="C270" s="277">
        <v>86.75</v>
      </c>
      <c r="D270" s="278">
        <v>85.616666666666674</v>
      </c>
      <c r="E270" s="278">
        <v>83.733333333333348</v>
      </c>
      <c r="F270" s="278">
        <v>80.716666666666669</v>
      </c>
      <c r="G270" s="278">
        <v>78.833333333333343</v>
      </c>
      <c r="H270" s="278">
        <v>88.633333333333354</v>
      </c>
      <c r="I270" s="278">
        <v>90.51666666666668</v>
      </c>
      <c r="J270" s="278">
        <v>93.53333333333336</v>
      </c>
      <c r="K270" s="276">
        <v>87.5</v>
      </c>
      <c r="L270" s="276">
        <v>82.6</v>
      </c>
      <c r="M270" s="276">
        <v>85.779349999999994</v>
      </c>
    </row>
    <row r="271" spans="1:13">
      <c r="A271" s="267">
        <v>263</v>
      </c>
      <c r="B271" s="276" t="s">
        <v>435</v>
      </c>
      <c r="C271" s="277">
        <v>66.75</v>
      </c>
      <c r="D271" s="278">
        <v>67.033333333333346</v>
      </c>
      <c r="E271" s="278">
        <v>66.016666666666694</v>
      </c>
      <c r="F271" s="278">
        <v>65.283333333333346</v>
      </c>
      <c r="G271" s="278">
        <v>64.266666666666694</v>
      </c>
      <c r="H271" s="278">
        <v>67.766666666666694</v>
      </c>
      <c r="I271" s="278">
        <v>68.783333333333346</v>
      </c>
      <c r="J271" s="278">
        <v>69.516666666666694</v>
      </c>
      <c r="K271" s="276">
        <v>68.05</v>
      </c>
      <c r="L271" s="276">
        <v>66.3</v>
      </c>
      <c r="M271" s="276">
        <v>5.7640500000000001</v>
      </c>
    </row>
    <row r="272" spans="1:13">
      <c r="A272" s="267">
        <v>264</v>
      </c>
      <c r="B272" s="276" t="s">
        <v>434</v>
      </c>
      <c r="C272" s="277">
        <v>135.15</v>
      </c>
      <c r="D272" s="278">
        <v>134.08333333333334</v>
      </c>
      <c r="E272" s="278">
        <v>131.26666666666668</v>
      </c>
      <c r="F272" s="278">
        <v>127.38333333333333</v>
      </c>
      <c r="G272" s="278">
        <v>124.56666666666666</v>
      </c>
      <c r="H272" s="278">
        <v>137.9666666666667</v>
      </c>
      <c r="I272" s="278">
        <v>140.78333333333336</v>
      </c>
      <c r="J272" s="278">
        <v>144.66666666666671</v>
      </c>
      <c r="K272" s="276">
        <v>136.9</v>
      </c>
      <c r="L272" s="276">
        <v>130.19999999999999</v>
      </c>
      <c r="M272" s="276">
        <v>3.9142199999999998</v>
      </c>
    </row>
    <row r="273" spans="1:13">
      <c r="A273" s="267">
        <v>265</v>
      </c>
      <c r="B273" s="276" t="s">
        <v>263</v>
      </c>
      <c r="C273" s="277">
        <v>66.400000000000006</v>
      </c>
      <c r="D273" s="278">
        <v>66.900000000000006</v>
      </c>
      <c r="E273" s="278">
        <v>65.600000000000009</v>
      </c>
      <c r="F273" s="278">
        <v>64.8</v>
      </c>
      <c r="G273" s="278">
        <v>63.5</v>
      </c>
      <c r="H273" s="278">
        <v>67.700000000000017</v>
      </c>
      <c r="I273" s="278">
        <v>69.000000000000028</v>
      </c>
      <c r="J273" s="278">
        <v>69.800000000000026</v>
      </c>
      <c r="K273" s="276">
        <v>68.2</v>
      </c>
      <c r="L273" s="276">
        <v>66.099999999999994</v>
      </c>
      <c r="M273" s="276">
        <v>11.89733</v>
      </c>
    </row>
    <row r="274" spans="1:13">
      <c r="A274" s="267">
        <v>266</v>
      </c>
      <c r="B274" s="276" t="s">
        <v>130</v>
      </c>
      <c r="C274" s="277">
        <v>365.9</v>
      </c>
      <c r="D274" s="278">
        <v>362.13333333333338</v>
      </c>
      <c r="E274" s="278">
        <v>357.26666666666677</v>
      </c>
      <c r="F274" s="278">
        <v>348.63333333333338</v>
      </c>
      <c r="G274" s="278">
        <v>343.76666666666677</v>
      </c>
      <c r="H274" s="278">
        <v>370.76666666666677</v>
      </c>
      <c r="I274" s="278">
        <v>375.63333333333344</v>
      </c>
      <c r="J274" s="278">
        <v>384.26666666666677</v>
      </c>
      <c r="K274" s="276">
        <v>367</v>
      </c>
      <c r="L274" s="276">
        <v>353.5</v>
      </c>
      <c r="M274" s="276">
        <v>59.78528</v>
      </c>
    </row>
    <row r="275" spans="1:13">
      <c r="A275" s="267">
        <v>267</v>
      </c>
      <c r="B275" s="276" t="s">
        <v>264</v>
      </c>
      <c r="C275" s="277">
        <v>814.7</v>
      </c>
      <c r="D275" s="278">
        <v>812.55000000000007</v>
      </c>
      <c r="E275" s="278">
        <v>806.25000000000011</v>
      </c>
      <c r="F275" s="278">
        <v>797.80000000000007</v>
      </c>
      <c r="G275" s="278">
        <v>791.50000000000011</v>
      </c>
      <c r="H275" s="278">
        <v>821.00000000000011</v>
      </c>
      <c r="I275" s="278">
        <v>827.30000000000007</v>
      </c>
      <c r="J275" s="278">
        <v>835.75000000000011</v>
      </c>
      <c r="K275" s="276">
        <v>818.85</v>
      </c>
      <c r="L275" s="276">
        <v>804.1</v>
      </c>
      <c r="M275" s="276">
        <v>1.2744899999999999</v>
      </c>
    </row>
    <row r="276" spans="1:13">
      <c r="A276" s="267">
        <v>268</v>
      </c>
      <c r="B276" s="276" t="s">
        <v>131</v>
      </c>
      <c r="C276" s="277">
        <v>2581.5500000000002</v>
      </c>
      <c r="D276" s="278">
        <v>2606.9666666666667</v>
      </c>
      <c r="E276" s="278">
        <v>2549.5833333333335</v>
      </c>
      <c r="F276" s="278">
        <v>2517.6166666666668</v>
      </c>
      <c r="G276" s="278">
        <v>2460.2333333333336</v>
      </c>
      <c r="H276" s="278">
        <v>2638.9333333333334</v>
      </c>
      <c r="I276" s="278">
        <v>2696.3166666666666</v>
      </c>
      <c r="J276" s="278">
        <v>2728.2833333333333</v>
      </c>
      <c r="K276" s="276">
        <v>2664.35</v>
      </c>
      <c r="L276" s="276">
        <v>2575</v>
      </c>
      <c r="M276" s="276">
        <v>6.5277599999999998</v>
      </c>
    </row>
    <row r="277" spans="1:13">
      <c r="A277" s="267">
        <v>269</v>
      </c>
      <c r="B277" s="276" t="s">
        <v>132</v>
      </c>
      <c r="C277" s="277">
        <v>610.65</v>
      </c>
      <c r="D277" s="278">
        <v>611.83333333333337</v>
      </c>
      <c r="E277" s="278">
        <v>605.81666666666672</v>
      </c>
      <c r="F277" s="278">
        <v>600.98333333333335</v>
      </c>
      <c r="G277" s="278">
        <v>594.9666666666667</v>
      </c>
      <c r="H277" s="278">
        <v>616.66666666666674</v>
      </c>
      <c r="I277" s="278">
        <v>622.68333333333339</v>
      </c>
      <c r="J277" s="278">
        <v>627.51666666666677</v>
      </c>
      <c r="K277" s="276">
        <v>617.85</v>
      </c>
      <c r="L277" s="276">
        <v>607</v>
      </c>
      <c r="M277" s="276">
        <v>3.7659600000000002</v>
      </c>
    </row>
    <row r="278" spans="1:13">
      <c r="A278" s="267">
        <v>270</v>
      </c>
      <c r="B278" s="276" t="s">
        <v>437</v>
      </c>
      <c r="C278" s="277">
        <v>142.75</v>
      </c>
      <c r="D278" s="278">
        <v>142.95000000000002</v>
      </c>
      <c r="E278" s="278">
        <v>141.45000000000005</v>
      </c>
      <c r="F278" s="278">
        <v>140.15000000000003</v>
      </c>
      <c r="G278" s="278">
        <v>138.65000000000006</v>
      </c>
      <c r="H278" s="278">
        <v>144.25000000000003</v>
      </c>
      <c r="I278" s="278">
        <v>145.74999999999997</v>
      </c>
      <c r="J278" s="278">
        <v>147.05000000000001</v>
      </c>
      <c r="K278" s="276">
        <v>144.44999999999999</v>
      </c>
      <c r="L278" s="276">
        <v>141.65</v>
      </c>
      <c r="M278" s="276">
        <v>8.0259900000000002</v>
      </c>
    </row>
    <row r="279" spans="1:13">
      <c r="A279" s="267">
        <v>271</v>
      </c>
      <c r="B279" s="276" t="s">
        <v>443</v>
      </c>
      <c r="C279" s="277">
        <v>675.6</v>
      </c>
      <c r="D279" s="278">
        <v>676.5333333333333</v>
      </c>
      <c r="E279" s="278">
        <v>669.21666666666658</v>
      </c>
      <c r="F279" s="278">
        <v>662.83333333333326</v>
      </c>
      <c r="G279" s="278">
        <v>655.51666666666654</v>
      </c>
      <c r="H279" s="278">
        <v>682.91666666666663</v>
      </c>
      <c r="I279" s="278">
        <v>690.23333333333323</v>
      </c>
      <c r="J279" s="278">
        <v>696.61666666666667</v>
      </c>
      <c r="K279" s="276">
        <v>683.85</v>
      </c>
      <c r="L279" s="276">
        <v>670.15</v>
      </c>
      <c r="M279" s="276">
        <v>3.1956099999999998</v>
      </c>
    </row>
    <row r="280" spans="1:13">
      <c r="A280" s="267">
        <v>272</v>
      </c>
      <c r="B280" s="276" t="s">
        <v>444</v>
      </c>
      <c r="C280" s="277">
        <v>315.14999999999998</v>
      </c>
      <c r="D280" s="278">
        <v>317.09999999999997</v>
      </c>
      <c r="E280" s="278">
        <v>312.24999999999994</v>
      </c>
      <c r="F280" s="278">
        <v>309.34999999999997</v>
      </c>
      <c r="G280" s="278">
        <v>304.49999999999994</v>
      </c>
      <c r="H280" s="278">
        <v>319.99999999999994</v>
      </c>
      <c r="I280" s="278">
        <v>324.84999999999997</v>
      </c>
      <c r="J280" s="278">
        <v>327.74999999999994</v>
      </c>
      <c r="K280" s="276">
        <v>321.95</v>
      </c>
      <c r="L280" s="276">
        <v>314.2</v>
      </c>
      <c r="M280" s="276">
        <v>6.9917100000000003</v>
      </c>
    </row>
    <row r="281" spans="1:13">
      <c r="A281" s="267">
        <v>273</v>
      </c>
      <c r="B281" s="276" t="s">
        <v>445</v>
      </c>
      <c r="C281" s="277">
        <v>550.04999999999995</v>
      </c>
      <c r="D281" s="278">
        <v>551.88333333333333</v>
      </c>
      <c r="E281" s="278">
        <v>540.26666666666665</v>
      </c>
      <c r="F281" s="278">
        <v>530.48333333333335</v>
      </c>
      <c r="G281" s="278">
        <v>518.86666666666667</v>
      </c>
      <c r="H281" s="278">
        <v>561.66666666666663</v>
      </c>
      <c r="I281" s="278">
        <v>573.28333333333319</v>
      </c>
      <c r="J281" s="278">
        <v>583.06666666666661</v>
      </c>
      <c r="K281" s="276">
        <v>563.5</v>
      </c>
      <c r="L281" s="276">
        <v>542.1</v>
      </c>
      <c r="M281" s="276">
        <v>2.9231400000000001</v>
      </c>
    </row>
    <row r="282" spans="1:13">
      <c r="A282" s="267">
        <v>274</v>
      </c>
      <c r="B282" s="276" t="s">
        <v>447</v>
      </c>
      <c r="C282" s="277">
        <v>47.15</v>
      </c>
      <c r="D282" s="278">
        <v>47.083333333333336</v>
      </c>
      <c r="E282" s="278">
        <v>46.06666666666667</v>
      </c>
      <c r="F282" s="278">
        <v>44.983333333333334</v>
      </c>
      <c r="G282" s="278">
        <v>43.966666666666669</v>
      </c>
      <c r="H282" s="278">
        <v>48.166666666666671</v>
      </c>
      <c r="I282" s="278">
        <v>49.183333333333337</v>
      </c>
      <c r="J282" s="278">
        <v>50.266666666666673</v>
      </c>
      <c r="K282" s="276">
        <v>48.1</v>
      </c>
      <c r="L282" s="276">
        <v>46</v>
      </c>
      <c r="M282" s="276">
        <v>38.67783</v>
      </c>
    </row>
    <row r="283" spans="1:13">
      <c r="A283" s="267">
        <v>275</v>
      </c>
      <c r="B283" s="276" t="s">
        <v>449</v>
      </c>
      <c r="C283" s="277">
        <v>370.9</v>
      </c>
      <c r="D283" s="278">
        <v>371.39999999999992</v>
      </c>
      <c r="E283" s="278">
        <v>366.14999999999986</v>
      </c>
      <c r="F283" s="278">
        <v>361.39999999999992</v>
      </c>
      <c r="G283" s="278">
        <v>356.14999999999986</v>
      </c>
      <c r="H283" s="278">
        <v>376.14999999999986</v>
      </c>
      <c r="I283" s="278">
        <v>381.4</v>
      </c>
      <c r="J283" s="278">
        <v>386.14999999999986</v>
      </c>
      <c r="K283" s="276">
        <v>376.65</v>
      </c>
      <c r="L283" s="276">
        <v>366.65</v>
      </c>
      <c r="M283" s="276">
        <v>4.3963900000000002</v>
      </c>
    </row>
    <row r="284" spans="1:13">
      <c r="A284" s="267">
        <v>276</v>
      </c>
      <c r="B284" s="276" t="s">
        <v>439</v>
      </c>
      <c r="C284" s="277">
        <v>448.55</v>
      </c>
      <c r="D284" s="278">
        <v>439.95</v>
      </c>
      <c r="E284" s="278">
        <v>429.9</v>
      </c>
      <c r="F284" s="278">
        <v>411.25</v>
      </c>
      <c r="G284" s="278">
        <v>401.2</v>
      </c>
      <c r="H284" s="278">
        <v>458.59999999999997</v>
      </c>
      <c r="I284" s="278">
        <v>468.65000000000003</v>
      </c>
      <c r="J284" s="278">
        <v>487.29999999999995</v>
      </c>
      <c r="K284" s="276">
        <v>450</v>
      </c>
      <c r="L284" s="276">
        <v>421.3</v>
      </c>
      <c r="M284" s="276">
        <v>6.5969699999999998</v>
      </c>
    </row>
    <row r="285" spans="1:13">
      <c r="A285" s="267">
        <v>277</v>
      </c>
      <c r="B285" s="276" t="s">
        <v>440</v>
      </c>
      <c r="C285" s="277">
        <v>312.10000000000002</v>
      </c>
      <c r="D285" s="278">
        <v>313.48333333333335</v>
      </c>
      <c r="E285" s="278">
        <v>308.9666666666667</v>
      </c>
      <c r="F285" s="278">
        <v>305.83333333333337</v>
      </c>
      <c r="G285" s="278">
        <v>301.31666666666672</v>
      </c>
      <c r="H285" s="278">
        <v>316.61666666666667</v>
      </c>
      <c r="I285" s="278">
        <v>321.13333333333333</v>
      </c>
      <c r="J285" s="278">
        <v>324.26666666666665</v>
      </c>
      <c r="K285" s="276">
        <v>318</v>
      </c>
      <c r="L285" s="276">
        <v>310.35000000000002</v>
      </c>
      <c r="M285" s="276">
        <v>16.46895</v>
      </c>
    </row>
    <row r="286" spans="1:13">
      <c r="A286" s="267">
        <v>278</v>
      </c>
      <c r="B286" s="276" t="s">
        <v>451</v>
      </c>
      <c r="C286" s="277">
        <v>210.9</v>
      </c>
      <c r="D286" s="278">
        <v>211.13333333333335</v>
      </c>
      <c r="E286" s="278">
        <v>209.2166666666667</v>
      </c>
      <c r="F286" s="278">
        <v>207.53333333333333</v>
      </c>
      <c r="G286" s="278">
        <v>205.61666666666667</v>
      </c>
      <c r="H286" s="278">
        <v>212.81666666666672</v>
      </c>
      <c r="I286" s="278">
        <v>214.73333333333341</v>
      </c>
      <c r="J286" s="278">
        <v>216.41666666666674</v>
      </c>
      <c r="K286" s="276">
        <v>213.05</v>
      </c>
      <c r="L286" s="276">
        <v>209.45</v>
      </c>
      <c r="M286" s="276">
        <v>0.32089000000000001</v>
      </c>
    </row>
    <row r="287" spans="1:13">
      <c r="A287" s="267">
        <v>279</v>
      </c>
      <c r="B287" s="276" t="s">
        <v>133</v>
      </c>
      <c r="C287" s="277">
        <v>1951.15</v>
      </c>
      <c r="D287" s="278">
        <v>1942.8166666666666</v>
      </c>
      <c r="E287" s="278">
        <v>1927.6333333333332</v>
      </c>
      <c r="F287" s="278">
        <v>1904.1166666666666</v>
      </c>
      <c r="G287" s="278">
        <v>1888.9333333333332</v>
      </c>
      <c r="H287" s="278">
        <v>1966.3333333333333</v>
      </c>
      <c r="I287" s="278">
        <v>1981.5166666666667</v>
      </c>
      <c r="J287" s="278">
        <v>2005.0333333333333</v>
      </c>
      <c r="K287" s="276">
        <v>1958</v>
      </c>
      <c r="L287" s="276">
        <v>1919.3</v>
      </c>
      <c r="M287" s="276">
        <v>41.418979999999998</v>
      </c>
    </row>
    <row r="288" spans="1:13">
      <c r="A288" s="267">
        <v>280</v>
      </c>
      <c r="B288" s="276" t="s">
        <v>441</v>
      </c>
      <c r="C288" s="277">
        <v>110.1</v>
      </c>
      <c r="D288" s="278">
        <v>109.91666666666667</v>
      </c>
      <c r="E288" s="278">
        <v>108.23333333333335</v>
      </c>
      <c r="F288" s="278">
        <v>106.36666666666667</v>
      </c>
      <c r="G288" s="278">
        <v>104.68333333333335</v>
      </c>
      <c r="H288" s="278">
        <v>111.78333333333335</v>
      </c>
      <c r="I288" s="278">
        <v>113.46666666666665</v>
      </c>
      <c r="J288" s="278">
        <v>115.33333333333334</v>
      </c>
      <c r="K288" s="276">
        <v>111.6</v>
      </c>
      <c r="L288" s="276">
        <v>108.05</v>
      </c>
      <c r="M288" s="276">
        <v>2.8007</v>
      </c>
    </row>
    <row r="289" spans="1:13">
      <c r="A289" s="267">
        <v>281</v>
      </c>
      <c r="B289" s="276" t="s">
        <v>438</v>
      </c>
      <c r="C289" s="277">
        <v>893.7</v>
      </c>
      <c r="D289" s="278">
        <v>886.1</v>
      </c>
      <c r="E289" s="278">
        <v>868.30000000000007</v>
      </c>
      <c r="F289" s="278">
        <v>842.90000000000009</v>
      </c>
      <c r="G289" s="278">
        <v>825.10000000000014</v>
      </c>
      <c r="H289" s="278">
        <v>911.5</v>
      </c>
      <c r="I289" s="278">
        <v>929.3</v>
      </c>
      <c r="J289" s="278">
        <v>954.69999999999993</v>
      </c>
      <c r="K289" s="276">
        <v>903.9</v>
      </c>
      <c r="L289" s="276">
        <v>860.7</v>
      </c>
      <c r="M289" s="276">
        <v>1.23394</v>
      </c>
    </row>
    <row r="290" spans="1:13">
      <c r="A290" s="267">
        <v>282</v>
      </c>
      <c r="B290" s="276" t="s">
        <v>442</v>
      </c>
      <c r="C290" s="277">
        <v>248.2</v>
      </c>
      <c r="D290" s="278">
        <v>249.28333333333333</v>
      </c>
      <c r="E290" s="278">
        <v>246.41666666666666</v>
      </c>
      <c r="F290" s="278">
        <v>244.63333333333333</v>
      </c>
      <c r="G290" s="278">
        <v>241.76666666666665</v>
      </c>
      <c r="H290" s="278">
        <v>251.06666666666666</v>
      </c>
      <c r="I290" s="278">
        <v>253.93333333333334</v>
      </c>
      <c r="J290" s="278">
        <v>255.71666666666667</v>
      </c>
      <c r="K290" s="276">
        <v>252.15</v>
      </c>
      <c r="L290" s="276">
        <v>247.5</v>
      </c>
      <c r="M290" s="276">
        <v>5.0631899999999996</v>
      </c>
    </row>
    <row r="291" spans="1:13">
      <c r="A291" s="267">
        <v>283</v>
      </c>
      <c r="B291" s="276" t="s">
        <v>1830</v>
      </c>
      <c r="C291" s="277">
        <v>635.6</v>
      </c>
      <c r="D291" s="278">
        <v>632.23333333333323</v>
      </c>
      <c r="E291" s="278">
        <v>624.46666666666647</v>
      </c>
      <c r="F291" s="278">
        <v>613.33333333333326</v>
      </c>
      <c r="G291" s="278">
        <v>605.56666666666649</v>
      </c>
      <c r="H291" s="278">
        <v>643.36666666666645</v>
      </c>
      <c r="I291" s="278">
        <v>651.1333333333331</v>
      </c>
      <c r="J291" s="278">
        <v>662.26666666666642</v>
      </c>
      <c r="K291" s="276">
        <v>640</v>
      </c>
      <c r="L291" s="276">
        <v>621.1</v>
      </c>
      <c r="M291" s="276">
        <v>0.34777000000000002</v>
      </c>
    </row>
    <row r="292" spans="1:13">
      <c r="A292" s="267">
        <v>284</v>
      </c>
      <c r="B292" s="276" t="s">
        <v>448</v>
      </c>
      <c r="C292" s="277">
        <v>539.20000000000005</v>
      </c>
      <c r="D292" s="278">
        <v>537.98333333333335</v>
      </c>
      <c r="E292" s="278">
        <v>527.91666666666674</v>
      </c>
      <c r="F292" s="278">
        <v>516.63333333333344</v>
      </c>
      <c r="G292" s="278">
        <v>506.56666666666683</v>
      </c>
      <c r="H292" s="278">
        <v>549.26666666666665</v>
      </c>
      <c r="I292" s="278">
        <v>559.33333333333326</v>
      </c>
      <c r="J292" s="278">
        <v>570.61666666666656</v>
      </c>
      <c r="K292" s="276">
        <v>548.04999999999995</v>
      </c>
      <c r="L292" s="276">
        <v>526.70000000000005</v>
      </c>
      <c r="M292" s="276">
        <v>14.6347</v>
      </c>
    </row>
    <row r="293" spans="1:13">
      <c r="A293" s="267">
        <v>285</v>
      </c>
      <c r="B293" s="276" t="s">
        <v>446</v>
      </c>
      <c r="C293" s="277">
        <v>57.65</v>
      </c>
      <c r="D293" s="278">
        <v>57.849999999999994</v>
      </c>
      <c r="E293" s="278">
        <v>56.899999999999991</v>
      </c>
      <c r="F293" s="278">
        <v>56.15</v>
      </c>
      <c r="G293" s="278">
        <v>55.199999999999996</v>
      </c>
      <c r="H293" s="278">
        <v>58.599999999999987</v>
      </c>
      <c r="I293" s="278">
        <v>59.54999999999999</v>
      </c>
      <c r="J293" s="278">
        <v>60.299999999999983</v>
      </c>
      <c r="K293" s="276">
        <v>58.8</v>
      </c>
      <c r="L293" s="276">
        <v>57.1</v>
      </c>
      <c r="M293" s="276">
        <v>24.650780000000001</v>
      </c>
    </row>
    <row r="294" spans="1:13">
      <c r="A294" s="267">
        <v>286</v>
      </c>
      <c r="B294" s="276" t="s">
        <v>134</v>
      </c>
      <c r="C294" s="277">
        <v>94.15</v>
      </c>
      <c r="D294" s="278">
        <v>92.833333333333329</v>
      </c>
      <c r="E294" s="278">
        <v>91.066666666666663</v>
      </c>
      <c r="F294" s="278">
        <v>87.983333333333334</v>
      </c>
      <c r="G294" s="278">
        <v>86.216666666666669</v>
      </c>
      <c r="H294" s="278">
        <v>95.916666666666657</v>
      </c>
      <c r="I294" s="278">
        <v>97.683333333333337</v>
      </c>
      <c r="J294" s="278">
        <v>100.76666666666665</v>
      </c>
      <c r="K294" s="276">
        <v>94.6</v>
      </c>
      <c r="L294" s="276">
        <v>89.75</v>
      </c>
      <c r="M294" s="276">
        <v>200.53303</v>
      </c>
    </row>
    <row r="295" spans="1:13">
      <c r="A295" s="267">
        <v>287</v>
      </c>
      <c r="B295" s="276" t="s">
        <v>358</v>
      </c>
      <c r="C295" s="277">
        <v>2176</v>
      </c>
      <c r="D295" s="278">
        <v>2163.6833333333334</v>
      </c>
      <c r="E295" s="278">
        <v>2130.3666666666668</v>
      </c>
      <c r="F295" s="278">
        <v>2084.7333333333336</v>
      </c>
      <c r="G295" s="278">
        <v>2051.416666666667</v>
      </c>
      <c r="H295" s="278">
        <v>2209.3166666666666</v>
      </c>
      <c r="I295" s="278">
        <v>2242.6333333333332</v>
      </c>
      <c r="J295" s="278">
        <v>2288.2666666666664</v>
      </c>
      <c r="K295" s="276">
        <v>2197</v>
      </c>
      <c r="L295" s="276">
        <v>2118.0500000000002</v>
      </c>
      <c r="M295" s="276">
        <v>1.0594600000000001</v>
      </c>
    </row>
    <row r="296" spans="1:13">
      <c r="A296" s="267">
        <v>288</v>
      </c>
      <c r="B296" s="276" t="s">
        <v>1841</v>
      </c>
      <c r="C296" s="277">
        <v>224.45</v>
      </c>
      <c r="D296" s="278">
        <v>225.4</v>
      </c>
      <c r="E296" s="278">
        <v>221.05</v>
      </c>
      <c r="F296" s="278">
        <v>217.65</v>
      </c>
      <c r="G296" s="278">
        <v>213.3</v>
      </c>
      <c r="H296" s="278">
        <v>228.8</v>
      </c>
      <c r="I296" s="278">
        <v>233.14999999999998</v>
      </c>
      <c r="J296" s="278">
        <v>236.55</v>
      </c>
      <c r="K296" s="276">
        <v>229.75</v>
      </c>
      <c r="L296" s="276">
        <v>222</v>
      </c>
      <c r="M296" s="276">
        <v>0.93767</v>
      </c>
    </row>
    <row r="297" spans="1:13">
      <c r="A297" s="267">
        <v>289</v>
      </c>
      <c r="B297" s="276" t="s">
        <v>454</v>
      </c>
      <c r="C297" s="277">
        <v>328.4</v>
      </c>
      <c r="D297" s="278">
        <v>327.96666666666664</v>
      </c>
      <c r="E297" s="278">
        <v>324.43333333333328</v>
      </c>
      <c r="F297" s="278">
        <v>320.46666666666664</v>
      </c>
      <c r="G297" s="278">
        <v>316.93333333333328</v>
      </c>
      <c r="H297" s="278">
        <v>331.93333333333328</v>
      </c>
      <c r="I297" s="278">
        <v>335.4666666666667</v>
      </c>
      <c r="J297" s="278">
        <v>339.43333333333328</v>
      </c>
      <c r="K297" s="276">
        <v>331.5</v>
      </c>
      <c r="L297" s="276">
        <v>324</v>
      </c>
      <c r="M297" s="276">
        <v>20.568169999999999</v>
      </c>
    </row>
    <row r="298" spans="1:13">
      <c r="A298" s="267">
        <v>290</v>
      </c>
      <c r="B298" s="276" t="s">
        <v>452</v>
      </c>
      <c r="C298" s="277">
        <v>4712.75</v>
      </c>
      <c r="D298" s="278">
        <v>4654.916666666667</v>
      </c>
      <c r="E298" s="278">
        <v>4564.8333333333339</v>
      </c>
      <c r="F298" s="278">
        <v>4416.916666666667</v>
      </c>
      <c r="G298" s="278">
        <v>4326.8333333333339</v>
      </c>
      <c r="H298" s="278">
        <v>4802.8333333333339</v>
      </c>
      <c r="I298" s="278">
        <v>4892.9166666666679</v>
      </c>
      <c r="J298" s="278">
        <v>5040.8333333333339</v>
      </c>
      <c r="K298" s="276">
        <v>4745</v>
      </c>
      <c r="L298" s="276">
        <v>4507</v>
      </c>
      <c r="M298" s="276">
        <v>9.6780000000000005E-2</v>
      </c>
    </row>
    <row r="299" spans="1:13">
      <c r="A299" s="267">
        <v>291</v>
      </c>
      <c r="B299" s="276" t="s">
        <v>455</v>
      </c>
      <c r="C299" s="277">
        <v>43.35</v>
      </c>
      <c r="D299" s="278">
        <v>43.633333333333333</v>
      </c>
      <c r="E299" s="278">
        <v>42.716666666666669</v>
      </c>
      <c r="F299" s="278">
        <v>42.083333333333336</v>
      </c>
      <c r="G299" s="278">
        <v>41.166666666666671</v>
      </c>
      <c r="H299" s="278">
        <v>44.266666666666666</v>
      </c>
      <c r="I299" s="278">
        <v>45.183333333333337</v>
      </c>
      <c r="J299" s="278">
        <v>45.816666666666663</v>
      </c>
      <c r="K299" s="276">
        <v>44.55</v>
      </c>
      <c r="L299" s="276">
        <v>43</v>
      </c>
      <c r="M299" s="276">
        <v>12.249499999999999</v>
      </c>
    </row>
    <row r="300" spans="1:13">
      <c r="A300" s="267">
        <v>292</v>
      </c>
      <c r="B300" s="276" t="s">
        <v>135</v>
      </c>
      <c r="C300" s="277">
        <v>374</v>
      </c>
      <c r="D300" s="278">
        <v>368.48333333333329</v>
      </c>
      <c r="E300" s="278">
        <v>361.66666666666657</v>
      </c>
      <c r="F300" s="278">
        <v>349.33333333333326</v>
      </c>
      <c r="G300" s="278">
        <v>342.51666666666654</v>
      </c>
      <c r="H300" s="278">
        <v>380.81666666666661</v>
      </c>
      <c r="I300" s="278">
        <v>387.63333333333333</v>
      </c>
      <c r="J300" s="278">
        <v>399.96666666666664</v>
      </c>
      <c r="K300" s="276">
        <v>375.3</v>
      </c>
      <c r="L300" s="276">
        <v>356.15</v>
      </c>
      <c r="M300" s="276">
        <v>99.427030000000002</v>
      </c>
    </row>
    <row r="301" spans="1:13">
      <c r="A301" s="267">
        <v>293</v>
      </c>
      <c r="B301" s="276" t="s">
        <v>456</v>
      </c>
      <c r="C301" s="277">
        <v>937.2</v>
      </c>
      <c r="D301" s="278">
        <v>933.2166666666667</v>
      </c>
      <c r="E301" s="278">
        <v>917.73333333333335</v>
      </c>
      <c r="F301" s="278">
        <v>898.26666666666665</v>
      </c>
      <c r="G301" s="278">
        <v>882.7833333333333</v>
      </c>
      <c r="H301" s="278">
        <v>952.68333333333339</v>
      </c>
      <c r="I301" s="278">
        <v>968.16666666666674</v>
      </c>
      <c r="J301" s="278">
        <v>987.63333333333344</v>
      </c>
      <c r="K301" s="276">
        <v>948.7</v>
      </c>
      <c r="L301" s="276">
        <v>913.75</v>
      </c>
      <c r="M301" s="276">
        <v>0.85602999999999996</v>
      </c>
    </row>
    <row r="302" spans="1:13">
      <c r="A302" s="267">
        <v>294</v>
      </c>
      <c r="B302" s="276" t="s">
        <v>136</v>
      </c>
      <c r="C302" s="277">
        <v>1246.25</v>
      </c>
      <c r="D302" s="278">
        <v>1238.1166666666666</v>
      </c>
      <c r="E302" s="278">
        <v>1224.2333333333331</v>
      </c>
      <c r="F302" s="278">
        <v>1202.2166666666665</v>
      </c>
      <c r="G302" s="278">
        <v>1188.333333333333</v>
      </c>
      <c r="H302" s="278">
        <v>1260.1333333333332</v>
      </c>
      <c r="I302" s="278">
        <v>1274.0166666666669</v>
      </c>
      <c r="J302" s="278">
        <v>1296.0333333333333</v>
      </c>
      <c r="K302" s="276">
        <v>1252</v>
      </c>
      <c r="L302" s="276">
        <v>1216.0999999999999</v>
      </c>
      <c r="M302" s="276">
        <v>69.53407</v>
      </c>
    </row>
    <row r="303" spans="1:13">
      <c r="A303" s="267">
        <v>295</v>
      </c>
      <c r="B303" s="276" t="s">
        <v>266</v>
      </c>
      <c r="C303" s="277">
        <v>3263.15</v>
      </c>
      <c r="D303" s="278">
        <v>3251.5500000000006</v>
      </c>
      <c r="E303" s="278">
        <v>3229.1500000000015</v>
      </c>
      <c r="F303" s="278">
        <v>3195.150000000001</v>
      </c>
      <c r="G303" s="278">
        <v>3172.7500000000018</v>
      </c>
      <c r="H303" s="278">
        <v>3285.5500000000011</v>
      </c>
      <c r="I303" s="278">
        <v>3307.95</v>
      </c>
      <c r="J303" s="278">
        <v>3341.9500000000007</v>
      </c>
      <c r="K303" s="276">
        <v>3273.95</v>
      </c>
      <c r="L303" s="276">
        <v>3217.55</v>
      </c>
      <c r="M303" s="276">
        <v>2.2009799999999999</v>
      </c>
    </row>
    <row r="304" spans="1:13">
      <c r="A304" s="267">
        <v>296</v>
      </c>
      <c r="B304" s="276" t="s">
        <v>265</v>
      </c>
      <c r="C304" s="277">
        <v>1830.5</v>
      </c>
      <c r="D304" s="278">
        <v>1835.5</v>
      </c>
      <c r="E304" s="278">
        <v>1821</v>
      </c>
      <c r="F304" s="278">
        <v>1811.5</v>
      </c>
      <c r="G304" s="278">
        <v>1797</v>
      </c>
      <c r="H304" s="278">
        <v>1845</v>
      </c>
      <c r="I304" s="278">
        <v>1859.5</v>
      </c>
      <c r="J304" s="278">
        <v>1869</v>
      </c>
      <c r="K304" s="276">
        <v>1850</v>
      </c>
      <c r="L304" s="276">
        <v>1826</v>
      </c>
      <c r="M304" s="276">
        <v>3.0230399999999999</v>
      </c>
    </row>
    <row r="305" spans="1:13">
      <c r="A305" s="267">
        <v>297</v>
      </c>
      <c r="B305" s="276" t="s">
        <v>137</v>
      </c>
      <c r="C305" s="277">
        <v>944.4</v>
      </c>
      <c r="D305" s="278">
        <v>950.55000000000007</v>
      </c>
      <c r="E305" s="278">
        <v>935.10000000000014</v>
      </c>
      <c r="F305" s="278">
        <v>925.80000000000007</v>
      </c>
      <c r="G305" s="278">
        <v>910.35000000000014</v>
      </c>
      <c r="H305" s="278">
        <v>959.85000000000014</v>
      </c>
      <c r="I305" s="278">
        <v>975.30000000000018</v>
      </c>
      <c r="J305" s="278">
        <v>984.60000000000014</v>
      </c>
      <c r="K305" s="276">
        <v>966</v>
      </c>
      <c r="L305" s="276">
        <v>941.25</v>
      </c>
      <c r="M305" s="276">
        <v>60.273829999999997</v>
      </c>
    </row>
    <row r="306" spans="1:13">
      <c r="A306" s="267">
        <v>298</v>
      </c>
      <c r="B306" s="276" t="s">
        <v>457</v>
      </c>
      <c r="C306" s="277">
        <v>1581.2</v>
      </c>
      <c r="D306" s="278">
        <v>1571.6833333333334</v>
      </c>
      <c r="E306" s="278">
        <v>1545.0166666666669</v>
      </c>
      <c r="F306" s="278">
        <v>1508.8333333333335</v>
      </c>
      <c r="G306" s="278">
        <v>1482.166666666667</v>
      </c>
      <c r="H306" s="278">
        <v>1607.8666666666668</v>
      </c>
      <c r="I306" s="278">
        <v>1634.5333333333333</v>
      </c>
      <c r="J306" s="278">
        <v>1670.7166666666667</v>
      </c>
      <c r="K306" s="276">
        <v>1598.35</v>
      </c>
      <c r="L306" s="276">
        <v>1535.5</v>
      </c>
      <c r="M306" s="276">
        <v>0.43031999999999998</v>
      </c>
    </row>
    <row r="307" spans="1:13">
      <c r="A307" s="267">
        <v>299</v>
      </c>
      <c r="B307" s="276" t="s">
        <v>138</v>
      </c>
      <c r="C307" s="277">
        <v>717.95</v>
      </c>
      <c r="D307" s="278">
        <v>712.98333333333323</v>
      </c>
      <c r="E307" s="278">
        <v>705.96666666666647</v>
      </c>
      <c r="F307" s="278">
        <v>693.98333333333323</v>
      </c>
      <c r="G307" s="278">
        <v>686.96666666666647</v>
      </c>
      <c r="H307" s="278">
        <v>724.96666666666647</v>
      </c>
      <c r="I307" s="278">
        <v>731.98333333333312</v>
      </c>
      <c r="J307" s="278">
        <v>743.96666666666647</v>
      </c>
      <c r="K307" s="276">
        <v>720</v>
      </c>
      <c r="L307" s="276">
        <v>701</v>
      </c>
      <c r="M307" s="276">
        <v>54.958770000000001</v>
      </c>
    </row>
    <row r="308" spans="1:13">
      <c r="A308" s="267">
        <v>300</v>
      </c>
      <c r="B308" s="276" t="s">
        <v>139</v>
      </c>
      <c r="C308" s="277">
        <v>177.4</v>
      </c>
      <c r="D308" s="278">
        <v>174.86666666666665</v>
      </c>
      <c r="E308" s="278">
        <v>171.73333333333329</v>
      </c>
      <c r="F308" s="278">
        <v>166.06666666666663</v>
      </c>
      <c r="G308" s="278">
        <v>162.93333333333328</v>
      </c>
      <c r="H308" s="278">
        <v>180.5333333333333</v>
      </c>
      <c r="I308" s="278">
        <v>183.66666666666669</v>
      </c>
      <c r="J308" s="278">
        <v>189.33333333333331</v>
      </c>
      <c r="K308" s="276">
        <v>178</v>
      </c>
      <c r="L308" s="276">
        <v>169.2</v>
      </c>
      <c r="M308" s="276">
        <v>108.37669</v>
      </c>
    </row>
    <row r="309" spans="1:13">
      <c r="A309" s="267">
        <v>301</v>
      </c>
      <c r="B309" s="276" t="s">
        <v>319</v>
      </c>
      <c r="C309" s="277">
        <v>14.15</v>
      </c>
      <c r="D309" s="278">
        <v>14.25</v>
      </c>
      <c r="E309" s="278">
        <v>13.95</v>
      </c>
      <c r="F309" s="278">
        <v>13.75</v>
      </c>
      <c r="G309" s="278">
        <v>13.45</v>
      </c>
      <c r="H309" s="278">
        <v>14.45</v>
      </c>
      <c r="I309" s="278">
        <v>14.75</v>
      </c>
      <c r="J309" s="278">
        <v>14.95</v>
      </c>
      <c r="K309" s="276">
        <v>14.55</v>
      </c>
      <c r="L309" s="276">
        <v>14.05</v>
      </c>
      <c r="M309" s="276">
        <v>22.72861</v>
      </c>
    </row>
    <row r="310" spans="1:13">
      <c r="A310" s="267">
        <v>302</v>
      </c>
      <c r="B310" s="276" t="s">
        <v>464</v>
      </c>
      <c r="C310" s="277">
        <v>151.65</v>
      </c>
      <c r="D310" s="278">
        <v>152.18333333333337</v>
      </c>
      <c r="E310" s="278">
        <v>150.56666666666672</v>
      </c>
      <c r="F310" s="278">
        <v>149.48333333333335</v>
      </c>
      <c r="G310" s="278">
        <v>147.8666666666667</v>
      </c>
      <c r="H310" s="278">
        <v>153.26666666666674</v>
      </c>
      <c r="I310" s="278">
        <v>154.88333333333335</v>
      </c>
      <c r="J310" s="278">
        <v>155.96666666666675</v>
      </c>
      <c r="K310" s="276">
        <v>153.80000000000001</v>
      </c>
      <c r="L310" s="276">
        <v>151.1</v>
      </c>
      <c r="M310" s="276">
        <v>0.56005000000000005</v>
      </c>
    </row>
    <row r="311" spans="1:13">
      <c r="A311" s="267">
        <v>303</v>
      </c>
      <c r="B311" s="276" t="s">
        <v>466</v>
      </c>
      <c r="C311" s="277">
        <v>410.4</v>
      </c>
      <c r="D311" s="278">
        <v>407.83333333333331</v>
      </c>
      <c r="E311" s="278">
        <v>403.66666666666663</v>
      </c>
      <c r="F311" s="278">
        <v>396.93333333333334</v>
      </c>
      <c r="G311" s="278">
        <v>392.76666666666665</v>
      </c>
      <c r="H311" s="278">
        <v>414.56666666666661</v>
      </c>
      <c r="I311" s="278">
        <v>418.73333333333323</v>
      </c>
      <c r="J311" s="278">
        <v>425.46666666666658</v>
      </c>
      <c r="K311" s="276">
        <v>412</v>
      </c>
      <c r="L311" s="276">
        <v>401.1</v>
      </c>
      <c r="M311" s="276">
        <v>1.6999</v>
      </c>
    </row>
    <row r="312" spans="1:13">
      <c r="A312" s="267">
        <v>304</v>
      </c>
      <c r="B312" s="276" t="s">
        <v>462</v>
      </c>
      <c r="C312" s="277">
        <v>3768.7</v>
      </c>
      <c r="D312" s="278">
        <v>3717.1666666666665</v>
      </c>
      <c r="E312" s="278">
        <v>3652.2333333333331</v>
      </c>
      <c r="F312" s="278">
        <v>3535.7666666666664</v>
      </c>
      <c r="G312" s="278">
        <v>3470.833333333333</v>
      </c>
      <c r="H312" s="278">
        <v>3833.6333333333332</v>
      </c>
      <c r="I312" s="278">
        <v>3898.5666666666666</v>
      </c>
      <c r="J312" s="278">
        <v>4015.0333333333333</v>
      </c>
      <c r="K312" s="276">
        <v>3782.1</v>
      </c>
      <c r="L312" s="276">
        <v>3600.7</v>
      </c>
      <c r="M312" s="276">
        <v>0.14041000000000001</v>
      </c>
    </row>
    <row r="313" spans="1:13">
      <c r="A313" s="267">
        <v>305</v>
      </c>
      <c r="B313" s="276" t="s">
        <v>463</v>
      </c>
      <c r="C313" s="277">
        <v>301.25</v>
      </c>
      <c r="D313" s="278">
        <v>303.73333333333335</v>
      </c>
      <c r="E313" s="278">
        <v>297.51666666666671</v>
      </c>
      <c r="F313" s="278">
        <v>293.78333333333336</v>
      </c>
      <c r="G313" s="278">
        <v>287.56666666666672</v>
      </c>
      <c r="H313" s="278">
        <v>307.4666666666667</v>
      </c>
      <c r="I313" s="278">
        <v>313.68333333333339</v>
      </c>
      <c r="J313" s="278">
        <v>317.41666666666669</v>
      </c>
      <c r="K313" s="276">
        <v>309.95</v>
      </c>
      <c r="L313" s="276">
        <v>300</v>
      </c>
      <c r="M313" s="276">
        <v>1.14045</v>
      </c>
    </row>
    <row r="314" spans="1:13">
      <c r="A314" s="267">
        <v>306</v>
      </c>
      <c r="B314" s="276" t="s">
        <v>140</v>
      </c>
      <c r="C314" s="277">
        <v>173.4</v>
      </c>
      <c r="D314" s="278">
        <v>172.54999999999998</v>
      </c>
      <c r="E314" s="278">
        <v>170.59999999999997</v>
      </c>
      <c r="F314" s="278">
        <v>167.79999999999998</v>
      </c>
      <c r="G314" s="278">
        <v>165.84999999999997</v>
      </c>
      <c r="H314" s="278">
        <v>175.34999999999997</v>
      </c>
      <c r="I314" s="278">
        <v>177.29999999999995</v>
      </c>
      <c r="J314" s="278">
        <v>180.09999999999997</v>
      </c>
      <c r="K314" s="276">
        <v>174.5</v>
      </c>
      <c r="L314" s="276">
        <v>169.75</v>
      </c>
      <c r="M314" s="276">
        <v>60.802990000000001</v>
      </c>
    </row>
    <row r="315" spans="1:13">
      <c r="A315" s="267">
        <v>307</v>
      </c>
      <c r="B315" s="276" t="s">
        <v>141</v>
      </c>
      <c r="C315" s="277">
        <v>408.5</v>
      </c>
      <c r="D315" s="278">
        <v>409.26666666666665</v>
      </c>
      <c r="E315" s="278">
        <v>404.5333333333333</v>
      </c>
      <c r="F315" s="278">
        <v>400.56666666666666</v>
      </c>
      <c r="G315" s="278">
        <v>395.83333333333331</v>
      </c>
      <c r="H315" s="278">
        <v>413.23333333333329</v>
      </c>
      <c r="I315" s="278">
        <v>417.96666666666664</v>
      </c>
      <c r="J315" s="278">
        <v>421.93333333333328</v>
      </c>
      <c r="K315" s="276">
        <v>414</v>
      </c>
      <c r="L315" s="276">
        <v>405.3</v>
      </c>
      <c r="M315" s="276">
        <v>22.744260000000001</v>
      </c>
    </row>
    <row r="316" spans="1:13">
      <c r="A316" s="267">
        <v>308</v>
      </c>
      <c r="B316" s="276" t="s">
        <v>142</v>
      </c>
      <c r="C316" s="277">
        <v>7765.25</v>
      </c>
      <c r="D316" s="278">
        <v>7731.9333333333334</v>
      </c>
      <c r="E316" s="278">
        <v>7673.8666666666668</v>
      </c>
      <c r="F316" s="278">
        <v>7582.4833333333336</v>
      </c>
      <c r="G316" s="278">
        <v>7524.416666666667</v>
      </c>
      <c r="H316" s="278">
        <v>7823.3166666666666</v>
      </c>
      <c r="I316" s="278">
        <v>7881.3833333333341</v>
      </c>
      <c r="J316" s="278">
        <v>7972.7666666666664</v>
      </c>
      <c r="K316" s="276">
        <v>7790</v>
      </c>
      <c r="L316" s="276">
        <v>7640.55</v>
      </c>
      <c r="M316" s="276">
        <v>8.9180100000000007</v>
      </c>
    </row>
    <row r="317" spans="1:13">
      <c r="A317" s="267">
        <v>309</v>
      </c>
      <c r="B317" s="276" t="s">
        <v>458</v>
      </c>
      <c r="C317" s="277">
        <v>994.55</v>
      </c>
      <c r="D317" s="278">
        <v>996.05000000000007</v>
      </c>
      <c r="E317" s="278">
        <v>983.50000000000011</v>
      </c>
      <c r="F317" s="278">
        <v>972.45</v>
      </c>
      <c r="G317" s="278">
        <v>959.90000000000009</v>
      </c>
      <c r="H317" s="278">
        <v>1007.1000000000001</v>
      </c>
      <c r="I317" s="278">
        <v>1019.6500000000001</v>
      </c>
      <c r="J317" s="278">
        <v>1030.7000000000003</v>
      </c>
      <c r="K317" s="276">
        <v>1008.6</v>
      </c>
      <c r="L317" s="276">
        <v>985</v>
      </c>
      <c r="M317" s="276">
        <v>0.12922</v>
      </c>
    </row>
    <row r="318" spans="1:13">
      <c r="A318" s="267">
        <v>310</v>
      </c>
      <c r="B318" s="276" t="s">
        <v>143</v>
      </c>
      <c r="C318" s="277">
        <v>594.29999999999995</v>
      </c>
      <c r="D318" s="278">
        <v>592.25</v>
      </c>
      <c r="E318" s="278">
        <v>586.04999999999995</v>
      </c>
      <c r="F318" s="278">
        <v>577.79999999999995</v>
      </c>
      <c r="G318" s="278">
        <v>571.59999999999991</v>
      </c>
      <c r="H318" s="278">
        <v>600.5</v>
      </c>
      <c r="I318" s="278">
        <v>606.70000000000005</v>
      </c>
      <c r="J318" s="278">
        <v>614.95000000000005</v>
      </c>
      <c r="K318" s="276">
        <v>598.45000000000005</v>
      </c>
      <c r="L318" s="276">
        <v>584</v>
      </c>
      <c r="M318" s="276">
        <v>13.73269</v>
      </c>
    </row>
    <row r="319" spans="1:13">
      <c r="A319" s="267">
        <v>311</v>
      </c>
      <c r="B319" s="276" t="s">
        <v>472</v>
      </c>
      <c r="C319" s="277">
        <v>1708.95</v>
      </c>
      <c r="D319" s="278">
        <v>1706.6000000000001</v>
      </c>
      <c r="E319" s="278">
        <v>1694.3500000000004</v>
      </c>
      <c r="F319" s="278">
        <v>1679.7500000000002</v>
      </c>
      <c r="G319" s="278">
        <v>1667.5000000000005</v>
      </c>
      <c r="H319" s="278">
        <v>1721.2000000000003</v>
      </c>
      <c r="I319" s="278">
        <v>1733.4499999999998</v>
      </c>
      <c r="J319" s="278">
        <v>1748.0500000000002</v>
      </c>
      <c r="K319" s="276">
        <v>1718.85</v>
      </c>
      <c r="L319" s="276">
        <v>1692</v>
      </c>
      <c r="M319" s="276">
        <v>3.9165299999999998</v>
      </c>
    </row>
    <row r="320" spans="1:13">
      <c r="A320" s="267">
        <v>312</v>
      </c>
      <c r="B320" s="276" t="s">
        <v>468</v>
      </c>
      <c r="C320" s="277">
        <v>1959.5</v>
      </c>
      <c r="D320" s="278">
        <v>1950.0166666666667</v>
      </c>
      <c r="E320" s="278">
        <v>1915.0333333333333</v>
      </c>
      <c r="F320" s="278">
        <v>1870.5666666666666</v>
      </c>
      <c r="G320" s="278">
        <v>1835.5833333333333</v>
      </c>
      <c r="H320" s="278">
        <v>1994.4833333333333</v>
      </c>
      <c r="I320" s="278">
        <v>2029.4666666666665</v>
      </c>
      <c r="J320" s="278">
        <v>2073.9333333333334</v>
      </c>
      <c r="K320" s="276">
        <v>1985</v>
      </c>
      <c r="L320" s="276">
        <v>1905.55</v>
      </c>
      <c r="M320" s="276">
        <v>1.0245899999999999</v>
      </c>
    </row>
    <row r="321" spans="1:13">
      <c r="A321" s="267">
        <v>313</v>
      </c>
      <c r="B321" s="276" t="s">
        <v>144</v>
      </c>
      <c r="C321" s="277">
        <v>639.95000000000005</v>
      </c>
      <c r="D321" s="278">
        <v>638.66666666666663</v>
      </c>
      <c r="E321" s="278">
        <v>634.33333333333326</v>
      </c>
      <c r="F321" s="278">
        <v>628.71666666666658</v>
      </c>
      <c r="G321" s="278">
        <v>624.38333333333321</v>
      </c>
      <c r="H321" s="278">
        <v>644.2833333333333</v>
      </c>
      <c r="I321" s="278">
        <v>648.61666666666656</v>
      </c>
      <c r="J321" s="278">
        <v>654.23333333333335</v>
      </c>
      <c r="K321" s="276">
        <v>643</v>
      </c>
      <c r="L321" s="276">
        <v>633.04999999999995</v>
      </c>
      <c r="M321" s="276">
        <v>14.49628</v>
      </c>
    </row>
    <row r="322" spans="1:13">
      <c r="A322" s="267">
        <v>314</v>
      </c>
      <c r="B322" s="276" t="s">
        <v>145</v>
      </c>
      <c r="C322" s="277">
        <v>1055.55</v>
      </c>
      <c r="D322" s="278">
        <v>1061</v>
      </c>
      <c r="E322" s="278">
        <v>1036.05</v>
      </c>
      <c r="F322" s="278">
        <v>1016.55</v>
      </c>
      <c r="G322" s="278">
        <v>991.59999999999991</v>
      </c>
      <c r="H322" s="278">
        <v>1080.5</v>
      </c>
      <c r="I322" s="278">
        <v>1105.4499999999998</v>
      </c>
      <c r="J322" s="278">
        <v>1124.95</v>
      </c>
      <c r="K322" s="276">
        <v>1085.95</v>
      </c>
      <c r="L322" s="276">
        <v>1041.5</v>
      </c>
      <c r="M322" s="276">
        <v>9.2778100000000006</v>
      </c>
    </row>
    <row r="323" spans="1:13">
      <c r="A323" s="267">
        <v>315</v>
      </c>
      <c r="B323" s="276" t="s">
        <v>465</v>
      </c>
      <c r="C323" s="277">
        <v>208.25</v>
      </c>
      <c r="D323" s="278">
        <v>207.71666666666667</v>
      </c>
      <c r="E323" s="278">
        <v>205.53333333333333</v>
      </c>
      <c r="F323" s="278">
        <v>202.81666666666666</v>
      </c>
      <c r="G323" s="278">
        <v>200.63333333333333</v>
      </c>
      <c r="H323" s="278">
        <v>210.43333333333334</v>
      </c>
      <c r="I323" s="278">
        <v>212.61666666666667</v>
      </c>
      <c r="J323" s="278">
        <v>215.33333333333334</v>
      </c>
      <c r="K323" s="276">
        <v>209.9</v>
      </c>
      <c r="L323" s="276">
        <v>205</v>
      </c>
      <c r="M323" s="276">
        <v>0.64205999999999996</v>
      </c>
    </row>
    <row r="324" spans="1:13">
      <c r="A324" s="267">
        <v>316</v>
      </c>
      <c r="B324" s="276" t="s">
        <v>1975</v>
      </c>
      <c r="C324" s="277">
        <v>201.9</v>
      </c>
      <c r="D324" s="278">
        <v>202.20000000000002</v>
      </c>
      <c r="E324" s="278">
        <v>200.05000000000004</v>
      </c>
      <c r="F324" s="278">
        <v>198.20000000000002</v>
      </c>
      <c r="G324" s="278">
        <v>196.05000000000004</v>
      </c>
      <c r="H324" s="278">
        <v>204.05000000000004</v>
      </c>
      <c r="I324" s="278">
        <v>206.20000000000002</v>
      </c>
      <c r="J324" s="278">
        <v>208.05000000000004</v>
      </c>
      <c r="K324" s="276">
        <v>204.35</v>
      </c>
      <c r="L324" s="276">
        <v>200.35</v>
      </c>
      <c r="M324" s="276">
        <v>4.5133400000000004</v>
      </c>
    </row>
    <row r="325" spans="1:13">
      <c r="A325" s="267">
        <v>317</v>
      </c>
      <c r="B325" s="276" t="s">
        <v>469</v>
      </c>
      <c r="C325" s="277">
        <v>95.35</v>
      </c>
      <c r="D325" s="278">
        <v>93.95</v>
      </c>
      <c r="E325" s="278">
        <v>92.15</v>
      </c>
      <c r="F325" s="278">
        <v>88.95</v>
      </c>
      <c r="G325" s="278">
        <v>87.15</v>
      </c>
      <c r="H325" s="278">
        <v>97.15</v>
      </c>
      <c r="I325" s="278">
        <v>98.949999999999989</v>
      </c>
      <c r="J325" s="278">
        <v>102.15</v>
      </c>
      <c r="K325" s="276">
        <v>95.75</v>
      </c>
      <c r="L325" s="276">
        <v>90.75</v>
      </c>
      <c r="M325" s="276">
        <v>25.82667</v>
      </c>
    </row>
    <row r="326" spans="1:13">
      <c r="A326" s="267">
        <v>318</v>
      </c>
      <c r="B326" s="276" t="s">
        <v>470</v>
      </c>
      <c r="C326" s="277">
        <v>379.05</v>
      </c>
      <c r="D326" s="278">
        <v>380.63333333333338</v>
      </c>
      <c r="E326" s="278">
        <v>375.26666666666677</v>
      </c>
      <c r="F326" s="278">
        <v>371.48333333333341</v>
      </c>
      <c r="G326" s="278">
        <v>366.11666666666679</v>
      </c>
      <c r="H326" s="278">
        <v>384.41666666666674</v>
      </c>
      <c r="I326" s="278">
        <v>389.78333333333342</v>
      </c>
      <c r="J326" s="278">
        <v>393.56666666666672</v>
      </c>
      <c r="K326" s="276">
        <v>386</v>
      </c>
      <c r="L326" s="276">
        <v>376.85</v>
      </c>
      <c r="M326" s="276">
        <v>0.67269999999999996</v>
      </c>
    </row>
    <row r="327" spans="1:13">
      <c r="A327" s="267">
        <v>319</v>
      </c>
      <c r="B327" s="276" t="s">
        <v>146</v>
      </c>
      <c r="C327" s="277">
        <v>1468.35</v>
      </c>
      <c r="D327" s="278">
        <v>1456.45</v>
      </c>
      <c r="E327" s="278">
        <v>1442.9</v>
      </c>
      <c r="F327" s="278">
        <v>1417.45</v>
      </c>
      <c r="G327" s="278">
        <v>1403.9</v>
      </c>
      <c r="H327" s="278">
        <v>1481.9</v>
      </c>
      <c r="I327" s="278">
        <v>1495.4499999999998</v>
      </c>
      <c r="J327" s="278">
        <v>1520.9</v>
      </c>
      <c r="K327" s="276">
        <v>1470</v>
      </c>
      <c r="L327" s="276">
        <v>1431</v>
      </c>
      <c r="M327" s="276">
        <v>6.9565599999999996</v>
      </c>
    </row>
    <row r="328" spans="1:13">
      <c r="A328" s="267">
        <v>320</v>
      </c>
      <c r="B328" s="276" t="s">
        <v>459</v>
      </c>
      <c r="C328" s="277">
        <v>24.1</v>
      </c>
      <c r="D328" s="278">
        <v>24.466666666666669</v>
      </c>
      <c r="E328" s="278">
        <v>23.233333333333338</v>
      </c>
      <c r="F328" s="278">
        <v>22.366666666666671</v>
      </c>
      <c r="G328" s="278">
        <v>21.13333333333334</v>
      </c>
      <c r="H328" s="278">
        <v>25.333333333333336</v>
      </c>
      <c r="I328" s="278">
        <v>26.56666666666667</v>
      </c>
      <c r="J328" s="278">
        <v>27.433333333333334</v>
      </c>
      <c r="K328" s="276">
        <v>25.7</v>
      </c>
      <c r="L328" s="276">
        <v>23.6</v>
      </c>
      <c r="M328" s="276">
        <v>74.857230000000001</v>
      </c>
    </row>
    <row r="329" spans="1:13">
      <c r="A329" s="267">
        <v>321</v>
      </c>
      <c r="B329" s="276" t="s">
        <v>460</v>
      </c>
      <c r="C329" s="277">
        <v>144</v>
      </c>
      <c r="D329" s="278">
        <v>144.08333333333334</v>
      </c>
      <c r="E329" s="278">
        <v>141.9666666666667</v>
      </c>
      <c r="F329" s="278">
        <v>139.93333333333337</v>
      </c>
      <c r="G329" s="278">
        <v>137.81666666666672</v>
      </c>
      <c r="H329" s="278">
        <v>146.11666666666667</v>
      </c>
      <c r="I329" s="278">
        <v>148.23333333333329</v>
      </c>
      <c r="J329" s="278">
        <v>150.26666666666665</v>
      </c>
      <c r="K329" s="276">
        <v>146.19999999999999</v>
      </c>
      <c r="L329" s="276">
        <v>142.05000000000001</v>
      </c>
      <c r="M329" s="276">
        <v>3.5264099999999998</v>
      </c>
    </row>
    <row r="330" spans="1:13">
      <c r="A330" s="267">
        <v>322</v>
      </c>
      <c r="B330" s="276" t="s">
        <v>147</v>
      </c>
      <c r="C330" s="277">
        <v>157.30000000000001</v>
      </c>
      <c r="D330" s="278">
        <v>156.54999999999998</v>
      </c>
      <c r="E330" s="278">
        <v>154.74999999999997</v>
      </c>
      <c r="F330" s="278">
        <v>152.19999999999999</v>
      </c>
      <c r="G330" s="278">
        <v>150.39999999999998</v>
      </c>
      <c r="H330" s="278">
        <v>159.09999999999997</v>
      </c>
      <c r="I330" s="278">
        <v>160.89999999999998</v>
      </c>
      <c r="J330" s="278">
        <v>163.44999999999996</v>
      </c>
      <c r="K330" s="276">
        <v>158.35</v>
      </c>
      <c r="L330" s="276">
        <v>154</v>
      </c>
      <c r="M330" s="276">
        <v>82.095699999999994</v>
      </c>
    </row>
    <row r="331" spans="1:13">
      <c r="A331" s="267">
        <v>323</v>
      </c>
      <c r="B331" s="276" t="s">
        <v>471</v>
      </c>
      <c r="C331" s="277">
        <v>646.6</v>
      </c>
      <c r="D331" s="278">
        <v>650</v>
      </c>
      <c r="E331" s="278">
        <v>641</v>
      </c>
      <c r="F331" s="278">
        <v>635.4</v>
      </c>
      <c r="G331" s="278">
        <v>626.4</v>
      </c>
      <c r="H331" s="278">
        <v>655.6</v>
      </c>
      <c r="I331" s="278">
        <v>664.6</v>
      </c>
      <c r="J331" s="278">
        <v>670.2</v>
      </c>
      <c r="K331" s="276">
        <v>659</v>
      </c>
      <c r="L331" s="276">
        <v>644.4</v>
      </c>
      <c r="M331" s="276">
        <v>0.68108000000000002</v>
      </c>
    </row>
    <row r="332" spans="1:13">
      <c r="A332" s="267">
        <v>324</v>
      </c>
      <c r="B332" s="276" t="s">
        <v>268</v>
      </c>
      <c r="C332" s="277">
        <v>1324.8</v>
      </c>
      <c r="D332" s="278">
        <v>1323.4333333333334</v>
      </c>
      <c r="E332" s="278">
        <v>1312.8666666666668</v>
      </c>
      <c r="F332" s="278">
        <v>1300.9333333333334</v>
      </c>
      <c r="G332" s="278">
        <v>1290.3666666666668</v>
      </c>
      <c r="H332" s="278">
        <v>1335.3666666666668</v>
      </c>
      <c r="I332" s="278">
        <v>1345.9333333333334</v>
      </c>
      <c r="J332" s="278">
        <v>1357.8666666666668</v>
      </c>
      <c r="K332" s="276">
        <v>1334</v>
      </c>
      <c r="L332" s="276">
        <v>1311.5</v>
      </c>
      <c r="M332" s="276">
        <v>4.4197800000000003</v>
      </c>
    </row>
    <row r="333" spans="1:13">
      <c r="A333" s="267">
        <v>325</v>
      </c>
      <c r="B333" s="276" t="s">
        <v>148</v>
      </c>
      <c r="C333" s="277">
        <v>77286.350000000006</v>
      </c>
      <c r="D333" s="278">
        <v>77295.45</v>
      </c>
      <c r="E333" s="278">
        <v>76790.899999999994</v>
      </c>
      <c r="F333" s="278">
        <v>76295.45</v>
      </c>
      <c r="G333" s="278">
        <v>75790.899999999994</v>
      </c>
      <c r="H333" s="278">
        <v>77790.899999999994</v>
      </c>
      <c r="I333" s="278">
        <v>78295.450000000012</v>
      </c>
      <c r="J333" s="278">
        <v>78790.899999999994</v>
      </c>
      <c r="K333" s="276">
        <v>77800</v>
      </c>
      <c r="L333" s="276">
        <v>76800</v>
      </c>
      <c r="M333" s="276">
        <v>0.14509</v>
      </c>
    </row>
    <row r="334" spans="1:13">
      <c r="A334" s="267">
        <v>326</v>
      </c>
      <c r="B334" s="276" t="s">
        <v>267</v>
      </c>
      <c r="C334" s="277">
        <v>36.450000000000003</v>
      </c>
      <c r="D334" s="278">
        <v>36.65</v>
      </c>
      <c r="E334" s="278">
        <v>35.9</v>
      </c>
      <c r="F334" s="278">
        <v>35.35</v>
      </c>
      <c r="G334" s="278">
        <v>34.6</v>
      </c>
      <c r="H334" s="278">
        <v>37.199999999999996</v>
      </c>
      <c r="I334" s="278">
        <v>37.949999999999996</v>
      </c>
      <c r="J334" s="278">
        <v>38.499999999999993</v>
      </c>
      <c r="K334" s="276">
        <v>37.4</v>
      </c>
      <c r="L334" s="276">
        <v>36.1</v>
      </c>
      <c r="M334" s="276">
        <v>42.01793</v>
      </c>
    </row>
    <row r="335" spans="1:13">
      <c r="A335" s="267">
        <v>327</v>
      </c>
      <c r="B335" s="276" t="s">
        <v>149</v>
      </c>
      <c r="C335" s="277">
        <v>1202.0999999999999</v>
      </c>
      <c r="D335" s="278">
        <v>1195.9833333333333</v>
      </c>
      <c r="E335" s="278">
        <v>1181.9666666666667</v>
      </c>
      <c r="F335" s="278">
        <v>1161.8333333333333</v>
      </c>
      <c r="G335" s="278">
        <v>1147.8166666666666</v>
      </c>
      <c r="H335" s="278">
        <v>1216.1166666666668</v>
      </c>
      <c r="I335" s="278">
        <v>1230.1333333333337</v>
      </c>
      <c r="J335" s="278">
        <v>1250.2666666666669</v>
      </c>
      <c r="K335" s="276">
        <v>1210</v>
      </c>
      <c r="L335" s="276">
        <v>1175.8499999999999</v>
      </c>
      <c r="M335" s="276">
        <v>13.95501</v>
      </c>
    </row>
    <row r="336" spans="1:13">
      <c r="A336" s="267">
        <v>328</v>
      </c>
      <c r="B336" s="276" t="s">
        <v>3161</v>
      </c>
      <c r="C336" s="277">
        <v>303.39999999999998</v>
      </c>
      <c r="D336" s="278">
        <v>302.28333333333336</v>
      </c>
      <c r="E336" s="278">
        <v>299.51666666666671</v>
      </c>
      <c r="F336" s="278">
        <v>295.63333333333333</v>
      </c>
      <c r="G336" s="278">
        <v>292.86666666666667</v>
      </c>
      <c r="H336" s="278">
        <v>306.16666666666674</v>
      </c>
      <c r="I336" s="278">
        <v>308.93333333333339</v>
      </c>
      <c r="J336" s="278">
        <v>312.81666666666678</v>
      </c>
      <c r="K336" s="276">
        <v>305.05</v>
      </c>
      <c r="L336" s="276">
        <v>298.39999999999998</v>
      </c>
      <c r="M336" s="276">
        <v>4.5023</v>
      </c>
    </row>
    <row r="337" spans="1:13">
      <c r="A337" s="267">
        <v>329</v>
      </c>
      <c r="B337" s="276" t="s">
        <v>269</v>
      </c>
      <c r="C337" s="277">
        <v>947.8</v>
      </c>
      <c r="D337" s="278">
        <v>950.69999999999993</v>
      </c>
      <c r="E337" s="278">
        <v>940.14999999999986</v>
      </c>
      <c r="F337" s="278">
        <v>932.49999999999989</v>
      </c>
      <c r="G337" s="278">
        <v>921.94999999999982</v>
      </c>
      <c r="H337" s="278">
        <v>958.34999999999991</v>
      </c>
      <c r="I337" s="278">
        <v>968.89999999999986</v>
      </c>
      <c r="J337" s="278">
        <v>976.55</v>
      </c>
      <c r="K337" s="276">
        <v>961.25</v>
      </c>
      <c r="L337" s="276">
        <v>943.05</v>
      </c>
      <c r="M337" s="276">
        <v>2.5910199999999999</v>
      </c>
    </row>
    <row r="338" spans="1:13">
      <c r="A338" s="267">
        <v>330</v>
      </c>
      <c r="B338" s="276" t="s">
        <v>150</v>
      </c>
      <c r="C338" s="277">
        <v>42.9</v>
      </c>
      <c r="D338" s="278">
        <v>42.766666666666673</v>
      </c>
      <c r="E338" s="278">
        <v>42.333333333333343</v>
      </c>
      <c r="F338" s="278">
        <v>41.766666666666673</v>
      </c>
      <c r="G338" s="278">
        <v>41.333333333333343</v>
      </c>
      <c r="H338" s="278">
        <v>43.333333333333343</v>
      </c>
      <c r="I338" s="278">
        <v>43.766666666666666</v>
      </c>
      <c r="J338" s="278">
        <v>44.333333333333343</v>
      </c>
      <c r="K338" s="276">
        <v>43.2</v>
      </c>
      <c r="L338" s="276">
        <v>42.2</v>
      </c>
      <c r="M338" s="276">
        <v>103.87391</v>
      </c>
    </row>
    <row r="339" spans="1:13">
      <c r="A339" s="267">
        <v>331</v>
      </c>
      <c r="B339" s="276" t="s">
        <v>261</v>
      </c>
      <c r="C339" s="277">
        <v>4639.05</v>
      </c>
      <c r="D339" s="278">
        <v>4660.6166666666668</v>
      </c>
      <c r="E339" s="278">
        <v>4594.4333333333334</v>
      </c>
      <c r="F339" s="278">
        <v>4549.8166666666666</v>
      </c>
      <c r="G339" s="278">
        <v>4483.6333333333332</v>
      </c>
      <c r="H339" s="278">
        <v>4705.2333333333336</v>
      </c>
      <c r="I339" s="278">
        <v>4771.4166666666679</v>
      </c>
      <c r="J339" s="278">
        <v>4816.0333333333338</v>
      </c>
      <c r="K339" s="276">
        <v>4726.8</v>
      </c>
      <c r="L339" s="276">
        <v>4616</v>
      </c>
      <c r="M339" s="276">
        <v>6.2045700000000004</v>
      </c>
    </row>
    <row r="340" spans="1:13">
      <c r="A340" s="267">
        <v>332</v>
      </c>
      <c r="B340" s="276" t="s">
        <v>478</v>
      </c>
      <c r="C340" s="277">
        <v>2522.9</v>
      </c>
      <c r="D340" s="278">
        <v>2531.75</v>
      </c>
      <c r="E340" s="278">
        <v>2495.15</v>
      </c>
      <c r="F340" s="278">
        <v>2467.4</v>
      </c>
      <c r="G340" s="278">
        <v>2430.8000000000002</v>
      </c>
      <c r="H340" s="278">
        <v>2559.5</v>
      </c>
      <c r="I340" s="278">
        <v>2596.1000000000004</v>
      </c>
      <c r="J340" s="278">
        <v>2623.85</v>
      </c>
      <c r="K340" s="276">
        <v>2568.35</v>
      </c>
      <c r="L340" s="276">
        <v>2504</v>
      </c>
      <c r="M340" s="276">
        <v>0.98928000000000005</v>
      </c>
    </row>
    <row r="341" spans="1:13">
      <c r="A341" s="267">
        <v>333</v>
      </c>
      <c r="B341" s="276" t="s">
        <v>151</v>
      </c>
      <c r="C341" s="277">
        <v>31.15</v>
      </c>
      <c r="D341" s="278">
        <v>30.95</v>
      </c>
      <c r="E341" s="278">
        <v>30.5</v>
      </c>
      <c r="F341" s="278">
        <v>29.85</v>
      </c>
      <c r="G341" s="278">
        <v>29.400000000000002</v>
      </c>
      <c r="H341" s="278">
        <v>31.599999999999998</v>
      </c>
      <c r="I341" s="278">
        <v>32.049999999999997</v>
      </c>
      <c r="J341" s="278">
        <v>32.699999999999996</v>
      </c>
      <c r="K341" s="276">
        <v>31.4</v>
      </c>
      <c r="L341" s="276">
        <v>30.3</v>
      </c>
      <c r="M341" s="276">
        <v>186.81994</v>
      </c>
    </row>
    <row r="342" spans="1:13">
      <c r="A342" s="267">
        <v>334</v>
      </c>
      <c r="B342" s="276" t="s">
        <v>477</v>
      </c>
      <c r="C342" s="277">
        <v>59.75</v>
      </c>
      <c r="D342" s="278">
        <v>59.833333333333336</v>
      </c>
      <c r="E342" s="278">
        <v>58.416666666666671</v>
      </c>
      <c r="F342" s="278">
        <v>57.083333333333336</v>
      </c>
      <c r="G342" s="278">
        <v>55.666666666666671</v>
      </c>
      <c r="H342" s="278">
        <v>61.166666666666671</v>
      </c>
      <c r="I342" s="278">
        <v>62.583333333333343</v>
      </c>
      <c r="J342" s="278">
        <v>63.916666666666671</v>
      </c>
      <c r="K342" s="276">
        <v>61.25</v>
      </c>
      <c r="L342" s="276">
        <v>58.5</v>
      </c>
      <c r="M342" s="276">
        <v>28.7562</v>
      </c>
    </row>
    <row r="343" spans="1:13">
      <c r="A343" s="267">
        <v>335</v>
      </c>
      <c r="B343" s="276" t="s">
        <v>152</v>
      </c>
      <c r="C343" s="277">
        <v>57.35</v>
      </c>
      <c r="D343" s="278">
        <v>57.083333333333336</v>
      </c>
      <c r="E343" s="278">
        <v>56.466666666666669</v>
      </c>
      <c r="F343" s="278">
        <v>55.583333333333336</v>
      </c>
      <c r="G343" s="278">
        <v>54.966666666666669</v>
      </c>
      <c r="H343" s="278">
        <v>57.966666666666669</v>
      </c>
      <c r="I343" s="278">
        <v>58.583333333333329</v>
      </c>
      <c r="J343" s="278">
        <v>59.466666666666669</v>
      </c>
      <c r="K343" s="276">
        <v>57.7</v>
      </c>
      <c r="L343" s="276">
        <v>56.2</v>
      </c>
      <c r="M343" s="276">
        <v>69.23912</v>
      </c>
    </row>
    <row r="344" spans="1:13">
      <c r="A344" s="267">
        <v>336</v>
      </c>
      <c r="B344" s="276" t="s">
        <v>473</v>
      </c>
      <c r="C344" s="277">
        <v>542.4</v>
      </c>
      <c r="D344" s="278">
        <v>545.81666666666661</v>
      </c>
      <c r="E344" s="278">
        <v>534.58333333333326</v>
      </c>
      <c r="F344" s="278">
        <v>526.76666666666665</v>
      </c>
      <c r="G344" s="278">
        <v>515.5333333333333</v>
      </c>
      <c r="H344" s="278">
        <v>553.63333333333321</v>
      </c>
      <c r="I344" s="278">
        <v>564.86666666666656</v>
      </c>
      <c r="J344" s="278">
        <v>572.68333333333317</v>
      </c>
      <c r="K344" s="276">
        <v>557.04999999999995</v>
      </c>
      <c r="L344" s="276">
        <v>538</v>
      </c>
      <c r="M344" s="276">
        <v>0.88299000000000005</v>
      </c>
    </row>
    <row r="345" spans="1:13">
      <c r="A345" s="267">
        <v>337</v>
      </c>
      <c r="B345" s="276" t="s">
        <v>153</v>
      </c>
      <c r="C345" s="277">
        <v>18189.900000000001</v>
      </c>
      <c r="D345" s="278">
        <v>18290.25</v>
      </c>
      <c r="E345" s="278">
        <v>18030.5</v>
      </c>
      <c r="F345" s="278">
        <v>17871.099999999999</v>
      </c>
      <c r="G345" s="278">
        <v>17611.349999999999</v>
      </c>
      <c r="H345" s="278">
        <v>18449.650000000001</v>
      </c>
      <c r="I345" s="278">
        <v>18709.400000000001</v>
      </c>
      <c r="J345" s="278">
        <v>18868.800000000003</v>
      </c>
      <c r="K345" s="276">
        <v>18550</v>
      </c>
      <c r="L345" s="276">
        <v>18130.849999999999</v>
      </c>
      <c r="M345" s="276">
        <v>1.35755</v>
      </c>
    </row>
    <row r="346" spans="1:13">
      <c r="A346" s="267">
        <v>338</v>
      </c>
      <c r="B346" s="276" t="s">
        <v>476</v>
      </c>
      <c r="C346" s="277">
        <v>39.450000000000003</v>
      </c>
      <c r="D346" s="278">
        <v>38.966666666666669</v>
      </c>
      <c r="E346" s="278">
        <v>38.183333333333337</v>
      </c>
      <c r="F346" s="278">
        <v>36.916666666666671</v>
      </c>
      <c r="G346" s="278">
        <v>36.13333333333334</v>
      </c>
      <c r="H346" s="278">
        <v>40.233333333333334</v>
      </c>
      <c r="I346" s="278">
        <v>41.016666666666666</v>
      </c>
      <c r="J346" s="278">
        <v>42.283333333333331</v>
      </c>
      <c r="K346" s="276">
        <v>39.75</v>
      </c>
      <c r="L346" s="276">
        <v>37.700000000000003</v>
      </c>
      <c r="M346" s="276">
        <v>30.091200000000001</v>
      </c>
    </row>
    <row r="347" spans="1:13">
      <c r="A347" s="267">
        <v>339</v>
      </c>
      <c r="B347" s="276" t="s">
        <v>475</v>
      </c>
      <c r="C347" s="277">
        <v>404.9</v>
      </c>
      <c r="D347" s="278">
        <v>404.2166666666667</v>
      </c>
      <c r="E347" s="278">
        <v>388.93333333333339</v>
      </c>
      <c r="F347" s="278">
        <v>372.9666666666667</v>
      </c>
      <c r="G347" s="278">
        <v>357.68333333333339</v>
      </c>
      <c r="H347" s="278">
        <v>420.18333333333339</v>
      </c>
      <c r="I347" s="278">
        <v>435.4666666666667</v>
      </c>
      <c r="J347" s="278">
        <v>451.43333333333339</v>
      </c>
      <c r="K347" s="276">
        <v>419.5</v>
      </c>
      <c r="L347" s="276">
        <v>388.25</v>
      </c>
      <c r="M347" s="276">
        <v>6.7301799999999998</v>
      </c>
    </row>
    <row r="348" spans="1:13">
      <c r="A348" s="267">
        <v>340</v>
      </c>
      <c r="B348" s="276" t="s">
        <v>270</v>
      </c>
      <c r="C348" s="277">
        <v>22.45</v>
      </c>
      <c r="D348" s="278">
        <v>22.383333333333336</v>
      </c>
      <c r="E348" s="278">
        <v>22.166666666666671</v>
      </c>
      <c r="F348" s="278">
        <v>21.883333333333336</v>
      </c>
      <c r="G348" s="278">
        <v>21.666666666666671</v>
      </c>
      <c r="H348" s="278">
        <v>22.666666666666671</v>
      </c>
      <c r="I348" s="278">
        <v>22.883333333333333</v>
      </c>
      <c r="J348" s="278">
        <v>23.166666666666671</v>
      </c>
      <c r="K348" s="276">
        <v>22.6</v>
      </c>
      <c r="L348" s="276">
        <v>22.1</v>
      </c>
      <c r="M348" s="276">
        <v>60.601419999999997</v>
      </c>
    </row>
    <row r="349" spans="1:13">
      <c r="A349" s="267">
        <v>341</v>
      </c>
      <c r="B349" s="276" t="s">
        <v>283</v>
      </c>
      <c r="C349" s="277">
        <v>129.5</v>
      </c>
      <c r="D349" s="278">
        <v>130.23333333333335</v>
      </c>
      <c r="E349" s="278">
        <v>127.3666666666667</v>
      </c>
      <c r="F349" s="278">
        <v>125.23333333333335</v>
      </c>
      <c r="G349" s="278">
        <v>122.3666666666667</v>
      </c>
      <c r="H349" s="278">
        <v>132.3666666666667</v>
      </c>
      <c r="I349" s="278">
        <v>135.23333333333338</v>
      </c>
      <c r="J349" s="278">
        <v>137.3666666666667</v>
      </c>
      <c r="K349" s="276">
        <v>133.1</v>
      </c>
      <c r="L349" s="276">
        <v>128.1</v>
      </c>
      <c r="M349" s="276">
        <v>5.5288300000000001</v>
      </c>
    </row>
    <row r="350" spans="1:13">
      <c r="A350" s="267">
        <v>342</v>
      </c>
      <c r="B350" s="276" t="s">
        <v>479</v>
      </c>
      <c r="C350" s="277">
        <v>1412.2</v>
      </c>
      <c r="D350" s="278">
        <v>1420.7333333333333</v>
      </c>
      <c r="E350" s="278">
        <v>1401.4666666666667</v>
      </c>
      <c r="F350" s="278">
        <v>1390.7333333333333</v>
      </c>
      <c r="G350" s="278">
        <v>1371.4666666666667</v>
      </c>
      <c r="H350" s="278">
        <v>1431.4666666666667</v>
      </c>
      <c r="I350" s="278">
        <v>1450.7333333333336</v>
      </c>
      <c r="J350" s="278">
        <v>1461.4666666666667</v>
      </c>
      <c r="K350" s="276">
        <v>1440</v>
      </c>
      <c r="L350" s="276">
        <v>1410</v>
      </c>
      <c r="M350" s="276">
        <v>7.7899999999999997E-2</v>
      </c>
    </row>
    <row r="351" spans="1:13">
      <c r="A351" s="267">
        <v>343</v>
      </c>
      <c r="B351" s="276" t="s">
        <v>474</v>
      </c>
      <c r="C351" s="277">
        <v>56.35</v>
      </c>
      <c r="D351" s="278">
        <v>56.566666666666663</v>
      </c>
      <c r="E351" s="278">
        <v>55.583333333333329</v>
      </c>
      <c r="F351" s="278">
        <v>54.816666666666663</v>
      </c>
      <c r="G351" s="278">
        <v>53.833333333333329</v>
      </c>
      <c r="H351" s="278">
        <v>57.333333333333329</v>
      </c>
      <c r="I351" s="278">
        <v>58.316666666666663</v>
      </c>
      <c r="J351" s="278">
        <v>59.083333333333329</v>
      </c>
      <c r="K351" s="276">
        <v>57.55</v>
      </c>
      <c r="L351" s="276">
        <v>55.8</v>
      </c>
      <c r="M351" s="276">
        <v>11.05001</v>
      </c>
    </row>
    <row r="352" spans="1:13">
      <c r="A352" s="267">
        <v>344</v>
      </c>
      <c r="B352" s="276" t="s">
        <v>155</v>
      </c>
      <c r="C352" s="277">
        <v>114.95</v>
      </c>
      <c r="D352" s="278">
        <v>115.21666666666665</v>
      </c>
      <c r="E352" s="278">
        <v>112.73333333333331</v>
      </c>
      <c r="F352" s="278">
        <v>110.51666666666665</v>
      </c>
      <c r="G352" s="278">
        <v>108.0333333333333</v>
      </c>
      <c r="H352" s="278">
        <v>117.43333333333331</v>
      </c>
      <c r="I352" s="278">
        <v>119.91666666666666</v>
      </c>
      <c r="J352" s="278">
        <v>122.13333333333331</v>
      </c>
      <c r="K352" s="276">
        <v>117.7</v>
      </c>
      <c r="L352" s="276">
        <v>113</v>
      </c>
      <c r="M352" s="276">
        <v>107.28100999999999</v>
      </c>
    </row>
    <row r="353" spans="1:13">
      <c r="A353" s="267">
        <v>345</v>
      </c>
      <c r="B353" s="276" t="s">
        <v>156</v>
      </c>
      <c r="C353" s="277">
        <v>105.85</v>
      </c>
      <c r="D353" s="278">
        <v>105.03333333333335</v>
      </c>
      <c r="E353" s="278">
        <v>103.66666666666669</v>
      </c>
      <c r="F353" s="278">
        <v>101.48333333333333</v>
      </c>
      <c r="G353" s="278">
        <v>100.11666666666667</v>
      </c>
      <c r="H353" s="278">
        <v>107.2166666666667</v>
      </c>
      <c r="I353" s="278">
        <v>108.58333333333334</v>
      </c>
      <c r="J353" s="278">
        <v>110.76666666666671</v>
      </c>
      <c r="K353" s="276">
        <v>106.4</v>
      </c>
      <c r="L353" s="276">
        <v>102.85</v>
      </c>
      <c r="M353" s="276">
        <v>522.15593000000001</v>
      </c>
    </row>
    <row r="354" spans="1:13">
      <c r="A354" s="267">
        <v>346</v>
      </c>
      <c r="B354" s="276" t="s">
        <v>271</v>
      </c>
      <c r="C354" s="277">
        <v>512.04999999999995</v>
      </c>
      <c r="D354" s="278">
        <v>515.18333333333328</v>
      </c>
      <c r="E354" s="278">
        <v>506.86666666666656</v>
      </c>
      <c r="F354" s="278">
        <v>501.68333333333328</v>
      </c>
      <c r="G354" s="278">
        <v>493.36666666666656</v>
      </c>
      <c r="H354" s="278">
        <v>520.36666666666656</v>
      </c>
      <c r="I354" s="278">
        <v>528.68333333333339</v>
      </c>
      <c r="J354" s="278">
        <v>533.86666666666656</v>
      </c>
      <c r="K354" s="276">
        <v>523.5</v>
      </c>
      <c r="L354" s="276">
        <v>510</v>
      </c>
      <c r="M354" s="276">
        <v>2.4656099999999999</v>
      </c>
    </row>
    <row r="355" spans="1:13">
      <c r="A355" s="267">
        <v>347</v>
      </c>
      <c r="B355" s="276" t="s">
        <v>272</v>
      </c>
      <c r="C355" s="277">
        <v>3133.6</v>
      </c>
      <c r="D355" s="278">
        <v>3127.6166666666668</v>
      </c>
      <c r="E355" s="278">
        <v>3105.2333333333336</v>
      </c>
      <c r="F355" s="278">
        <v>3076.8666666666668</v>
      </c>
      <c r="G355" s="278">
        <v>3054.4833333333336</v>
      </c>
      <c r="H355" s="278">
        <v>3155.9833333333336</v>
      </c>
      <c r="I355" s="278">
        <v>3178.3666666666668</v>
      </c>
      <c r="J355" s="278">
        <v>3206.7333333333336</v>
      </c>
      <c r="K355" s="276">
        <v>3150</v>
      </c>
      <c r="L355" s="276">
        <v>3099.25</v>
      </c>
      <c r="M355" s="276">
        <v>0.81649000000000005</v>
      </c>
    </row>
    <row r="356" spans="1:13">
      <c r="A356" s="267">
        <v>348</v>
      </c>
      <c r="B356" s="276" t="s">
        <v>157</v>
      </c>
      <c r="C356" s="277">
        <v>114.75</v>
      </c>
      <c r="D356" s="278">
        <v>114.76666666666667</v>
      </c>
      <c r="E356" s="278">
        <v>113.03333333333333</v>
      </c>
      <c r="F356" s="278">
        <v>111.31666666666666</v>
      </c>
      <c r="G356" s="278">
        <v>109.58333333333333</v>
      </c>
      <c r="H356" s="278">
        <v>116.48333333333333</v>
      </c>
      <c r="I356" s="278">
        <v>118.21666666666665</v>
      </c>
      <c r="J356" s="278">
        <v>119.93333333333334</v>
      </c>
      <c r="K356" s="276">
        <v>116.5</v>
      </c>
      <c r="L356" s="276">
        <v>113.05</v>
      </c>
      <c r="M356" s="276">
        <v>20.472059999999999</v>
      </c>
    </row>
    <row r="357" spans="1:13">
      <c r="A357" s="267">
        <v>349</v>
      </c>
      <c r="B357" s="276" t="s">
        <v>480</v>
      </c>
      <c r="C357" s="277">
        <v>85.85</v>
      </c>
      <c r="D357" s="278">
        <v>86</v>
      </c>
      <c r="E357" s="278">
        <v>85</v>
      </c>
      <c r="F357" s="278">
        <v>84.15</v>
      </c>
      <c r="G357" s="278">
        <v>83.15</v>
      </c>
      <c r="H357" s="278">
        <v>86.85</v>
      </c>
      <c r="I357" s="278">
        <v>87.85</v>
      </c>
      <c r="J357" s="278">
        <v>88.699999999999989</v>
      </c>
      <c r="K357" s="276">
        <v>87</v>
      </c>
      <c r="L357" s="276">
        <v>85.15</v>
      </c>
      <c r="M357" s="276">
        <v>0.52971000000000001</v>
      </c>
    </row>
    <row r="358" spans="1:13">
      <c r="A358" s="267">
        <v>350</v>
      </c>
      <c r="B358" s="276" t="s">
        <v>158</v>
      </c>
      <c r="C358" s="277">
        <v>100.45</v>
      </c>
      <c r="D358" s="278">
        <v>100.71666666666665</v>
      </c>
      <c r="E358" s="278">
        <v>98.933333333333309</v>
      </c>
      <c r="F358" s="278">
        <v>97.416666666666657</v>
      </c>
      <c r="G358" s="278">
        <v>95.633333333333312</v>
      </c>
      <c r="H358" s="278">
        <v>102.23333333333331</v>
      </c>
      <c r="I358" s="278">
        <v>104.01666666666664</v>
      </c>
      <c r="J358" s="278">
        <v>105.5333333333333</v>
      </c>
      <c r="K358" s="276">
        <v>102.5</v>
      </c>
      <c r="L358" s="276">
        <v>99.2</v>
      </c>
      <c r="M358" s="276">
        <v>335.53433000000001</v>
      </c>
    </row>
    <row r="359" spans="1:13">
      <c r="A359" s="267">
        <v>351</v>
      </c>
      <c r="B359" s="276" t="s">
        <v>481</v>
      </c>
      <c r="C359" s="277">
        <v>77.55</v>
      </c>
      <c r="D359" s="278">
        <v>77.75</v>
      </c>
      <c r="E359" s="278">
        <v>76.5</v>
      </c>
      <c r="F359" s="278">
        <v>75.45</v>
      </c>
      <c r="G359" s="278">
        <v>74.2</v>
      </c>
      <c r="H359" s="278">
        <v>78.8</v>
      </c>
      <c r="I359" s="278">
        <v>80.05</v>
      </c>
      <c r="J359" s="278">
        <v>81.099999999999994</v>
      </c>
      <c r="K359" s="276">
        <v>79</v>
      </c>
      <c r="L359" s="276">
        <v>76.7</v>
      </c>
      <c r="M359" s="276">
        <v>7.7107200000000002</v>
      </c>
    </row>
    <row r="360" spans="1:13">
      <c r="A360" s="267">
        <v>352</v>
      </c>
      <c r="B360" s="276" t="s">
        <v>482</v>
      </c>
      <c r="C360" s="277">
        <v>223.85</v>
      </c>
      <c r="D360" s="278">
        <v>223.13333333333333</v>
      </c>
      <c r="E360" s="278">
        <v>220.81666666666666</v>
      </c>
      <c r="F360" s="278">
        <v>217.78333333333333</v>
      </c>
      <c r="G360" s="278">
        <v>215.46666666666667</v>
      </c>
      <c r="H360" s="278">
        <v>226.16666666666666</v>
      </c>
      <c r="I360" s="278">
        <v>228.48333333333332</v>
      </c>
      <c r="J360" s="278">
        <v>231.51666666666665</v>
      </c>
      <c r="K360" s="276">
        <v>225.45</v>
      </c>
      <c r="L360" s="276">
        <v>220.1</v>
      </c>
      <c r="M360" s="276">
        <v>2.5870500000000001</v>
      </c>
    </row>
    <row r="361" spans="1:13">
      <c r="A361" s="267">
        <v>353</v>
      </c>
      <c r="B361" s="276" t="s">
        <v>483</v>
      </c>
      <c r="C361" s="277">
        <v>219.1</v>
      </c>
      <c r="D361" s="278">
        <v>221.44999999999996</v>
      </c>
      <c r="E361" s="278">
        <v>215.84999999999991</v>
      </c>
      <c r="F361" s="278">
        <v>212.59999999999994</v>
      </c>
      <c r="G361" s="278">
        <v>206.99999999999989</v>
      </c>
      <c r="H361" s="278">
        <v>224.69999999999993</v>
      </c>
      <c r="I361" s="278">
        <v>230.3</v>
      </c>
      <c r="J361" s="278">
        <v>233.54999999999995</v>
      </c>
      <c r="K361" s="276">
        <v>227.05</v>
      </c>
      <c r="L361" s="276">
        <v>218.2</v>
      </c>
      <c r="M361" s="276">
        <v>0.76436000000000004</v>
      </c>
    </row>
    <row r="362" spans="1:13">
      <c r="A362" s="267">
        <v>354</v>
      </c>
      <c r="B362" s="276" t="s">
        <v>159</v>
      </c>
      <c r="C362" s="277">
        <v>24631</v>
      </c>
      <c r="D362" s="278">
        <v>24441.483333333334</v>
      </c>
      <c r="E362" s="278">
        <v>24114.716666666667</v>
      </c>
      <c r="F362" s="278">
        <v>23598.433333333334</v>
      </c>
      <c r="G362" s="278">
        <v>23271.666666666668</v>
      </c>
      <c r="H362" s="278">
        <v>24957.766666666666</v>
      </c>
      <c r="I362" s="278">
        <v>25284.533333333336</v>
      </c>
      <c r="J362" s="278">
        <v>25800.816666666666</v>
      </c>
      <c r="K362" s="276">
        <v>24768.25</v>
      </c>
      <c r="L362" s="276">
        <v>23925.200000000001</v>
      </c>
      <c r="M362" s="276">
        <v>0.43709999999999999</v>
      </c>
    </row>
    <row r="363" spans="1:13">
      <c r="A363" s="267">
        <v>355</v>
      </c>
      <c r="B363" s="276" t="s">
        <v>160</v>
      </c>
      <c r="C363" s="277">
        <v>1448.65</v>
      </c>
      <c r="D363" s="278">
        <v>1431.8500000000001</v>
      </c>
      <c r="E363" s="278">
        <v>1404.8000000000002</v>
      </c>
      <c r="F363" s="278">
        <v>1360.95</v>
      </c>
      <c r="G363" s="278">
        <v>1333.9</v>
      </c>
      <c r="H363" s="278">
        <v>1475.7000000000003</v>
      </c>
      <c r="I363" s="278">
        <v>1502.75</v>
      </c>
      <c r="J363" s="278">
        <v>1546.6000000000004</v>
      </c>
      <c r="K363" s="276">
        <v>1458.9</v>
      </c>
      <c r="L363" s="276">
        <v>1388</v>
      </c>
      <c r="M363" s="276">
        <v>16.2546</v>
      </c>
    </row>
    <row r="364" spans="1:13">
      <c r="A364" s="267">
        <v>356</v>
      </c>
      <c r="B364" s="276" t="s">
        <v>488</v>
      </c>
      <c r="C364" s="277">
        <v>1305.4000000000001</v>
      </c>
      <c r="D364" s="278">
        <v>1295.55</v>
      </c>
      <c r="E364" s="278">
        <v>1269.0999999999999</v>
      </c>
      <c r="F364" s="278">
        <v>1232.8</v>
      </c>
      <c r="G364" s="278">
        <v>1206.3499999999999</v>
      </c>
      <c r="H364" s="278">
        <v>1331.85</v>
      </c>
      <c r="I364" s="278">
        <v>1358.3000000000002</v>
      </c>
      <c r="J364" s="278">
        <v>1394.6</v>
      </c>
      <c r="K364" s="276">
        <v>1322</v>
      </c>
      <c r="L364" s="276">
        <v>1259.25</v>
      </c>
      <c r="M364" s="276">
        <v>1.3990400000000001</v>
      </c>
    </row>
    <row r="365" spans="1:13">
      <c r="A365" s="267">
        <v>357</v>
      </c>
      <c r="B365" s="276" t="s">
        <v>161</v>
      </c>
      <c r="C365" s="277">
        <v>266.85000000000002</v>
      </c>
      <c r="D365" s="278">
        <v>266.33333333333331</v>
      </c>
      <c r="E365" s="278">
        <v>263.66666666666663</v>
      </c>
      <c r="F365" s="278">
        <v>260.48333333333329</v>
      </c>
      <c r="G365" s="278">
        <v>257.81666666666661</v>
      </c>
      <c r="H365" s="278">
        <v>269.51666666666665</v>
      </c>
      <c r="I365" s="278">
        <v>272.18333333333328</v>
      </c>
      <c r="J365" s="278">
        <v>275.36666666666667</v>
      </c>
      <c r="K365" s="276">
        <v>269</v>
      </c>
      <c r="L365" s="276">
        <v>263.14999999999998</v>
      </c>
      <c r="M365" s="276">
        <v>47.855139999999999</v>
      </c>
    </row>
    <row r="366" spans="1:13">
      <c r="A366" s="267">
        <v>358</v>
      </c>
      <c r="B366" s="276" t="s">
        <v>162</v>
      </c>
      <c r="C366" s="277">
        <v>120.9</v>
      </c>
      <c r="D366" s="278">
        <v>120.13333333333333</v>
      </c>
      <c r="E366" s="278">
        <v>118.66666666666666</v>
      </c>
      <c r="F366" s="278">
        <v>116.43333333333334</v>
      </c>
      <c r="G366" s="278">
        <v>114.96666666666667</v>
      </c>
      <c r="H366" s="278">
        <v>122.36666666666665</v>
      </c>
      <c r="I366" s="278">
        <v>123.83333333333331</v>
      </c>
      <c r="J366" s="278">
        <v>126.06666666666663</v>
      </c>
      <c r="K366" s="276">
        <v>121.6</v>
      </c>
      <c r="L366" s="276">
        <v>117.9</v>
      </c>
      <c r="M366" s="276">
        <v>68.556970000000007</v>
      </c>
    </row>
    <row r="367" spans="1:13">
      <c r="A367" s="267">
        <v>359</v>
      </c>
      <c r="B367" s="276" t="s">
        <v>275</v>
      </c>
      <c r="C367" s="277">
        <v>5256.5</v>
      </c>
      <c r="D367" s="278">
        <v>5230.833333333333</v>
      </c>
      <c r="E367" s="278">
        <v>5151.6666666666661</v>
      </c>
      <c r="F367" s="278">
        <v>5046.833333333333</v>
      </c>
      <c r="G367" s="278">
        <v>4967.6666666666661</v>
      </c>
      <c r="H367" s="278">
        <v>5335.6666666666661</v>
      </c>
      <c r="I367" s="278">
        <v>5414.8333333333321</v>
      </c>
      <c r="J367" s="278">
        <v>5519.6666666666661</v>
      </c>
      <c r="K367" s="276">
        <v>5310</v>
      </c>
      <c r="L367" s="276">
        <v>5126</v>
      </c>
      <c r="M367" s="276">
        <v>1.0678799999999999</v>
      </c>
    </row>
    <row r="368" spans="1:13">
      <c r="A368" s="267">
        <v>360</v>
      </c>
      <c r="B368" s="276" t="s">
        <v>277</v>
      </c>
      <c r="C368" s="277">
        <v>11375.5</v>
      </c>
      <c r="D368" s="278">
        <v>11389.833333333334</v>
      </c>
      <c r="E368" s="278">
        <v>11235.666666666668</v>
      </c>
      <c r="F368" s="278">
        <v>11095.833333333334</v>
      </c>
      <c r="G368" s="278">
        <v>10941.666666666668</v>
      </c>
      <c r="H368" s="278">
        <v>11529.666666666668</v>
      </c>
      <c r="I368" s="278">
        <v>11683.833333333336</v>
      </c>
      <c r="J368" s="278">
        <v>11823.666666666668</v>
      </c>
      <c r="K368" s="276">
        <v>11544</v>
      </c>
      <c r="L368" s="276">
        <v>11250</v>
      </c>
      <c r="M368" s="276">
        <v>7.9289999999999999E-2</v>
      </c>
    </row>
    <row r="369" spans="1:13">
      <c r="A369" s="267">
        <v>361</v>
      </c>
      <c r="B369" s="276" t="s">
        <v>494</v>
      </c>
      <c r="C369" s="277">
        <v>6635.5</v>
      </c>
      <c r="D369" s="278">
        <v>6660.833333333333</v>
      </c>
      <c r="E369" s="278">
        <v>6597.6666666666661</v>
      </c>
      <c r="F369" s="278">
        <v>6559.833333333333</v>
      </c>
      <c r="G369" s="278">
        <v>6496.6666666666661</v>
      </c>
      <c r="H369" s="278">
        <v>6698.6666666666661</v>
      </c>
      <c r="I369" s="278">
        <v>6761.8333333333321</v>
      </c>
      <c r="J369" s="278">
        <v>6799.6666666666661</v>
      </c>
      <c r="K369" s="276">
        <v>6724</v>
      </c>
      <c r="L369" s="276">
        <v>6623</v>
      </c>
      <c r="M369" s="276">
        <v>4.3049999999999998E-2</v>
      </c>
    </row>
    <row r="370" spans="1:13">
      <c r="A370" s="267">
        <v>362</v>
      </c>
      <c r="B370" s="276" t="s">
        <v>489</v>
      </c>
      <c r="C370" s="277">
        <v>165.4</v>
      </c>
      <c r="D370" s="278">
        <v>166.15</v>
      </c>
      <c r="E370" s="278">
        <v>164.05</v>
      </c>
      <c r="F370" s="278">
        <v>162.70000000000002</v>
      </c>
      <c r="G370" s="278">
        <v>160.60000000000002</v>
      </c>
      <c r="H370" s="278">
        <v>167.5</v>
      </c>
      <c r="I370" s="278">
        <v>169.59999999999997</v>
      </c>
      <c r="J370" s="278">
        <v>170.95</v>
      </c>
      <c r="K370" s="276">
        <v>168.25</v>
      </c>
      <c r="L370" s="276">
        <v>164.8</v>
      </c>
      <c r="M370" s="276">
        <v>4.5161699999999998</v>
      </c>
    </row>
    <row r="371" spans="1:13">
      <c r="A371" s="267">
        <v>363</v>
      </c>
      <c r="B371" s="276" t="s">
        <v>490</v>
      </c>
      <c r="C371" s="277">
        <v>771.4</v>
      </c>
      <c r="D371" s="278">
        <v>772.06666666666661</v>
      </c>
      <c r="E371" s="278">
        <v>761.13333333333321</v>
      </c>
      <c r="F371" s="278">
        <v>750.86666666666656</v>
      </c>
      <c r="G371" s="278">
        <v>739.93333333333317</v>
      </c>
      <c r="H371" s="278">
        <v>782.33333333333326</v>
      </c>
      <c r="I371" s="278">
        <v>793.26666666666665</v>
      </c>
      <c r="J371" s="278">
        <v>803.5333333333333</v>
      </c>
      <c r="K371" s="276">
        <v>783</v>
      </c>
      <c r="L371" s="276">
        <v>761.8</v>
      </c>
      <c r="M371" s="276">
        <v>0.97040999999999999</v>
      </c>
    </row>
    <row r="372" spans="1:13">
      <c r="A372" s="267">
        <v>364</v>
      </c>
      <c r="B372" s="276" t="s">
        <v>163</v>
      </c>
      <c r="C372" s="277">
        <v>1620.45</v>
      </c>
      <c r="D372" s="278">
        <v>1622.4333333333334</v>
      </c>
      <c r="E372" s="278">
        <v>1610.3166666666668</v>
      </c>
      <c r="F372" s="278">
        <v>1600.1833333333334</v>
      </c>
      <c r="G372" s="278">
        <v>1588.0666666666668</v>
      </c>
      <c r="H372" s="278">
        <v>1632.5666666666668</v>
      </c>
      <c r="I372" s="278">
        <v>1644.6833333333336</v>
      </c>
      <c r="J372" s="278">
        <v>1654.8166666666668</v>
      </c>
      <c r="K372" s="276">
        <v>1634.55</v>
      </c>
      <c r="L372" s="276">
        <v>1612.3</v>
      </c>
      <c r="M372" s="276">
        <v>4.2283600000000003</v>
      </c>
    </row>
    <row r="373" spans="1:13">
      <c r="A373" s="267">
        <v>365</v>
      </c>
      <c r="B373" s="276" t="s">
        <v>273</v>
      </c>
      <c r="C373" s="277">
        <v>2347.9</v>
      </c>
      <c r="D373" s="278">
        <v>2343.9500000000003</v>
      </c>
      <c r="E373" s="278">
        <v>2318.9500000000007</v>
      </c>
      <c r="F373" s="278">
        <v>2290.0000000000005</v>
      </c>
      <c r="G373" s="278">
        <v>2265.0000000000009</v>
      </c>
      <c r="H373" s="278">
        <v>2372.9000000000005</v>
      </c>
      <c r="I373" s="278">
        <v>2397.8999999999996</v>
      </c>
      <c r="J373" s="278">
        <v>2426.8500000000004</v>
      </c>
      <c r="K373" s="276">
        <v>2368.9499999999998</v>
      </c>
      <c r="L373" s="276">
        <v>2315</v>
      </c>
      <c r="M373" s="276">
        <v>3.0443899999999999</v>
      </c>
    </row>
    <row r="374" spans="1:13">
      <c r="A374" s="267">
        <v>366</v>
      </c>
      <c r="B374" s="276" t="s">
        <v>164</v>
      </c>
      <c r="C374" s="277">
        <v>40.6</v>
      </c>
      <c r="D374" s="278">
        <v>40.533333333333339</v>
      </c>
      <c r="E374" s="278">
        <v>39.76666666666668</v>
      </c>
      <c r="F374" s="278">
        <v>38.933333333333344</v>
      </c>
      <c r="G374" s="278">
        <v>38.166666666666686</v>
      </c>
      <c r="H374" s="278">
        <v>41.366666666666674</v>
      </c>
      <c r="I374" s="278">
        <v>42.13333333333334</v>
      </c>
      <c r="J374" s="278">
        <v>42.966666666666669</v>
      </c>
      <c r="K374" s="276">
        <v>41.3</v>
      </c>
      <c r="L374" s="276">
        <v>39.700000000000003</v>
      </c>
      <c r="M374" s="276">
        <v>569.29480000000001</v>
      </c>
    </row>
    <row r="375" spans="1:13">
      <c r="A375" s="267">
        <v>367</v>
      </c>
      <c r="B375" s="276" t="s">
        <v>274</v>
      </c>
      <c r="C375" s="277">
        <v>376.6</v>
      </c>
      <c r="D375" s="278">
        <v>376.23333333333335</v>
      </c>
      <c r="E375" s="278">
        <v>372.56666666666672</v>
      </c>
      <c r="F375" s="278">
        <v>368.53333333333336</v>
      </c>
      <c r="G375" s="278">
        <v>364.86666666666673</v>
      </c>
      <c r="H375" s="278">
        <v>380.26666666666671</v>
      </c>
      <c r="I375" s="278">
        <v>383.93333333333334</v>
      </c>
      <c r="J375" s="278">
        <v>387.9666666666667</v>
      </c>
      <c r="K375" s="276">
        <v>379.9</v>
      </c>
      <c r="L375" s="276">
        <v>372.2</v>
      </c>
      <c r="M375" s="276">
        <v>1.27505</v>
      </c>
    </row>
    <row r="376" spans="1:13">
      <c r="A376" s="267">
        <v>368</v>
      </c>
      <c r="B376" s="276" t="s">
        <v>485</v>
      </c>
      <c r="C376" s="277">
        <v>176.65</v>
      </c>
      <c r="D376" s="278">
        <v>177.11666666666667</v>
      </c>
      <c r="E376" s="278">
        <v>175.33333333333334</v>
      </c>
      <c r="F376" s="278">
        <v>174.01666666666668</v>
      </c>
      <c r="G376" s="278">
        <v>172.23333333333335</v>
      </c>
      <c r="H376" s="278">
        <v>178.43333333333334</v>
      </c>
      <c r="I376" s="278">
        <v>180.21666666666664</v>
      </c>
      <c r="J376" s="278">
        <v>181.53333333333333</v>
      </c>
      <c r="K376" s="276">
        <v>178.9</v>
      </c>
      <c r="L376" s="276">
        <v>175.8</v>
      </c>
      <c r="M376" s="276">
        <v>1.8815500000000001</v>
      </c>
    </row>
    <row r="377" spans="1:13">
      <c r="A377" s="267">
        <v>369</v>
      </c>
      <c r="B377" s="276" t="s">
        <v>491</v>
      </c>
      <c r="C377" s="277">
        <v>1016.9</v>
      </c>
      <c r="D377" s="278">
        <v>1023.1666666666666</v>
      </c>
      <c r="E377" s="278">
        <v>1006.3333333333333</v>
      </c>
      <c r="F377" s="278">
        <v>995.76666666666665</v>
      </c>
      <c r="G377" s="278">
        <v>978.93333333333328</v>
      </c>
      <c r="H377" s="278">
        <v>1033.7333333333331</v>
      </c>
      <c r="I377" s="278">
        <v>1050.5666666666666</v>
      </c>
      <c r="J377" s="278">
        <v>1061.1333333333332</v>
      </c>
      <c r="K377" s="276">
        <v>1040</v>
      </c>
      <c r="L377" s="276">
        <v>1012.6</v>
      </c>
      <c r="M377" s="276">
        <v>2.1744599999999998</v>
      </c>
    </row>
    <row r="378" spans="1:13">
      <c r="A378" s="267">
        <v>370</v>
      </c>
      <c r="B378" s="276" t="s">
        <v>2223</v>
      </c>
      <c r="C378" s="277">
        <v>525.5</v>
      </c>
      <c r="D378" s="278">
        <v>529.08333333333337</v>
      </c>
      <c r="E378" s="278">
        <v>519.4666666666667</v>
      </c>
      <c r="F378" s="278">
        <v>513.43333333333328</v>
      </c>
      <c r="G378" s="278">
        <v>503.81666666666661</v>
      </c>
      <c r="H378" s="278">
        <v>535.11666666666679</v>
      </c>
      <c r="I378" s="278">
        <v>544.73333333333335</v>
      </c>
      <c r="J378" s="278">
        <v>550.76666666666688</v>
      </c>
      <c r="K378" s="276">
        <v>538.70000000000005</v>
      </c>
      <c r="L378" s="276">
        <v>523.04999999999995</v>
      </c>
      <c r="M378" s="276">
        <v>0.51534000000000002</v>
      </c>
    </row>
    <row r="379" spans="1:13">
      <c r="A379" s="267">
        <v>371</v>
      </c>
      <c r="B379" s="276" t="s">
        <v>165</v>
      </c>
      <c r="C379" s="277">
        <v>192.8</v>
      </c>
      <c r="D379" s="278">
        <v>192.95000000000002</v>
      </c>
      <c r="E379" s="278">
        <v>191.20000000000005</v>
      </c>
      <c r="F379" s="278">
        <v>189.60000000000002</v>
      </c>
      <c r="G379" s="278">
        <v>187.85000000000005</v>
      </c>
      <c r="H379" s="278">
        <v>194.55000000000004</v>
      </c>
      <c r="I379" s="278">
        <v>196.29999999999998</v>
      </c>
      <c r="J379" s="278">
        <v>197.90000000000003</v>
      </c>
      <c r="K379" s="276">
        <v>194.7</v>
      </c>
      <c r="L379" s="276">
        <v>191.35</v>
      </c>
      <c r="M379" s="276">
        <v>90.472989999999996</v>
      </c>
    </row>
    <row r="380" spans="1:13">
      <c r="A380" s="267">
        <v>372</v>
      </c>
      <c r="B380" s="276" t="s">
        <v>492</v>
      </c>
      <c r="C380" s="277">
        <v>113</v>
      </c>
      <c r="D380" s="278">
        <v>112.53333333333335</v>
      </c>
      <c r="E380" s="278">
        <v>110.76666666666669</v>
      </c>
      <c r="F380" s="278">
        <v>108.53333333333335</v>
      </c>
      <c r="G380" s="278">
        <v>106.76666666666669</v>
      </c>
      <c r="H380" s="278">
        <v>114.76666666666669</v>
      </c>
      <c r="I380" s="278">
        <v>116.53333333333335</v>
      </c>
      <c r="J380" s="278">
        <v>118.76666666666669</v>
      </c>
      <c r="K380" s="276">
        <v>114.3</v>
      </c>
      <c r="L380" s="276">
        <v>110.3</v>
      </c>
      <c r="M380" s="276">
        <v>17.172529999999998</v>
      </c>
    </row>
    <row r="381" spans="1:13">
      <c r="A381" s="267">
        <v>373</v>
      </c>
      <c r="B381" s="276" t="s">
        <v>276</v>
      </c>
      <c r="C381" s="277">
        <v>272.39999999999998</v>
      </c>
      <c r="D381" s="278">
        <v>275.83333333333331</v>
      </c>
      <c r="E381" s="278">
        <v>268.06666666666661</v>
      </c>
      <c r="F381" s="278">
        <v>263.73333333333329</v>
      </c>
      <c r="G381" s="278">
        <v>255.96666666666658</v>
      </c>
      <c r="H381" s="278">
        <v>280.16666666666663</v>
      </c>
      <c r="I381" s="278">
        <v>287.93333333333339</v>
      </c>
      <c r="J381" s="278">
        <v>292.26666666666665</v>
      </c>
      <c r="K381" s="276">
        <v>283.60000000000002</v>
      </c>
      <c r="L381" s="276">
        <v>271.5</v>
      </c>
      <c r="M381" s="276">
        <v>6.4744599999999997</v>
      </c>
    </row>
    <row r="382" spans="1:13">
      <c r="A382" s="267">
        <v>374</v>
      </c>
      <c r="B382" s="276" t="s">
        <v>493</v>
      </c>
      <c r="C382" s="277">
        <v>90.05</v>
      </c>
      <c r="D382" s="278">
        <v>90.133333333333326</v>
      </c>
      <c r="E382" s="278">
        <v>88.366666666666646</v>
      </c>
      <c r="F382" s="278">
        <v>86.683333333333323</v>
      </c>
      <c r="G382" s="278">
        <v>84.916666666666643</v>
      </c>
      <c r="H382" s="278">
        <v>91.816666666666649</v>
      </c>
      <c r="I382" s="278">
        <v>93.583333333333329</v>
      </c>
      <c r="J382" s="278">
        <v>95.266666666666652</v>
      </c>
      <c r="K382" s="276">
        <v>91.9</v>
      </c>
      <c r="L382" s="276">
        <v>88.45</v>
      </c>
      <c r="M382" s="276">
        <v>3.3345600000000002</v>
      </c>
    </row>
    <row r="383" spans="1:13">
      <c r="A383" s="267">
        <v>375</v>
      </c>
      <c r="B383" s="276" t="s">
        <v>486</v>
      </c>
      <c r="C383" s="277">
        <v>63.1</v>
      </c>
      <c r="D383" s="278">
        <v>62.416666666666664</v>
      </c>
      <c r="E383" s="278">
        <v>61.033333333333331</v>
      </c>
      <c r="F383" s="278">
        <v>58.966666666666669</v>
      </c>
      <c r="G383" s="278">
        <v>57.583333333333336</v>
      </c>
      <c r="H383" s="278">
        <v>64.48333333333332</v>
      </c>
      <c r="I383" s="278">
        <v>65.866666666666674</v>
      </c>
      <c r="J383" s="278">
        <v>67.933333333333323</v>
      </c>
      <c r="K383" s="276">
        <v>63.8</v>
      </c>
      <c r="L383" s="276">
        <v>60.35</v>
      </c>
      <c r="M383" s="276">
        <v>26.209150000000001</v>
      </c>
    </row>
    <row r="384" spans="1:13">
      <c r="A384" s="267">
        <v>376</v>
      </c>
      <c r="B384" s="276" t="s">
        <v>166</v>
      </c>
      <c r="C384" s="277">
        <v>1443.05</v>
      </c>
      <c r="D384" s="278">
        <v>1450.8333333333333</v>
      </c>
      <c r="E384" s="278">
        <v>1425.7166666666665</v>
      </c>
      <c r="F384" s="278">
        <v>1408.3833333333332</v>
      </c>
      <c r="G384" s="278">
        <v>1383.2666666666664</v>
      </c>
      <c r="H384" s="278">
        <v>1468.1666666666665</v>
      </c>
      <c r="I384" s="278">
        <v>1493.2833333333333</v>
      </c>
      <c r="J384" s="278">
        <v>1510.6166666666666</v>
      </c>
      <c r="K384" s="276">
        <v>1475.95</v>
      </c>
      <c r="L384" s="276">
        <v>1433.5</v>
      </c>
      <c r="M384" s="276">
        <v>8.3365799999999997</v>
      </c>
    </row>
    <row r="385" spans="1:13">
      <c r="A385" s="267">
        <v>377</v>
      </c>
      <c r="B385" s="276" t="s">
        <v>278</v>
      </c>
      <c r="C385" s="277">
        <v>482.5</v>
      </c>
      <c r="D385" s="278">
        <v>483.65000000000003</v>
      </c>
      <c r="E385" s="278">
        <v>477.05000000000007</v>
      </c>
      <c r="F385" s="278">
        <v>471.6</v>
      </c>
      <c r="G385" s="278">
        <v>465.00000000000006</v>
      </c>
      <c r="H385" s="278">
        <v>489.10000000000008</v>
      </c>
      <c r="I385" s="278">
        <v>495.7000000000001</v>
      </c>
      <c r="J385" s="278">
        <v>501.15000000000009</v>
      </c>
      <c r="K385" s="276">
        <v>490.25</v>
      </c>
      <c r="L385" s="276">
        <v>478.2</v>
      </c>
      <c r="M385" s="276">
        <v>1.0346</v>
      </c>
    </row>
    <row r="386" spans="1:13">
      <c r="A386" s="267">
        <v>378</v>
      </c>
      <c r="B386" s="276" t="s">
        <v>496</v>
      </c>
      <c r="C386" s="277">
        <v>464.1</v>
      </c>
      <c r="D386" s="278">
        <v>462.40000000000003</v>
      </c>
      <c r="E386" s="278">
        <v>459.80000000000007</v>
      </c>
      <c r="F386" s="278">
        <v>455.50000000000006</v>
      </c>
      <c r="G386" s="278">
        <v>452.90000000000009</v>
      </c>
      <c r="H386" s="278">
        <v>466.70000000000005</v>
      </c>
      <c r="I386" s="278">
        <v>469.30000000000007</v>
      </c>
      <c r="J386" s="278">
        <v>473.6</v>
      </c>
      <c r="K386" s="276">
        <v>465</v>
      </c>
      <c r="L386" s="276">
        <v>458.1</v>
      </c>
      <c r="M386" s="276">
        <v>1.8428</v>
      </c>
    </row>
    <row r="387" spans="1:13">
      <c r="A387" s="267">
        <v>379</v>
      </c>
      <c r="B387" s="276" t="s">
        <v>498</v>
      </c>
      <c r="C387" s="277">
        <v>133.4</v>
      </c>
      <c r="D387" s="278">
        <v>133.71666666666667</v>
      </c>
      <c r="E387" s="278">
        <v>131.83333333333334</v>
      </c>
      <c r="F387" s="278">
        <v>130.26666666666668</v>
      </c>
      <c r="G387" s="278">
        <v>128.38333333333335</v>
      </c>
      <c r="H387" s="278">
        <v>135.28333333333333</v>
      </c>
      <c r="I387" s="278">
        <v>137.16666666666666</v>
      </c>
      <c r="J387" s="278">
        <v>138.73333333333332</v>
      </c>
      <c r="K387" s="276">
        <v>135.6</v>
      </c>
      <c r="L387" s="276">
        <v>132.15</v>
      </c>
      <c r="M387" s="276">
        <v>8.8653099999999991</v>
      </c>
    </row>
    <row r="388" spans="1:13">
      <c r="A388" s="267">
        <v>380</v>
      </c>
      <c r="B388" s="276" t="s">
        <v>279</v>
      </c>
      <c r="C388" s="277">
        <v>473.85</v>
      </c>
      <c r="D388" s="278">
        <v>476.23333333333335</v>
      </c>
      <c r="E388" s="278">
        <v>468.81666666666672</v>
      </c>
      <c r="F388" s="278">
        <v>463.78333333333336</v>
      </c>
      <c r="G388" s="278">
        <v>456.36666666666673</v>
      </c>
      <c r="H388" s="278">
        <v>481.26666666666671</v>
      </c>
      <c r="I388" s="278">
        <v>488.68333333333334</v>
      </c>
      <c r="J388" s="278">
        <v>493.7166666666667</v>
      </c>
      <c r="K388" s="276">
        <v>483.65</v>
      </c>
      <c r="L388" s="276">
        <v>471.2</v>
      </c>
      <c r="M388" s="276">
        <v>1.4270700000000001</v>
      </c>
    </row>
    <row r="389" spans="1:13">
      <c r="A389" s="267">
        <v>381</v>
      </c>
      <c r="B389" s="276" t="s">
        <v>499</v>
      </c>
      <c r="C389" s="277">
        <v>290.39999999999998</v>
      </c>
      <c r="D389" s="278">
        <v>290.11666666666662</v>
      </c>
      <c r="E389" s="278">
        <v>286.78333333333325</v>
      </c>
      <c r="F389" s="278">
        <v>283.16666666666663</v>
      </c>
      <c r="G389" s="278">
        <v>279.83333333333326</v>
      </c>
      <c r="H389" s="278">
        <v>293.73333333333323</v>
      </c>
      <c r="I389" s="278">
        <v>297.06666666666661</v>
      </c>
      <c r="J389" s="278">
        <v>300.68333333333322</v>
      </c>
      <c r="K389" s="276">
        <v>293.45</v>
      </c>
      <c r="L389" s="276">
        <v>286.5</v>
      </c>
      <c r="M389" s="276">
        <v>3.3227899999999999</v>
      </c>
    </row>
    <row r="390" spans="1:13">
      <c r="A390" s="267">
        <v>382</v>
      </c>
      <c r="B390" s="276" t="s">
        <v>167</v>
      </c>
      <c r="C390" s="277">
        <v>848.7</v>
      </c>
      <c r="D390" s="278">
        <v>844.9666666666667</v>
      </c>
      <c r="E390" s="278">
        <v>838.73333333333335</v>
      </c>
      <c r="F390" s="278">
        <v>828.76666666666665</v>
      </c>
      <c r="G390" s="278">
        <v>822.5333333333333</v>
      </c>
      <c r="H390" s="278">
        <v>854.93333333333339</v>
      </c>
      <c r="I390" s="278">
        <v>861.16666666666674</v>
      </c>
      <c r="J390" s="278">
        <v>871.13333333333344</v>
      </c>
      <c r="K390" s="276">
        <v>851.2</v>
      </c>
      <c r="L390" s="276">
        <v>835</v>
      </c>
      <c r="M390" s="276">
        <v>4.2030000000000003</v>
      </c>
    </row>
    <row r="391" spans="1:13">
      <c r="A391" s="267">
        <v>383</v>
      </c>
      <c r="B391" s="276" t="s">
        <v>501</v>
      </c>
      <c r="C391" s="277">
        <v>1584.55</v>
      </c>
      <c r="D391" s="278">
        <v>1589.7</v>
      </c>
      <c r="E391" s="278">
        <v>1559.4</v>
      </c>
      <c r="F391" s="278">
        <v>1534.25</v>
      </c>
      <c r="G391" s="278">
        <v>1503.95</v>
      </c>
      <c r="H391" s="278">
        <v>1614.8500000000001</v>
      </c>
      <c r="I391" s="278">
        <v>1645.1499999999999</v>
      </c>
      <c r="J391" s="278">
        <v>1670.3000000000002</v>
      </c>
      <c r="K391" s="276">
        <v>1620</v>
      </c>
      <c r="L391" s="276">
        <v>1564.55</v>
      </c>
      <c r="M391" s="276">
        <v>0.27812999999999999</v>
      </c>
    </row>
    <row r="392" spans="1:13">
      <c r="A392" s="267">
        <v>384</v>
      </c>
      <c r="B392" s="276" t="s">
        <v>502</v>
      </c>
      <c r="C392" s="277">
        <v>332.5</v>
      </c>
      <c r="D392" s="278">
        <v>332.08333333333331</v>
      </c>
      <c r="E392" s="278">
        <v>327.41666666666663</v>
      </c>
      <c r="F392" s="278">
        <v>322.33333333333331</v>
      </c>
      <c r="G392" s="278">
        <v>317.66666666666663</v>
      </c>
      <c r="H392" s="278">
        <v>337.16666666666663</v>
      </c>
      <c r="I392" s="278">
        <v>341.83333333333326</v>
      </c>
      <c r="J392" s="278">
        <v>346.91666666666663</v>
      </c>
      <c r="K392" s="276">
        <v>336.75</v>
      </c>
      <c r="L392" s="276">
        <v>327</v>
      </c>
      <c r="M392" s="276">
        <v>6.7460000000000004</v>
      </c>
    </row>
    <row r="393" spans="1:13">
      <c r="A393" s="267">
        <v>385</v>
      </c>
      <c r="B393" s="276" t="s">
        <v>168</v>
      </c>
      <c r="C393" s="277">
        <v>237.1</v>
      </c>
      <c r="D393" s="278">
        <v>234.43333333333331</v>
      </c>
      <c r="E393" s="278">
        <v>230.86666666666662</v>
      </c>
      <c r="F393" s="278">
        <v>224.6333333333333</v>
      </c>
      <c r="G393" s="278">
        <v>221.06666666666661</v>
      </c>
      <c r="H393" s="278">
        <v>240.66666666666663</v>
      </c>
      <c r="I393" s="278">
        <v>244.23333333333329</v>
      </c>
      <c r="J393" s="278">
        <v>250.46666666666664</v>
      </c>
      <c r="K393" s="276">
        <v>238</v>
      </c>
      <c r="L393" s="276">
        <v>228.2</v>
      </c>
      <c r="M393" s="276">
        <v>166.07061999999999</v>
      </c>
    </row>
    <row r="394" spans="1:13">
      <c r="A394" s="267">
        <v>386</v>
      </c>
      <c r="B394" s="276" t="s">
        <v>500</v>
      </c>
      <c r="C394" s="277">
        <v>56.75</v>
      </c>
      <c r="D394" s="278">
        <v>56.433333333333337</v>
      </c>
      <c r="E394" s="278">
        <v>55.466666666666676</v>
      </c>
      <c r="F394" s="278">
        <v>54.183333333333337</v>
      </c>
      <c r="G394" s="278">
        <v>53.216666666666676</v>
      </c>
      <c r="H394" s="278">
        <v>57.716666666666676</v>
      </c>
      <c r="I394" s="278">
        <v>58.683333333333344</v>
      </c>
      <c r="J394" s="278">
        <v>59.966666666666676</v>
      </c>
      <c r="K394" s="276">
        <v>57.4</v>
      </c>
      <c r="L394" s="276">
        <v>55.15</v>
      </c>
      <c r="M394" s="276">
        <v>40.151159999999997</v>
      </c>
    </row>
    <row r="395" spans="1:13">
      <c r="A395" s="267">
        <v>387</v>
      </c>
      <c r="B395" s="276" t="s">
        <v>169</v>
      </c>
      <c r="C395" s="277">
        <v>141.75</v>
      </c>
      <c r="D395" s="278">
        <v>140.44999999999999</v>
      </c>
      <c r="E395" s="278">
        <v>137.99999999999997</v>
      </c>
      <c r="F395" s="278">
        <v>134.24999999999997</v>
      </c>
      <c r="G395" s="278">
        <v>131.79999999999995</v>
      </c>
      <c r="H395" s="278">
        <v>144.19999999999999</v>
      </c>
      <c r="I395" s="278">
        <v>146.65000000000003</v>
      </c>
      <c r="J395" s="278">
        <v>150.4</v>
      </c>
      <c r="K395" s="276">
        <v>142.9</v>
      </c>
      <c r="L395" s="276">
        <v>136.69999999999999</v>
      </c>
      <c r="M395" s="276">
        <v>104.04893</v>
      </c>
    </row>
    <row r="396" spans="1:13">
      <c r="A396" s="267">
        <v>388</v>
      </c>
      <c r="B396" s="276" t="s">
        <v>503</v>
      </c>
      <c r="C396" s="277">
        <v>135.30000000000001</v>
      </c>
      <c r="D396" s="278">
        <v>134.79999999999998</v>
      </c>
      <c r="E396" s="278">
        <v>133.34999999999997</v>
      </c>
      <c r="F396" s="278">
        <v>131.39999999999998</v>
      </c>
      <c r="G396" s="278">
        <v>129.94999999999996</v>
      </c>
      <c r="H396" s="278">
        <v>136.74999999999997</v>
      </c>
      <c r="I396" s="278">
        <v>138.19999999999996</v>
      </c>
      <c r="J396" s="278">
        <v>140.14999999999998</v>
      </c>
      <c r="K396" s="276">
        <v>136.25</v>
      </c>
      <c r="L396" s="276">
        <v>132.85</v>
      </c>
      <c r="M396" s="276">
        <v>4.0353199999999996</v>
      </c>
    </row>
    <row r="397" spans="1:13">
      <c r="A397" s="267">
        <v>389</v>
      </c>
      <c r="B397" s="276" t="s">
        <v>504</v>
      </c>
      <c r="C397" s="277">
        <v>735.25</v>
      </c>
      <c r="D397" s="278">
        <v>734.2833333333333</v>
      </c>
      <c r="E397" s="278">
        <v>726.06666666666661</v>
      </c>
      <c r="F397" s="278">
        <v>716.88333333333333</v>
      </c>
      <c r="G397" s="278">
        <v>708.66666666666663</v>
      </c>
      <c r="H397" s="278">
        <v>743.46666666666658</v>
      </c>
      <c r="I397" s="278">
        <v>751.68333333333328</v>
      </c>
      <c r="J397" s="278">
        <v>760.86666666666656</v>
      </c>
      <c r="K397" s="276">
        <v>742.5</v>
      </c>
      <c r="L397" s="276">
        <v>725.1</v>
      </c>
      <c r="M397" s="276">
        <v>2.1572</v>
      </c>
    </row>
    <row r="398" spans="1:13">
      <c r="A398" s="267">
        <v>390</v>
      </c>
      <c r="B398" s="276" t="s">
        <v>170</v>
      </c>
      <c r="C398" s="277">
        <v>1974.35</v>
      </c>
      <c r="D398" s="278">
        <v>1975.05</v>
      </c>
      <c r="E398" s="278">
        <v>1960.3999999999999</v>
      </c>
      <c r="F398" s="278">
        <v>1946.4499999999998</v>
      </c>
      <c r="G398" s="278">
        <v>1931.7999999999997</v>
      </c>
      <c r="H398" s="278">
        <v>1989</v>
      </c>
      <c r="I398" s="278">
        <v>2003.65</v>
      </c>
      <c r="J398" s="278">
        <v>2017.6000000000001</v>
      </c>
      <c r="K398" s="276">
        <v>1989.7</v>
      </c>
      <c r="L398" s="276">
        <v>1961.1</v>
      </c>
      <c r="M398" s="276">
        <v>85.614059999999995</v>
      </c>
    </row>
    <row r="399" spans="1:13">
      <c r="A399" s="267">
        <v>391</v>
      </c>
      <c r="B399" s="276" t="s">
        <v>519</v>
      </c>
      <c r="C399" s="277">
        <v>13.4</v>
      </c>
      <c r="D399" s="278">
        <v>13.1</v>
      </c>
      <c r="E399" s="278">
        <v>12.5</v>
      </c>
      <c r="F399" s="278">
        <v>11.6</v>
      </c>
      <c r="G399" s="278">
        <v>11</v>
      </c>
      <c r="H399" s="278">
        <v>14</v>
      </c>
      <c r="I399" s="278">
        <v>14.599999999999998</v>
      </c>
      <c r="J399" s="278">
        <v>15.5</v>
      </c>
      <c r="K399" s="276">
        <v>13.7</v>
      </c>
      <c r="L399" s="276">
        <v>12.2</v>
      </c>
      <c r="M399" s="276">
        <v>86.641289999999998</v>
      </c>
    </row>
    <row r="400" spans="1:13">
      <c r="A400" s="267">
        <v>392</v>
      </c>
      <c r="B400" s="276" t="s">
        <v>508</v>
      </c>
      <c r="C400" s="277">
        <v>244.4</v>
      </c>
      <c r="D400" s="278">
        <v>247.38333333333333</v>
      </c>
      <c r="E400" s="278">
        <v>240.16666666666666</v>
      </c>
      <c r="F400" s="278">
        <v>235.93333333333334</v>
      </c>
      <c r="G400" s="278">
        <v>228.71666666666667</v>
      </c>
      <c r="H400" s="278">
        <v>251.61666666666665</v>
      </c>
      <c r="I400" s="278">
        <v>258.83333333333337</v>
      </c>
      <c r="J400" s="278">
        <v>263.06666666666661</v>
      </c>
      <c r="K400" s="276">
        <v>254.6</v>
      </c>
      <c r="L400" s="276">
        <v>243.15</v>
      </c>
      <c r="M400" s="276">
        <v>2.7746400000000002</v>
      </c>
    </row>
    <row r="401" spans="1:13">
      <c r="A401" s="267">
        <v>393</v>
      </c>
      <c r="B401" s="276" t="s">
        <v>495</v>
      </c>
      <c r="C401" s="277">
        <v>272.55</v>
      </c>
      <c r="D401" s="278">
        <v>268.7166666666667</v>
      </c>
      <c r="E401" s="278">
        <v>262.53333333333342</v>
      </c>
      <c r="F401" s="278">
        <v>252.51666666666671</v>
      </c>
      <c r="G401" s="278">
        <v>246.33333333333343</v>
      </c>
      <c r="H401" s="278">
        <v>278.73333333333341</v>
      </c>
      <c r="I401" s="278">
        <v>284.91666666666669</v>
      </c>
      <c r="J401" s="278">
        <v>294.93333333333339</v>
      </c>
      <c r="K401" s="276">
        <v>274.89999999999998</v>
      </c>
      <c r="L401" s="276">
        <v>258.7</v>
      </c>
      <c r="M401" s="276">
        <v>13.64504</v>
      </c>
    </row>
    <row r="402" spans="1:13">
      <c r="A402" s="267">
        <v>394</v>
      </c>
      <c r="B402" s="276" t="s">
        <v>512</v>
      </c>
      <c r="C402" s="277">
        <v>65.8</v>
      </c>
      <c r="D402" s="278">
        <v>65.983333333333334</v>
      </c>
      <c r="E402" s="278">
        <v>65.016666666666666</v>
      </c>
      <c r="F402" s="278">
        <v>64.233333333333334</v>
      </c>
      <c r="G402" s="278">
        <v>63.266666666666666</v>
      </c>
      <c r="H402" s="278">
        <v>66.766666666666666</v>
      </c>
      <c r="I402" s="278">
        <v>67.733333333333334</v>
      </c>
      <c r="J402" s="278">
        <v>68.516666666666666</v>
      </c>
      <c r="K402" s="276">
        <v>66.95</v>
      </c>
      <c r="L402" s="276">
        <v>65.2</v>
      </c>
      <c r="M402" s="276">
        <v>4.3252499999999996</v>
      </c>
    </row>
    <row r="403" spans="1:13">
      <c r="A403" s="267">
        <v>395</v>
      </c>
      <c r="B403" s="276" t="s">
        <v>171</v>
      </c>
      <c r="C403" s="277">
        <v>58.3</v>
      </c>
      <c r="D403" s="278">
        <v>57.9</v>
      </c>
      <c r="E403" s="278">
        <v>57.05</v>
      </c>
      <c r="F403" s="278">
        <v>55.8</v>
      </c>
      <c r="G403" s="278">
        <v>54.949999999999996</v>
      </c>
      <c r="H403" s="278">
        <v>59.15</v>
      </c>
      <c r="I403" s="278">
        <v>60.000000000000007</v>
      </c>
      <c r="J403" s="278">
        <v>61.25</v>
      </c>
      <c r="K403" s="276">
        <v>58.75</v>
      </c>
      <c r="L403" s="276">
        <v>56.65</v>
      </c>
      <c r="M403" s="276">
        <v>440.61093</v>
      </c>
    </row>
    <row r="404" spans="1:13">
      <c r="A404" s="267">
        <v>396</v>
      </c>
      <c r="B404" s="276" t="s">
        <v>513</v>
      </c>
      <c r="C404" s="277">
        <v>7981</v>
      </c>
      <c r="D404" s="278">
        <v>7946.25</v>
      </c>
      <c r="E404" s="278">
        <v>7865.8</v>
      </c>
      <c r="F404" s="278">
        <v>7750.6</v>
      </c>
      <c r="G404" s="278">
        <v>7670.1500000000005</v>
      </c>
      <c r="H404" s="278">
        <v>8061.45</v>
      </c>
      <c r="I404" s="278">
        <v>8141.9000000000005</v>
      </c>
      <c r="J404" s="278">
        <v>8257.0999999999985</v>
      </c>
      <c r="K404" s="276">
        <v>8026.7</v>
      </c>
      <c r="L404" s="276">
        <v>7831.05</v>
      </c>
      <c r="M404" s="276">
        <v>0.50441999999999998</v>
      </c>
    </row>
    <row r="405" spans="1:13">
      <c r="A405" s="267">
        <v>397</v>
      </c>
      <c r="B405" s="276" t="s">
        <v>3523</v>
      </c>
      <c r="C405" s="277">
        <v>820.85</v>
      </c>
      <c r="D405" s="278">
        <v>823.11666666666667</v>
      </c>
      <c r="E405" s="278">
        <v>811.73333333333335</v>
      </c>
      <c r="F405" s="278">
        <v>802.61666666666667</v>
      </c>
      <c r="G405" s="278">
        <v>791.23333333333335</v>
      </c>
      <c r="H405" s="278">
        <v>832.23333333333335</v>
      </c>
      <c r="I405" s="278">
        <v>843.61666666666679</v>
      </c>
      <c r="J405" s="278">
        <v>852.73333333333335</v>
      </c>
      <c r="K405" s="276">
        <v>834.5</v>
      </c>
      <c r="L405" s="276">
        <v>814</v>
      </c>
      <c r="M405" s="276">
        <v>15.17601</v>
      </c>
    </row>
    <row r="406" spans="1:13">
      <c r="A406" s="267">
        <v>398</v>
      </c>
      <c r="B406" s="276" t="s">
        <v>280</v>
      </c>
      <c r="C406" s="277">
        <v>856.2</v>
      </c>
      <c r="D406" s="278">
        <v>852.23333333333323</v>
      </c>
      <c r="E406" s="278">
        <v>846.01666666666642</v>
      </c>
      <c r="F406" s="278">
        <v>835.83333333333314</v>
      </c>
      <c r="G406" s="278">
        <v>829.61666666666633</v>
      </c>
      <c r="H406" s="278">
        <v>862.41666666666652</v>
      </c>
      <c r="I406" s="278">
        <v>868.63333333333344</v>
      </c>
      <c r="J406" s="278">
        <v>878.81666666666661</v>
      </c>
      <c r="K406" s="276">
        <v>858.45</v>
      </c>
      <c r="L406" s="276">
        <v>842.05</v>
      </c>
      <c r="M406" s="276">
        <v>20.448429999999998</v>
      </c>
    </row>
    <row r="407" spans="1:13">
      <c r="A407" s="267">
        <v>399</v>
      </c>
      <c r="B407" s="276" t="s">
        <v>172</v>
      </c>
      <c r="C407" s="277">
        <v>270.64999999999998</v>
      </c>
      <c r="D407" s="278">
        <v>270.95</v>
      </c>
      <c r="E407" s="278">
        <v>267.84999999999997</v>
      </c>
      <c r="F407" s="278">
        <v>265.04999999999995</v>
      </c>
      <c r="G407" s="278">
        <v>261.94999999999993</v>
      </c>
      <c r="H407" s="278">
        <v>273.75</v>
      </c>
      <c r="I407" s="278">
        <v>276.85000000000002</v>
      </c>
      <c r="J407" s="278">
        <v>279.65000000000003</v>
      </c>
      <c r="K407" s="276">
        <v>274.05</v>
      </c>
      <c r="L407" s="276">
        <v>268.14999999999998</v>
      </c>
      <c r="M407" s="276">
        <v>348.90947999999997</v>
      </c>
    </row>
    <row r="408" spans="1:13">
      <c r="A408" s="267">
        <v>400</v>
      </c>
      <c r="B408" s="276" t="s">
        <v>514</v>
      </c>
      <c r="C408" s="277">
        <v>4237.95</v>
      </c>
      <c r="D408" s="278">
        <v>4240.666666666667</v>
      </c>
      <c r="E408" s="278">
        <v>4159.5833333333339</v>
      </c>
      <c r="F408" s="278">
        <v>4081.2166666666672</v>
      </c>
      <c r="G408" s="278">
        <v>4000.1333333333341</v>
      </c>
      <c r="H408" s="278">
        <v>4319.0333333333338</v>
      </c>
      <c r="I408" s="278">
        <v>4400.1166666666677</v>
      </c>
      <c r="J408" s="278">
        <v>4478.4833333333336</v>
      </c>
      <c r="K408" s="276">
        <v>4321.75</v>
      </c>
      <c r="L408" s="276">
        <v>4162.3</v>
      </c>
      <c r="M408" s="276">
        <v>0.25977</v>
      </c>
    </row>
    <row r="409" spans="1:13">
      <c r="A409" s="267">
        <v>401</v>
      </c>
      <c r="B409" s="276" t="s">
        <v>2402</v>
      </c>
      <c r="C409" s="277">
        <v>92.7</v>
      </c>
      <c r="D409" s="278">
        <v>92.583333333333329</v>
      </c>
      <c r="E409" s="278">
        <v>89.516666666666652</v>
      </c>
      <c r="F409" s="278">
        <v>86.333333333333329</v>
      </c>
      <c r="G409" s="278">
        <v>83.266666666666652</v>
      </c>
      <c r="H409" s="278">
        <v>95.766666666666652</v>
      </c>
      <c r="I409" s="278">
        <v>98.833333333333343</v>
      </c>
      <c r="J409" s="278">
        <v>102.01666666666665</v>
      </c>
      <c r="K409" s="276">
        <v>95.65</v>
      </c>
      <c r="L409" s="276">
        <v>89.4</v>
      </c>
      <c r="M409" s="276">
        <v>10.068440000000001</v>
      </c>
    </row>
    <row r="410" spans="1:13">
      <c r="A410" s="267">
        <v>402</v>
      </c>
      <c r="B410" s="276" t="s">
        <v>2404</v>
      </c>
      <c r="C410" s="277">
        <v>86</v>
      </c>
      <c r="D410" s="278">
        <v>85.40000000000002</v>
      </c>
      <c r="E410" s="278">
        <v>83.000000000000043</v>
      </c>
      <c r="F410" s="278">
        <v>80.000000000000028</v>
      </c>
      <c r="G410" s="278">
        <v>77.600000000000051</v>
      </c>
      <c r="H410" s="278">
        <v>88.400000000000034</v>
      </c>
      <c r="I410" s="278">
        <v>90.800000000000011</v>
      </c>
      <c r="J410" s="278">
        <v>93.800000000000026</v>
      </c>
      <c r="K410" s="276">
        <v>87.8</v>
      </c>
      <c r="L410" s="276">
        <v>82.4</v>
      </c>
      <c r="M410" s="276">
        <v>69.477149999999995</v>
      </c>
    </row>
    <row r="411" spans="1:13">
      <c r="A411" s="267">
        <v>403</v>
      </c>
      <c r="B411" s="276" t="s">
        <v>2412</v>
      </c>
      <c r="C411" s="277">
        <v>171.4</v>
      </c>
      <c r="D411" s="278">
        <v>169.13333333333333</v>
      </c>
      <c r="E411" s="278">
        <v>166.26666666666665</v>
      </c>
      <c r="F411" s="278">
        <v>161.13333333333333</v>
      </c>
      <c r="G411" s="278">
        <v>158.26666666666665</v>
      </c>
      <c r="H411" s="278">
        <v>174.26666666666665</v>
      </c>
      <c r="I411" s="278">
        <v>177.13333333333333</v>
      </c>
      <c r="J411" s="278">
        <v>182.26666666666665</v>
      </c>
      <c r="K411" s="276">
        <v>172</v>
      </c>
      <c r="L411" s="276">
        <v>164</v>
      </c>
      <c r="M411" s="276">
        <v>5.9814299999999996</v>
      </c>
    </row>
    <row r="412" spans="1:13">
      <c r="A412" s="267">
        <v>404</v>
      </c>
      <c r="B412" s="276" t="s">
        <v>516</v>
      </c>
      <c r="C412" s="277">
        <v>1636.65</v>
      </c>
      <c r="D412" s="278">
        <v>1631.6499999999999</v>
      </c>
      <c r="E412" s="278">
        <v>1616.0499999999997</v>
      </c>
      <c r="F412" s="278">
        <v>1595.4499999999998</v>
      </c>
      <c r="G412" s="278">
        <v>1579.8499999999997</v>
      </c>
      <c r="H412" s="278">
        <v>1652.2499999999998</v>
      </c>
      <c r="I412" s="278">
        <v>1667.8499999999997</v>
      </c>
      <c r="J412" s="278">
        <v>1688.4499999999998</v>
      </c>
      <c r="K412" s="276">
        <v>1647.25</v>
      </c>
      <c r="L412" s="276">
        <v>1611.05</v>
      </c>
      <c r="M412" s="276">
        <v>0.15182000000000001</v>
      </c>
    </row>
    <row r="413" spans="1:13">
      <c r="A413" s="267">
        <v>405</v>
      </c>
      <c r="B413" s="276" t="s">
        <v>518</v>
      </c>
      <c r="C413" s="277">
        <v>206</v>
      </c>
      <c r="D413" s="278">
        <v>206.93333333333331</v>
      </c>
      <c r="E413" s="278">
        <v>203.16666666666663</v>
      </c>
      <c r="F413" s="278">
        <v>200.33333333333331</v>
      </c>
      <c r="G413" s="278">
        <v>196.56666666666663</v>
      </c>
      <c r="H413" s="278">
        <v>209.76666666666662</v>
      </c>
      <c r="I413" s="278">
        <v>213.53333333333333</v>
      </c>
      <c r="J413" s="278">
        <v>216.36666666666662</v>
      </c>
      <c r="K413" s="276">
        <v>210.7</v>
      </c>
      <c r="L413" s="276">
        <v>204.1</v>
      </c>
      <c r="M413" s="276">
        <v>1.44635</v>
      </c>
    </row>
    <row r="414" spans="1:13">
      <c r="A414" s="267">
        <v>406</v>
      </c>
      <c r="B414" s="276" t="s">
        <v>173</v>
      </c>
      <c r="C414" s="277">
        <v>24259.65</v>
      </c>
      <c r="D414" s="278">
        <v>24102.283333333336</v>
      </c>
      <c r="E414" s="278">
        <v>23879.566666666673</v>
      </c>
      <c r="F414" s="278">
        <v>23499.483333333337</v>
      </c>
      <c r="G414" s="278">
        <v>23276.766666666674</v>
      </c>
      <c r="H414" s="278">
        <v>24482.366666666672</v>
      </c>
      <c r="I414" s="278">
        <v>24705.083333333339</v>
      </c>
      <c r="J414" s="278">
        <v>25085.166666666672</v>
      </c>
      <c r="K414" s="276">
        <v>24325</v>
      </c>
      <c r="L414" s="276">
        <v>23722.2</v>
      </c>
      <c r="M414" s="276">
        <v>0.75627999999999995</v>
      </c>
    </row>
    <row r="415" spans="1:13">
      <c r="A415" s="267">
        <v>407</v>
      </c>
      <c r="B415" s="276" t="s">
        <v>520</v>
      </c>
      <c r="C415" s="277">
        <v>1059.6500000000001</v>
      </c>
      <c r="D415" s="278">
        <v>1066.5666666666666</v>
      </c>
      <c r="E415" s="278">
        <v>1033.1333333333332</v>
      </c>
      <c r="F415" s="278">
        <v>1006.6166666666666</v>
      </c>
      <c r="G415" s="278">
        <v>973.18333333333317</v>
      </c>
      <c r="H415" s="278">
        <v>1093.0833333333333</v>
      </c>
      <c r="I415" s="278">
        <v>1126.5166666666667</v>
      </c>
      <c r="J415" s="278">
        <v>1153.0333333333333</v>
      </c>
      <c r="K415" s="276">
        <v>1100</v>
      </c>
      <c r="L415" s="276">
        <v>1040.05</v>
      </c>
      <c r="M415" s="276">
        <v>0.89032999999999995</v>
      </c>
    </row>
    <row r="416" spans="1:13">
      <c r="A416" s="267">
        <v>408</v>
      </c>
      <c r="B416" s="276" t="s">
        <v>174</v>
      </c>
      <c r="C416" s="277">
        <v>1536.45</v>
      </c>
      <c r="D416" s="278">
        <v>1540.7666666666667</v>
      </c>
      <c r="E416" s="278">
        <v>1524.8333333333333</v>
      </c>
      <c r="F416" s="278">
        <v>1513.2166666666667</v>
      </c>
      <c r="G416" s="278">
        <v>1497.2833333333333</v>
      </c>
      <c r="H416" s="278">
        <v>1552.3833333333332</v>
      </c>
      <c r="I416" s="278">
        <v>1568.3166666666666</v>
      </c>
      <c r="J416" s="278">
        <v>1579.9333333333332</v>
      </c>
      <c r="K416" s="276">
        <v>1556.7</v>
      </c>
      <c r="L416" s="276">
        <v>1529.15</v>
      </c>
      <c r="M416" s="276">
        <v>6.0532700000000004</v>
      </c>
    </row>
    <row r="417" spans="1:13">
      <c r="A417" s="267">
        <v>409</v>
      </c>
      <c r="B417" s="276" t="s">
        <v>515</v>
      </c>
      <c r="C417" s="277">
        <v>459.35</v>
      </c>
      <c r="D417" s="278">
        <v>462.84999999999997</v>
      </c>
      <c r="E417" s="278">
        <v>450.69999999999993</v>
      </c>
      <c r="F417" s="278">
        <v>442.04999999999995</v>
      </c>
      <c r="G417" s="278">
        <v>429.89999999999992</v>
      </c>
      <c r="H417" s="278">
        <v>471.49999999999994</v>
      </c>
      <c r="I417" s="278">
        <v>483.64999999999992</v>
      </c>
      <c r="J417" s="278">
        <v>492.29999999999995</v>
      </c>
      <c r="K417" s="276">
        <v>475</v>
      </c>
      <c r="L417" s="276">
        <v>454.2</v>
      </c>
      <c r="M417" s="276">
        <v>3.0315699999999999</v>
      </c>
    </row>
    <row r="418" spans="1:13">
      <c r="A418" s="267">
        <v>410</v>
      </c>
      <c r="B418" s="276" t="s">
        <v>510</v>
      </c>
      <c r="C418" s="277">
        <v>25.7</v>
      </c>
      <c r="D418" s="278">
        <v>25.816666666666663</v>
      </c>
      <c r="E418" s="278">
        <v>25.483333333333327</v>
      </c>
      <c r="F418" s="278">
        <v>25.266666666666666</v>
      </c>
      <c r="G418" s="278">
        <v>24.93333333333333</v>
      </c>
      <c r="H418" s="278">
        <v>26.033333333333324</v>
      </c>
      <c r="I418" s="278">
        <v>26.36666666666666</v>
      </c>
      <c r="J418" s="278">
        <v>26.583333333333321</v>
      </c>
      <c r="K418" s="276">
        <v>26.15</v>
      </c>
      <c r="L418" s="276">
        <v>25.6</v>
      </c>
      <c r="M418" s="276">
        <v>11.77075</v>
      </c>
    </row>
    <row r="419" spans="1:13">
      <c r="A419" s="267">
        <v>411</v>
      </c>
      <c r="B419" s="276" t="s">
        <v>511</v>
      </c>
      <c r="C419" s="277">
        <v>1674</v>
      </c>
      <c r="D419" s="278">
        <v>1669.3333333333333</v>
      </c>
      <c r="E419" s="278">
        <v>1658.6666666666665</v>
      </c>
      <c r="F419" s="278">
        <v>1643.3333333333333</v>
      </c>
      <c r="G419" s="278">
        <v>1632.6666666666665</v>
      </c>
      <c r="H419" s="278">
        <v>1684.6666666666665</v>
      </c>
      <c r="I419" s="278">
        <v>1695.333333333333</v>
      </c>
      <c r="J419" s="278">
        <v>1710.6666666666665</v>
      </c>
      <c r="K419" s="276">
        <v>1680</v>
      </c>
      <c r="L419" s="276">
        <v>1654</v>
      </c>
      <c r="M419" s="276">
        <v>0.20957000000000001</v>
      </c>
    </row>
    <row r="420" spans="1:13">
      <c r="A420" s="267">
        <v>412</v>
      </c>
      <c r="B420" s="276" t="s">
        <v>521</v>
      </c>
      <c r="C420" s="277">
        <v>321.89999999999998</v>
      </c>
      <c r="D420" s="278">
        <v>320.98333333333335</v>
      </c>
      <c r="E420" s="278">
        <v>318.16666666666669</v>
      </c>
      <c r="F420" s="278">
        <v>314.43333333333334</v>
      </c>
      <c r="G420" s="278">
        <v>311.61666666666667</v>
      </c>
      <c r="H420" s="278">
        <v>324.7166666666667</v>
      </c>
      <c r="I420" s="278">
        <v>327.5333333333333</v>
      </c>
      <c r="J420" s="278">
        <v>331.26666666666671</v>
      </c>
      <c r="K420" s="276">
        <v>323.8</v>
      </c>
      <c r="L420" s="276">
        <v>317.25</v>
      </c>
      <c r="M420" s="276">
        <v>1.5001599999999999</v>
      </c>
    </row>
    <row r="421" spans="1:13">
      <c r="A421" s="267">
        <v>413</v>
      </c>
      <c r="B421" s="276" t="s">
        <v>522</v>
      </c>
      <c r="C421" s="277">
        <v>1086.8499999999999</v>
      </c>
      <c r="D421" s="278">
        <v>1089.6166666666666</v>
      </c>
      <c r="E421" s="278">
        <v>1070.2333333333331</v>
      </c>
      <c r="F421" s="278">
        <v>1053.6166666666666</v>
      </c>
      <c r="G421" s="278">
        <v>1034.2333333333331</v>
      </c>
      <c r="H421" s="278">
        <v>1106.2333333333331</v>
      </c>
      <c r="I421" s="278">
        <v>1125.6166666666668</v>
      </c>
      <c r="J421" s="278">
        <v>1142.2333333333331</v>
      </c>
      <c r="K421" s="276">
        <v>1109</v>
      </c>
      <c r="L421" s="276">
        <v>1073</v>
      </c>
      <c r="M421" s="276">
        <v>0.32718999999999998</v>
      </c>
    </row>
    <row r="422" spans="1:13">
      <c r="A422" s="267">
        <v>414</v>
      </c>
      <c r="B422" s="276" t="s">
        <v>523</v>
      </c>
      <c r="C422" s="277">
        <v>353.85</v>
      </c>
      <c r="D422" s="278">
        <v>353.5</v>
      </c>
      <c r="E422" s="278">
        <v>349.75</v>
      </c>
      <c r="F422" s="278">
        <v>345.65</v>
      </c>
      <c r="G422" s="278">
        <v>341.9</v>
      </c>
      <c r="H422" s="278">
        <v>357.6</v>
      </c>
      <c r="I422" s="278">
        <v>361.35</v>
      </c>
      <c r="J422" s="278">
        <v>365.45000000000005</v>
      </c>
      <c r="K422" s="276">
        <v>357.25</v>
      </c>
      <c r="L422" s="276">
        <v>349.4</v>
      </c>
      <c r="M422" s="276">
        <v>5.1985799999999998</v>
      </c>
    </row>
    <row r="423" spans="1:13">
      <c r="A423" s="267">
        <v>415</v>
      </c>
      <c r="B423" s="276" t="s">
        <v>524</v>
      </c>
      <c r="C423" s="277">
        <v>9.1999999999999993</v>
      </c>
      <c r="D423" s="278">
        <v>9.2833333333333332</v>
      </c>
      <c r="E423" s="278">
        <v>8.9166666666666661</v>
      </c>
      <c r="F423" s="278">
        <v>8.6333333333333329</v>
      </c>
      <c r="G423" s="278">
        <v>8.2666666666666657</v>
      </c>
      <c r="H423" s="278">
        <v>9.5666666666666664</v>
      </c>
      <c r="I423" s="278">
        <v>9.9333333333333336</v>
      </c>
      <c r="J423" s="278">
        <v>10.216666666666667</v>
      </c>
      <c r="K423" s="276">
        <v>9.65</v>
      </c>
      <c r="L423" s="276">
        <v>9</v>
      </c>
      <c r="M423" s="276">
        <v>202.69005000000001</v>
      </c>
    </row>
    <row r="424" spans="1:13">
      <c r="A424" s="267">
        <v>416</v>
      </c>
      <c r="B424" s="276" t="s">
        <v>2516</v>
      </c>
      <c r="C424" s="277">
        <v>742.7</v>
      </c>
      <c r="D424" s="278">
        <v>739.56666666666661</v>
      </c>
      <c r="E424" s="278">
        <v>731.13333333333321</v>
      </c>
      <c r="F424" s="278">
        <v>719.56666666666661</v>
      </c>
      <c r="G424" s="278">
        <v>711.13333333333321</v>
      </c>
      <c r="H424" s="278">
        <v>751.13333333333321</v>
      </c>
      <c r="I424" s="278">
        <v>759.56666666666661</v>
      </c>
      <c r="J424" s="278">
        <v>771.13333333333321</v>
      </c>
      <c r="K424" s="276">
        <v>748</v>
      </c>
      <c r="L424" s="276">
        <v>728</v>
      </c>
      <c r="M424" s="276">
        <v>0.48958000000000002</v>
      </c>
    </row>
    <row r="425" spans="1:13">
      <c r="A425" s="267">
        <v>417</v>
      </c>
      <c r="B425" s="276" t="s">
        <v>527</v>
      </c>
      <c r="C425" s="285">
        <v>184.05</v>
      </c>
      <c r="D425" s="286">
        <v>185.20000000000002</v>
      </c>
      <c r="E425" s="286">
        <v>181.85000000000002</v>
      </c>
      <c r="F425" s="286">
        <v>179.65</v>
      </c>
      <c r="G425" s="286">
        <v>176.3</v>
      </c>
      <c r="H425" s="286">
        <v>187.40000000000003</v>
      </c>
      <c r="I425" s="286">
        <v>190.75</v>
      </c>
      <c r="J425" s="286">
        <v>192.95000000000005</v>
      </c>
      <c r="K425" s="287">
        <v>188.55</v>
      </c>
      <c r="L425" s="287">
        <v>183</v>
      </c>
      <c r="M425" s="287">
        <v>4.0969300000000004</v>
      </c>
    </row>
    <row r="426" spans="1:13">
      <c r="A426" s="267">
        <v>418</v>
      </c>
      <c r="B426" s="276" t="s">
        <v>2525</v>
      </c>
      <c r="C426" s="276">
        <v>103.1</v>
      </c>
      <c r="D426" s="278">
        <v>103.51666666666667</v>
      </c>
      <c r="E426" s="278">
        <v>101.78333333333333</v>
      </c>
      <c r="F426" s="278">
        <v>100.46666666666667</v>
      </c>
      <c r="G426" s="278">
        <v>98.733333333333334</v>
      </c>
      <c r="H426" s="278">
        <v>104.83333333333333</v>
      </c>
      <c r="I426" s="278">
        <v>106.56666666666665</v>
      </c>
      <c r="J426" s="278">
        <v>107.88333333333333</v>
      </c>
      <c r="K426" s="276">
        <v>105.25</v>
      </c>
      <c r="L426" s="276">
        <v>102.2</v>
      </c>
      <c r="M426" s="276">
        <v>111.20483</v>
      </c>
    </row>
    <row r="427" spans="1:13">
      <c r="A427" s="267">
        <v>419</v>
      </c>
      <c r="B427" s="276" t="s">
        <v>175</v>
      </c>
      <c r="C427" s="276">
        <v>5216.25</v>
      </c>
      <c r="D427" s="278">
        <v>5252.55</v>
      </c>
      <c r="E427" s="278">
        <v>5163.75</v>
      </c>
      <c r="F427" s="278">
        <v>5111.25</v>
      </c>
      <c r="G427" s="278">
        <v>5022.45</v>
      </c>
      <c r="H427" s="278">
        <v>5305.05</v>
      </c>
      <c r="I427" s="278">
        <v>5393.8500000000013</v>
      </c>
      <c r="J427" s="278">
        <v>5446.35</v>
      </c>
      <c r="K427" s="276">
        <v>5341.35</v>
      </c>
      <c r="L427" s="276">
        <v>5200.05</v>
      </c>
      <c r="M427" s="276">
        <v>2.1503399999999999</v>
      </c>
    </row>
    <row r="428" spans="1:13">
      <c r="A428" s="267">
        <v>420</v>
      </c>
      <c r="B428" s="276" t="s">
        <v>176</v>
      </c>
      <c r="C428" s="276">
        <v>1092.4000000000001</v>
      </c>
      <c r="D428" s="278">
        <v>1082.5666666666668</v>
      </c>
      <c r="E428" s="278">
        <v>1063.4333333333336</v>
      </c>
      <c r="F428" s="278">
        <v>1034.4666666666667</v>
      </c>
      <c r="G428" s="278">
        <v>1015.3333333333335</v>
      </c>
      <c r="H428" s="278">
        <v>1111.5333333333338</v>
      </c>
      <c r="I428" s="278">
        <v>1130.666666666667</v>
      </c>
      <c r="J428" s="278">
        <v>1159.6333333333339</v>
      </c>
      <c r="K428" s="276">
        <v>1101.7</v>
      </c>
      <c r="L428" s="276">
        <v>1053.5999999999999</v>
      </c>
      <c r="M428" s="276">
        <v>37.160209999999999</v>
      </c>
    </row>
    <row r="429" spans="1:13">
      <c r="A429" s="267">
        <v>421</v>
      </c>
      <c r="B429" s="276" t="s">
        <v>177</v>
      </c>
      <c r="C429" s="276">
        <v>784.65</v>
      </c>
      <c r="D429" s="278">
        <v>787.88333333333333</v>
      </c>
      <c r="E429" s="278">
        <v>778.76666666666665</v>
      </c>
      <c r="F429" s="278">
        <v>772.88333333333333</v>
      </c>
      <c r="G429" s="278">
        <v>763.76666666666665</v>
      </c>
      <c r="H429" s="278">
        <v>793.76666666666665</v>
      </c>
      <c r="I429" s="278">
        <v>802.88333333333321</v>
      </c>
      <c r="J429" s="278">
        <v>808.76666666666665</v>
      </c>
      <c r="K429" s="276">
        <v>797</v>
      </c>
      <c r="L429" s="276">
        <v>782</v>
      </c>
      <c r="M429" s="276">
        <v>2.69502</v>
      </c>
    </row>
    <row r="430" spans="1:13">
      <c r="A430" s="267">
        <v>422</v>
      </c>
      <c r="B430" s="276" t="s">
        <v>525</v>
      </c>
      <c r="C430" s="276">
        <v>93.35</v>
      </c>
      <c r="D430" s="278">
        <v>93.583333333333329</v>
      </c>
      <c r="E430" s="278">
        <v>92.716666666666654</v>
      </c>
      <c r="F430" s="278">
        <v>92.083333333333329</v>
      </c>
      <c r="G430" s="278">
        <v>91.216666666666654</v>
      </c>
      <c r="H430" s="278">
        <v>94.216666666666654</v>
      </c>
      <c r="I430" s="278">
        <v>95.083333333333329</v>
      </c>
      <c r="J430" s="278">
        <v>95.716666666666654</v>
      </c>
      <c r="K430" s="276">
        <v>94.45</v>
      </c>
      <c r="L430" s="276">
        <v>92.95</v>
      </c>
      <c r="M430" s="276">
        <v>1.2359199999999999</v>
      </c>
    </row>
    <row r="431" spans="1:13">
      <c r="A431" s="267">
        <v>423</v>
      </c>
      <c r="B431" s="276" t="s">
        <v>526</v>
      </c>
      <c r="C431" s="276">
        <v>485.3</v>
      </c>
      <c r="D431" s="278">
        <v>487.64999999999992</v>
      </c>
      <c r="E431" s="278">
        <v>480.29999999999984</v>
      </c>
      <c r="F431" s="278">
        <v>475.2999999999999</v>
      </c>
      <c r="G431" s="278">
        <v>467.94999999999982</v>
      </c>
      <c r="H431" s="278">
        <v>492.64999999999986</v>
      </c>
      <c r="I431" s="278">
        <v>499.99999999999989</v>
      </c>
      <c r="J431" s="278">
        <v>504.99999999999989</v>
      </c>
      <c r="K431" s="276">
        <v>495</v>
      </c>
      <c r="L431" s="276">
        <v>482.65</v>
      </c>
      <c r="M431" s="276">
        <v>0.96904000000000001</v>
      </c>
    </row>
    <row r="432" spans="1:13">
      <c r="A432" s="267">
        <v>425</v>
      </c>
      <c r="B432" s="276" t="s">
        <v>3387</v>
      </c>
      <c r="C432" s="276">
        <v>300.05</v>
      </c>
      <c r="D432" s="278">
        <v>299.8</v>
      </c>
      <c r="E432" s="278">
        <v>295.75</v>
      </c>
      <c r="F432" s="278">
        <v>291.45</v>
      </c>
      <c r="G432" s="278">
        <v>287.39999999999998</v>
      </c>
      <c r="H432" s="278">
        <v>304.10000000000002</v>
      </c>
      <c r="I432" s="278">
        <v>308.15000000000009</v>
      </c>
      <c r="J432" s="278">
        <v>312.45000000000005</v>
      </c>
      <c r="K432" s="276">
        <v>303.85000000000002</v>
      </c>
      <c r="L432" s="276">
        <v>295.5</v>
      </c>
      <c r="M432" s="276">
        <v>3.7906599999999999</v>
      </c>
    </row>
    <row r="433" spans="1:13">
      <c r="A433" s="267">
        <v>426</v>
      </c>
      <c r="B433" s="276" t="s">
        <v>529</v>
      </c>
      <c r="C433" s="276">
        <v>1828.5</v>
      </c>
      <c r="D433" s="278">
        <v>1815.9333333333334</v>
      </c>
      <c r="E433" s="278">
        <v>1791.8666666666668</v>
      </c>
      <c r="F433" s="278">
        <v>1755.2333333333333</v>
      </c>
      <c r="G433" s="278">
        <v>1731.1666666666667</v>
      </c>
      <c r="H433" s="278">
        <v>1852.5666666666668</v>
      </c>
      <c r="I433" s="278">
        <v>1876.6333333333334</v>
      </c>
      <c r="J433" s="278">
        <v>1913.2666666666669</v>
      </c>
      <c r="K433" s="276">
        <v>1840</v>
      </c>
      <c r="L433" s="276">
        <v>1779.3</v>
      </c>
      <c r="M433" s="276">
        <v>1.0121199999999999</v>
      </c>
    </row>
    <row r="434" spans="1:13">
      <c r="A434" s="267">
        <v>427</v>
      </c>
      <c r="B434" s="276" t="s">
        <v>530</v>
      </c>
      <c r="C434" s="276">
        <v>557.4</v>
      </c>
      <c r="D434" s="278">
        <v>557.9666666666667</v>
      </c>
      <c r="E434" s="278">
        <v>550.93333333333339</v>
      </c>
      <c r="F434" s="278">
        <v>544.4666666666667</v>
      </c>
      <c r="G434" s="278">
        <v>537.43333333333339</v>
      </c>
      <c r="H434" s="278">
        <v>564.43333333333339</v>
      </c>
      <c r="I434" s="278">
        <v>571.4666666666667</v>
      </c>
      <c r="J434" s="278">
        <v>577.93333333333339</v>
      </c>
      <c r="K434" s="276">
        <v>565</v>
      </c>
      <c r="L434" s="276">
        <v>551.5</v>
      </c>
      <c r="M434" s="276">
        <v>1.10737</v>
      </c>
    </row>
    <row r="435" spans="1:13">
      <c r="A435" s="267">
        <v>428</v>
      </c>
      <c r="B435" s="276" t="s">
        <v>178</v>
      </c>
      <c r="C435" s="276">
        <v>571.65</v>
      </c>
      <c r="D435" s="278">
        <v>573.55000000000007</v>
      </c>
      <c r="E435" s="278">
        <v>567.10000000000014</v>
      </c>
      <c r="F435" s="278">
        <v>562.55000000000007</v>
      </c>
      <c r="G435" s="278">
        <v>556.10000000000014</v>
      </c>
      <c r="H435" s="278">
        <v>578.10000000000014</v>
      </c>
      <c r="I435" s="278">
        <v>584.55000000000018</v>
      </c>
      <c r="J435" s="278">
        <v>589.10000000000014</v>
      </c>
      <c r="K435" s="276">
        <v>580</v>
      </c>
      <c r="L435" s="276">
        <v>569</v>
      </c>
      <c r="M435" s="276">
        <v>58.960900000000002</v>
      </c>
    </row>
    <row r="436" spans="1:13">
      <c r="A436" s="267">
        <v>429</v>
      </c>
      <c r="B436" s="276" t="s">
        <v>531</v>
      </c>
      <c r="C436" s="276">
        <v>319.60000000000002</v>
      </c>
      <c r="D436" s="278">
        <v>322.11666666666662</v>
      </c>
      <c r="E436" s="278">
        <v>316.28333333333325</v>
      </c>
      <c r="F436" s="278">
        <v>312.96666666666664</v>
      </c>
      <c r="G436" s="278">
        <v>307.13333333333327</v>
      </c>
      <c r="H436" s="278">
        <v>325.43333333333322</v>
      </c>
      <c r="I436" s="278">
        <v>331.26666666666659</v>
      </c>
      <c r="J436" s="278">
        <v>334.5833333333332</v>
      </c>
      <c r="K436" s="276">
        <v>327.95</v>
      </c>
      <c r="L436" s="276">
        <v>318.8</v>
      </c>
      <c r="M436" s="276">
        <v>1.63513</v>
      </c>
    </row>
    <row r="437" spans="1:13">
      <c r="A437" s="267">
        <v>430</v>
      </c>
      <c r="B437" s="276" t="s">
        <v>179</v>
      </c>
      <c r="C437" s="276">
        <v>502.85</v>
      </c>
      <c r="D437" s="278">
        <v>497.68333333333339</v>
      </c>
      <c r="E437" s="278">
        <v>489.01666666666677</v>
      </c>
      <c r="F437" s="278">
        <v>475.18333333333339</v>
      </c>
      <c r="G437" s="278">
        <v>466.51666666666677</v>
      </c>
      <c r="H437" s="278">
        <v>511.51666666666677</v>
      </c>
      <c r="I437" s="278">
        <v>520.18333333333339</v>
      </c>
      <c r="J437" s="278">
        <v>534.01666666666677</v>
      </c>
      <c r="K437" s="276">
        <v>506.35</v>
      </c>
      <c r="L437" s="276">
        <v>483.85</v>
      </c>
      <c r="M437" s="276">
        <v>62.895910000000001</v>
      </c>
    </row>
    <row r="438" spans="1:13">
      <c r="A438" s="267">
        <v>431</v>
      </c>
      <c r="B438" s="276" t="s">
        <v>532</v>
      </c>
      <c r="C438" s="276">
        <v>203.4</v>
      </c>
      <c r="D438" s="278">
        <v>201.58333333333334</v>
      </c>
      <c r="E438" s="278">
        <v>198.31666666666669</v>
      </c>
      <c r="F438" s="278">
        <v>193.23333333333335</v>
      </c>
      <c r="G438" s="278">
        <v>189.9666666666667</v>
      </c>
      <c r="H438" s="278">
        <v>206.66666666666669</v>
      </c>
      <c r="I438" s="278">
        <v>209.93333333333334</v>
      </c>
      <c r="J438" s="278">
        <v>215.01666666666668</v>
      </c>
      <c r="K438" s="276">
        <v>204.85</v>
      </c>
      <c r="L438" s="276">
        <v>196.5</v>
      </c>
      <c r="M438" s="276">
        <v>1.3099400000000001</v>
      </c>
    </row>
    <row r="439" spans="1:13">
      <c r="A439" s="267">
        <v>432</v>
      </c>
      <c r="B439" s="276" t="s">
        <v>533</v>
      </c>
      <c r="C439" s="276">
        <v>1698.1</v>
      </c>
      <c r="D439" s="278">
        <v>1721.2333333333333</v>
      </c>
      <c r="E439" s="278">
        <v>1667.4666666666667</v>
      </c>
      <c r="F439" s="278">
        <v>1636.8333333333333</v>
      </c>
      <c r="G439" s="278">
        <v>1583.0666666666666</v>
      </c>
      <c r="H439" s="278">
        <v>1751.8666666666668</v>
      </c>
      <c r="I439" s="278">
        <v>1805.6333333333337</v>
      </c>
      <c r="J439" s="278">
        <v>1836.2666666666669</v>
      </c>
      <c r="K439" s="276">
        <v>1775</v>
      </c>
      <c r="L439" s="276">
        <v>1690.6</v>
      </c>
      <c r="M439" s="276">
        <v>1.4105399999999999</v>
      </c>
    </row>
    <row r="440" spans="1:13">
      <c r="A440" s="267">
        <v>433</v>
      </c>
      <c r="B440" s="276" t="s">
        <v>534</v>
      </c>
      <c r="C440" s="276">
        <v>4.2</v>
      </c>
      <c r="D440" s="278">
        <v>4.2</v>
      </c>
      <c r="E440" s="278">
        <v>4.2</v>
      </c>
      <c r="F440" s="278">
        <v>4.2</v>
      </c>
      <c r="G440" s="278">
        <v>4.2</v>
      </c>
      <c r="H440" s="278">
        <v>4.2</v>
      </c>
      <c r="I440" s="278">
        <v>4.2</v>
      </c>
      <c r="J440" s="278">
        <v>4.2</v>
      </c>
      <c r="K440" s="276">
        <v>4.2</v>
      </c>
      <c r="L440" s="276">
        <v>4.2</v>
      </c>
      <c r="M440" s="276">
        <v>126.43957</v>
      </c>
    </row>
    <row r="441" spans="1:13">
      <c r="A441" s="267">
        <v>434</v>
      </c>
      <c r="B441" s="276" t="s">
        <v>535</v>
      </c>
      <c r="C441" s="276">
        <v>130.44999999999999</v>
      </c>
      <c r="D441" s="278">
        <v>130.63333333333333</v>
      </c>
      <c r="E441" s="278">
        <v>128.26666666666665</v>
      </c>
      <c r="F441" s="278">
        <v>126.08333333333331</v>
      </c>
      <c r="G441" s="278">
        <v>123.71666666666664</v>
      </c>
      <c r="H441" s="278">
        <v>132.81666666666666</v>
      </c>
      <c r="I441" s="278">
        <v>135.18333333333334</v>
      </c>
      <c r="J441" s="278">
        <v>137.36666666666667</v>
      </c>
      <c r="K441" s="276">
        <v>133</v>
      </c>
      <c r="L441" s="276">
        <v>128.44999999999999</v>
      </c>
      <c r="M441" s="276">
        <v>1.40842</v>
      </c>
    </row>
    <row r="442" spans="1:13">
      <c r="A442" s="267">
        <v>435</v>
      </c>
      <c r="B442" s="276" t="s">
        <v>2593</v>
      </c>
      <c r="C442" s="276">
        <v>256.7</v>
      </c>
      <c r="D442" s="278">
        <v>259.21666666666664</v>
      </c>
      <c r="E442" s="278">
        <v>253.48333333333329</v>
      </c>
      <c r="F442" s="278">
        <v>250.26666666666665</v>
      </c>
      <c r="G442" s="278">
        <v>244.5333333333333</v>
      </c>
      <c r="H442" s="278">
        <v>262.43333333333328</v>
      </c>
      <c r="I442" s="278">
        <v>268.16666666666663</v>
      </c>
      <c r="J442" s="278">
        <v>271.38333333333327</v>
      </c>
      <c r="K442" s="276">
        <v>264.95</v>
      </c>
      <c r="L442" s="276">
        <v>256</v>
      </c>
      <c r="M442" s="276">
        <v>1.15618</v>
      </c>
    </row>
    <row r="443" spans="1:13">
      <c r="A443" s="267">
        <v>436</v>
      </c>
      <c r="B443" s="276" t="s">
        <v>536</v>
      </c>
      <c r="C443" s="276">
        <v>924.75</v>
      </c>
      <c r="D443" s="278">
        <v>924.30000000000007</v>
      </c>
      <c r="E443" s="278">
        <v>918.60000000000014</v>
      </c>
      <c r="F443" s="278">
        <v>912.45</v>
      </c>
      <c r="G443" s="278">
        <v>906.75000000000011</v>
      </c>
      <c r="H443" s="278">
        <v>930.45000000000016</v>
      </c>
      <c r="I443" s="278">
        <v>936.1500000000002</v>
      </c>
      <c r="J443" s="278">
        <v>942.30000000000018</v>
      </c>
      <c r="K443" s="276">
        <v>930</v>
      </c>
      <c r="L443" s="276">
        <v>918.15</v>
      </c>
      <c r="M443" s="276">
        <v>0.78351999999999999</v>
      </c>
    </row>
    <row r="444" spans="1:13">
      <c r="A444" s="267">
        <v>437</v>
      </c>
      <c r="B444" s="276" t="s">
        <v>282</v>
      </c>
      <c r="C444" s="276">
        <v>613</v>
      </c>
      <c r="D444" s="278">
        <v>611.61666666666667</v>
      </c>
      <c r="E444" s="278">
        <v>607.23333333333335</v>
      </c>
      <c r="F444" s="278">
        <v>601.4666666666667</v>
      </c>
      <c r="G444" s="278">
        <v>597.08333333333337</v>
      </c>
      <c r="H444" s="278">
        <v>617.38333333333333</v>
      </c>
      <c r="I444" s="278">
        <v>621.76666666666677</v>
      </c>
      <c r="J444" s="278">
        <v>627.5333333333333</v>
      </c>
      <c r="K444" s="276">
        <v>616</v>
      </c>
      <c r="L444" s="276">
        <v>605.85</v>
      </c>
      <c r="M444" s="276">
        <v>5.2339599999999997</v>
      </c>
    </row>
    <row r="445" spans="1:13">
      <c r="A445" s="267">
        <v>438</v>
      </c>
      <c r="B445" s="276" t="s">
        <v>542</v>
      </c>
      <c r="C445" s="276">
        <v>45.25</v>
      </c>
      <c r="D445" s="278">
        <v>45.35</v>
      </c>
      <c r="E445" s="278">
        <v>44.5</v>
      </c>
      <c r="F445" s="278">
        <v>43.75</v>
      </c>
      <c r="G445" s="278">
        <v>42.9</v>
      </c>
      <c r="H445" s="278">
        <v>46.1</v>
      </c>
      <c r="I445" s="278">
        <v>46.95000000000001</v>
      </c>
      <c r="J445" s="278">
        <v>47.7</v>
      </c>
      <c r="K445" s="276">
        <v>46.2</v>
      </c>
      <c r="L445" s="276">
        <v>44.6</v>
      </c>
      <c r="M445" s="276">
        <v>16.17109</v>
      </c>
    </row>
    <row r="446" spans="1:13">
      <c r="A446" s="267">
        <v>439</v>
      </c>
      <c r="B446" s="276" t="s">
        <v>2608</v>
      </c>
      <c r="C446" s="276">
        <v>11223.75</v>
      </c>
      <c r="D446" s="278">
        <v>11327.216666666667</v>
      </c>
      <c r="E446" s="278">
        <v>11076.533333333335</v>
      </c>
      <c r="F446" s="278">
        <v>10929.316666666668</v>
      </c>
      <c r="G446" s="278">
        <v>10678.633333333335</v>
      </c>
      <c r="H446" s="278">
        <v>11474.433333333334</v>
      </c>
      <c r="I446" s="278">
        <v>11725.116666666669</v>
      </c>
      <c r="J446" s="278">
        <v>11872.333333333334</v>
      </c>
      <c r="K446" s="276">
        <v>11577.9</v>
      </c>
      <c r="L446" s="276">
        <v>11180</v>
      </c>
      <c r="M446" s="276">
        <v>9.7599999999999996E-3</v>
      </c>
    </row>
    <row r="447" spans="1:13">
      <c r="A447" s="267">
        <v>440</v>
      </c>
      <c r="B447" s="276" t="s">
        <v>2613</v>
      </c>
      <c r="C447" s="276">
        <v>1039.1500000000001</v>
      </c>
      <c r="D447" s="278">
        <v>1038.3</v>
      </c>
      <c r="E447" s="278">
        <v>1031.5999999999999</v>
      </c>
      <c r="F447" s="278">
        <v>1024.05</v>
      </c>
      <c r="G447" s="278">
        <v>1017.3499999999999</v>
      </c>
      <c r="H447" s="278">
        <v>1045.8499999999999</v>
      </c>
      <c r="I447" s="278">
        <v>1052.5500000000002</v>
      </c>
      <c r="J447" s="278">
        <v>1060.0999999999999</v>
      </c>
      <c r="K447" s="276">
        <v>1045</v>
      </c>
      <c r="L447" s="276">
        <v>1030.75</v>
      </c>
      <c r="M447" s="276">
        <v>0.36549999999999999</v>
      </c>
    </row>
    <row r="448" spans="1:13">
      <c r="A448" s="267">
        <v>441</v>
      </c>
      <c r="B448" s="276" t="s">
        <v>3464</v>
      </c>
      <c r="C448" s="276">
        <v>571.29999999999995</v>
      </c>
      <c r="D448" s="278">
        <v>572.81666666666661</v>
      </c>
      <c r="E448" s="278">
        <v>564.98333333333323</v>
      </c>
      <c r="F448" s="278">
        <v>558.66666666666663</v>
      </c>
      <c r="G448" s="278">
        <v>550.83333333333326</v>
      </c>
      <c r="H448" s="278">
        <v>579.13333333333321</v>
      </c>
      <c r="I448" s="278">
        <v>586.9666666666667</v>
      </c>
      <c r="J448" s="278">
        <v>593.28333333333319</v>
      </c>
      <c r="K448" s="276">
        <v>580.65</v>
      </c>
      <c r="L448" s="276">
        <v>566.5</v>
      </c>
      <c r="M448" s="276">
        <v>34.116340000000001</v>
      </c>
    </row>
    <row r="449" spans="1:13">
      <c r="A449" s="267">
        <v>442</v>
      </c>
      <c r="B449" s="276" t="s">
        <v>182</v>
      </c>
      <c r="C449" s="276">
        <v>1636.4</v>
      </c>
      <c r="D449" s="278">
        <v>1622.3</v>
      </c>
      <c r="E449" s="278">
        <v>1600.6</v>
      </c>
      <c r="F449" s="278">
        <v>1564.8</v>
      </c>
      <c r="G449" s="278">
        <v>1543.1</v>
      </c>
      <c r="H449" s="278">
        <v>1658.1</v>
      </c>
      <c r="I449" s="278">
        <v>1679.8000000000002</v>
      </c>
      <c r="J449" s="278">
        <v>1715.6</v>
      </c>
      <c r="K449" s="276">
        <v>1644</v>
      </c>
      <c r="L449" s="276">
        <v>1586.5</v>
      </c>
      <c r="M449" s="276">
        <v>3.6131000000000002</v>
      </c>
    </row>
    <row r="450" spans="1:13">
      <c r="A450" s="267">
        <v>443</v>
      </c>
      <c r="B450" s="276" t="s">
        <v>543</v>
      </c>
      <c r="C450" s="276">
        <v>1017.3</v>
      </c>
      <c r="D450" s="278">
        <v>1022.4333333333333</v>
      </c>
      <c r="E450" s="278">
        <v>1007.2166666666665</v>
      </c>
      <c r="F450" s="278">
        <v>997.13333333333321</v>
      </c>
      <c r="G450" s="278">
        <v>981.9166666666664</v>
      </c>
      <c r="H450" s="278">
        <v>1032.5166666666664</v>
      </c>
      <c r="I450" s="278">
        <v>1047.7333333333336</v>
      </c>
      <c r="J450" s="278">
        <v>1057.8166666666666</v>
      </c>
      <c r="K450" s="276">
        <v>1037.6500000000001</v>
      </c>
      <c r="L450" s="276">
        <v>1012.35</v>
      </c>
      <c r="M450" s="276">
        <v>0.56627000000000005</v>
      </c>
    </row>
    <row r="451" spans="1:13">
      <c r="A451" s="267">
        <v>444</v>
      </c>
      <c r="B451" s="276" t="s">
        <v>183</v>
      </c>
      <c r="C451" s="276">
        <v>178.9</v>
      </c>
      <c r="D451" s="278">
        <v>177.28333333333333</v>
      </c>
      <c r="E451" s="278">
        <v>174.86666666666667</v>
      </c>
      <c r="F451" s="278">
        <v>170.83333333333334</v>
      </c>
      <c r="G451" s="278">
        <v>168.41666666666669</v>
      </c>
      <c r="H451" s="278">
        <v>181.31666666666666</v>
      </c>
      <c r="I451" s="278">
        <v>183.73333333333335</v>
      </c>
      <c r="J451" s="278">
        <v>187.76666666666665</v>
      </c>
      <c r="K451" s="276">
        <v>179.7</v>
      </c>
      <c r="L451" s="276">
        <v>173.25</v>
      </c>
      <c r="M451" s="276">
        <v>411.90341000000001</v>
      </c>
    </row>
    <row r="452" spans="1:13">
      <c r="A452" s="267">
        <v>445</v>
      </c>
      <c r="B452" s="276" t="s">
        <v>184</v>
      </c>
      <c r="C452" s="276">
        <v>75.5</v>
      </c>
      <c r="D452" s="278">
        <v>74.95</v>
      </c>
      <c r="E452" s="278">
        <v>74.100000000000009</v>
      </c>
      <c r="F452" s="278">
        <v>72.7</v>
      </c>
      <c r="G452" s="278">
        <v>71.850000000000009</v>
      </c>
      <c r="H452" s="278">
        <v>76.350000000000009</v>
      </c>
      <c r="I452" s="278">
        <v>77.2</v>
      </c>
      <c r="J452" s="278">
        <v>78.600000000000009</v>
      </c>
      <c r="K452" s="276">
        <v>75.8</v>
      </c>
      <c r="L452" s="276">
        <v>73.55</v>
      </c>
      <c r="M452" s="276">
        <v>43.038089999999997</v>
      </c>
    </row>
    <row r="453" spans="1:13">
      <c r="A453" s="267">
        <v>446</v>
      </c>
      <c r="B453" s="276" t="s">
        <v>185</v>
      </c>
      <c r="C453" s="276">
        <v>75.150000000000006</v>
      </c>
      <c r="D453" s="278">
        <v>74.38333333333334</v>
      </c>
      <c r="E453" s="278">
        <v>73.26666666666668</v>
      </c>
      <c r="F453" s="278">
        <v>71.38333333333334</v>
      </c>
      <c r="G453" s="278">
        <v>70.26666666666668</v>
      </c>
      <c r="H453" s="278">
        <v>76.26666666666668</v>
      </c>
      <c r="I453" s="278">
        <v>77.383333333333326</v>
      </c>
      <c r="J453" s="278">
        <v>79.26666666666668</v>
      </c>
      <c r="K453" s="276">
        <v>75.5</v>
      </c>
      <c r="L453" s="276">
        <v>72.5</v>
      </c>
      <c r="M453" s="276">
        <v>389.4307</v>
      </c>
    </row>
    <row r="454" spans="1:13">
      <c r="A454" s="267">
        <v>447</v>
      </c>
      <c r="B454" s="276" t="s">
        <v>186</v>
      </c>
      <c r="C454" s="276">
        <v>635.35</v>
      </c>
      <c r="D454" s="278">
        <v>629.93333333333339</v>
      </c>
      <c r="E454" s="278">
        <v>622.76666666666677</v>
      </c>
      <c r="F454" s="278">
        <v>610.18333333333339</v>
      </c>
      <c r="G454" s="278">
        <v>603.01666666666677</v>
      </c>
      <c r="H454" s="278">
        <v>642.51666666666677</v>
      </c>
      <c r="I454" s="278">
        <v>649.68333333333328</v>
      </c>
      <c r="J454" s="278">
        <v>662.26666666666677</v>
      </c>
      <c r="K454" s="276">
        <v>637.1</v>
      </c>
      <c r="L454" s="276">
        <v>617.35</v>
      </c>
      <c r="M454" s="276">
        <v>132.26311999999999</v>
      </c>
    </row>
    <row r="455" spans="1:13">
      <c r="A455" s="267">
        <v>448</v>
      </c>
      <c r="B455" s="276" t="s">
        <v>2624</v>
      </c>
      <c r="C455" s="276">
        <v>39.049999999999997</v>
      </c>
      <c r="D455" s="278">
        <v>38.75</v>
      </c>
      <c r="E455" s="278">
        <v>38.299999999999997</v>
      </c>
      <c r="F455" s="278">
        <v>37.549999999999997</v>
      </c>
      <c r="G455" s="278">
        <v>37.099999999999994</v>
      </c>
      <c r="H455" s="278">
        <v>39.5</v>
      </c>
      <c r="I455" s="278">
        <v>39.950000000000003</v>
      </c>
      <c r="J455" s="278">
        <v>40.700000000000003</v>
      </c>
      <c r="K455" s="276">
        <v>39.200000000000003</v>
      </c>
      <c r="L455" s="276">
        <v>38</v>
      </c>
      <c r="M455" s="276">
        <v>27.096409999999999</v>
      </c>
    </row>
    <row r="456" spans="1:13">
      <c r="A456" s="267">
        <v>449</v>
      </c>
      <c r="B456" s="276" t="s">
        <v>537</v>
      </c>
      <c r="C456" s="276">
        <v>894.95</v>
      </c>
      <c r="D456" s="278">
        <v>894.6</v>
      </c>
      <c r="E456" s="278">
        <v>886.5</v>
      </c>
      <c r="F456" s="278">
        <v>878.05</v>
      </c>
      <c r="G456" s="278">
        <v>869.94999999999993</v>
      </c>
      <c r="H456" s="278">
        <v>903.05000000000007</v>
      </c>
      <c r="I456" s="278">
        <v>911.1500000000002</v>
      </c>
      <c r="J456" s="278">
        <v>919.60000000000014</v>
      </c>
      <c r="K456" s="276">
        <v>902.7</v>
      </c>
      <c r="L456" s="276">
        <v>886.15</v>
      </c>
      <c r="M456" s="276">
        <v>0.10247000000000001</v>
      </c>
    </row>
    <row r="457" spans="1:13">
      <c r="A457" s="267">
        <v>450</v>
      </c>
      <c r="B457" s="276" t="s">
        <v>538</v>
      </c>
      <c r="C457" s="276">
        <v>427.3</v>
      </c>
      <c r="D457" s="278">
        <v>426.9666666666667</v>
      </c>
      <c r="E457" s="278">
        <v>416.93333333333339</v>
      </c>
      <c r="F457" s="278">
        <v>406.56666666666672</v>
      </c>
      <c r="G457" s="278">
        <v>396.53333333333342</v>
      </c>
      <c r="H457" s="278">
        <v>437.33333333333337</v>
      </c>
      <c r="I457" s="278">
        <v>447.36666666666667</v>
      </c>
      <c r="J457" s="278">
        <v>457.73333333333335</v>
      </c>
      <c r="K457" s="276">
        <v>437</v>
      </c>
      <c r="L457" s="276">
        <v>416.6</v>
      </c>
      <c r="M457" s="276">
        <v>0.18812000000000001</v>
      </c>
    </row>
    <row r="458" spans="1:13">
      <c r="A458" s="267">
        <v>451</v>
      </c>
      <c r="B458" s="276" t="s">
        <v>187</v>
      </c>
      <c r="C458" s="276">
        <v>2761.55</v>
      </c>
      <c r="D458" s="278">
        <v>2770.4166666666665</v>
      </c>
      <c r="E458" s="278">
        <v>2746.1333333333332</v>
      </c>
      <c r="F458" s="278">
        <v>2730.7166666666667</v>
      </c>
      <c r="G458" s="278">
        <v>2706.4333333333334</v>
      </c>
      <c r="H458" s="278">
        <v>2785.833333333333</v>
      </c>
      <c r="I458" s="278">
        <v>2810.1166666666668</v>
      </c>
      <c r="J458" s="278">
        <v>2825.5333333333328</v>
      </c>
      <c r="K458" s="276">
        <v>2794.7</v>
      </c>
      <c r="L458" s="276">
        <v>2755</v>
      </c>
      <c r="M458" s="276">
        <v>23.655090000000001</v>
      </c>
    </row>
    <row r="459" spans="1:13">
      <c r="A459" s="267">
        <v>452</v>
      </c>
      <c r="B459" s="276" t="s">
        <v>544</v>
      </c>
      <c r="C459" s="276">
        <v>2616.85</v>
      </c>
      <c r="D459" s="278">
        <v>2626.7666666666664</v>
      </c>
      <c r="E459" s="278">
        <v>2595.083333333333</v>
      </c>
      <c r="F459" s="278">
        <v>2573.3166666666666</v>
      </c>
      <c r="G459" s="278">
        <v>2541.6333333333332</v>
      </c>
      <c r="H459" s="278">
        <v>2648.5333333333328</v>
      </c>
      <c r="I459" s="278">
        <v>2680.2166666666662</v>
      </c>
      <c r="J459" s="278">
        <v>2701.9833333333327</v>
      </c>
      <c r="K459" s="276">
        <v>2658.45</v>
      </c>
      <c r="L459" s="276">
        <v>2605</v>
      </c>
      <c r="M459" s="276">
        <v>7.7249999999999999E-2</v>
      </c>
    </row>
    <row r="460" spans="1:13">
      <c r="A460" s="267">
        <v>453</v>
      </c>
      <c r="B460" s="276" t="s">
        <v>188</v>
      </c>
      <c r="C460" s="276">
        <v>927.05</v>
      </c>
      <c r="D460" s="278">
        <v>918.04999999999984</v>
      </c>
      <c r="E460" s="278">
        <v>907.4499999999997</v>
      </c>
      <c r="F460" s="278">
        <v>887.84999999999991</v>
      </c>
      <c r="G460" s="278">
        <v>877.24999999999977</v>
      </c>
      <c r="H460" s="278">
        <v>937.64999999999964</v>
      </c>
      <c r="I460" s="278">
        <v>948.24999999999977</v>
      </c>
      <c r="J460" s="278">
        <v>967.84999999999957</v>
      </c>
      <c r="K460" s="276">
        <v>928.65</v>
      </c>
      <c r="L460" s="276">
        <v>898.45</v>
      </c>
      <c r="M460" s="276">
        <v>34.901429999999998</v>
      </c>
    </row>
    <row r="461" spans="1:13">
      <c r="A461" s="267">
        <v>454</v>
      </c>
      <c r="B461" s="276" t="s">
        <v>546</v>
      </c>
      <c r="C461" s="276">
        <v>883.3</v>
      </c>
      <c r="D461" s="278">
        <v>891.19999999999993</v>
      </c>
      <c r="E461" s="278">
        <v>867.09999999999991</v>
      </c>
      <c r="F461" s="278">
        <v>850.9</v>
      </c>
      <c r="G461" s="278">
        <v>826.8</v>
      </c>
      <c r="H461" s="278">
        <v>907.39999999999986</v>
      </c>
      <c r="I461" s="278">
        <v>931.5</v>
      </c>
      <c r="J461" s="278">
        <v>947.69999999999982</v>
      </c>
      <c r="K461" s="276">
        <v>915.3</v>
      </c>
      <c r="L461" s="276">
        <v>875</v>
      </c>
      <c r="M461" s="276">
        <v>0.34628999999999999</v>
      </c>
    </row>
    <row r="462" spans="1:13">
      <c r="A462" s="267">
        <v>455</v>
      </c>
      <c r="B462" s="276" t="s">
        <v>547</v>
      </c>
      <c r="C462" s="276">
        <v>1012.6</v>
      </c>
      <c r="D462" s="278">
        <v>1015.6833333333334</v>
      </c>
      <c r="E462" s="278">
        <v>999.36666666666679</v>
      </c>
      <c r="F462" s="278">
        <v>986.13333333333344</v>
      </c>
      <c r="G462" s="278">
        <v>969.81666666666683</v>
      </c>
      <c r="H462" s="278">
        <v>1028.9166666666667</v>
      </c>
      <c r="I462" s="278">
        <v>1045.2333333333333</v>
      </c>
      <c r="J462" s="278">
        <v>1058.4666666666667</v>
      </c>
      <c r="K462" s="276">
        <v>1032</v>
      </c>
      <c r="L462" s="276">
        <v>1002.45</v>
      </c>
      <c r="M462" s="276">
        <v>0.83274999999999999</v>
      </c>
    </row>
    <row r="463" spans="1:13">
      <c r="A463" s="267">
        <v>456</v>
      </c>
      <c r="B463" s="276" t="s">
        <v>552</v>
      </c>
      <c r="C463" s="276">
        <v>820.35</v>
      </c>
      <c r="D463" s="278">
        <v>831.08333333333337</v>
      </c>
      <c r="E463" s="278">
        <v>799.26666666666677</v>
      </c>
      <c r="F463" s="278">
        <v>778.18333333333339</v>
      </c>
      <c r="G463" s="278">
        <v>746.36666666666679</v>
      </c>
      <c r="H463" s="278">
        <v>852.16666666666674</v>
      </c>
      <c r="I463" s="278">
        <v>883.98333333333335</v>
      </c>
      <c r="J463" s="278">
        <v>905.06666666666672</v>
      </c>
      <c r="K463" s="276">
        <v>862.9</v>
      </c>
      <c r="L463" s="276">
        <v>810</v>
      </c>
      <c r="M463" s="276">
        <v>0.93120999999999998</v>
      </c>
    </row>
    <row r="464" spans="1:13">
      <c r="A464" s="267">
        <v>457</v>
      </c>
      <c r="B464" s="276" t="s">
        <v>548</v>
      </c>
      <c r="C464" s="276">
        <v>47.3</v>
      </c>
      <c r="D464" s="278">
        <v>47.116666666666667</v>
      </c>
      <c r="E464" s="278">
        <v>46.233333333333334</v>
      </c>
      <c r="F464" s="278">
        <v>45.166666666666664</v>
      </c>
      <c r="G464" s="278">
        <v>44.283333333333331</v>
      </c>
      <c r="H464" s="278">
        <v>48.183333333333337</v>
      </c>
      <c r="I464" s="278">
        <v>49.066666666666677</v>
      </c>
      <c r="J464" s="278">
        <v>50.13333333333334</v>
      </c>
      <c r="K464" s="276">
        <v>48</v>
      </c>
      <c r="L464" s="276">
        <v>46.05</v>
      </c>
      <c r="M464" s="276">
        <v>4.81759</v>
      </c>
    </row>
    <row r="465" spans="1:13">
      <c r="A465" s="267">
        <v>458</v>
      </c>
      <c r="B465" s="276" t="s">
        <v>549</v>
      </c>
      <c r="C465" s="276">
        <v>1092.2</v>
      </c>
      <c r="D465" s="278">
        <v>1101.05</v>
      </c>
      <c r="E465" s="278">
        <v>1077.1499999999999</v>
      </c>
      <c r="F465" s="278">
        <v>1062.0999999999999</v>
      </c>
      <c r="G465" s="278">
        <v>1038.1999999999998</v>
      </c>
      <c r="H465" s="278">
        <v>1116.0999999999999</v>
      </c>
      <c r="I465" s="278">
        <v>1140</v>
      </c>
      <c r="J465" s="278">
        <v>1155.05</v>
      </c>
      <c r="K465" s="276">
        <v>1124.95</v>
      </c>
      <c r="L465" s="276">
        <v>1086</v>
      </c>
      <c r="M465" s="276">
        <v>0.40007999999999999</v>
      </c>
    </row>
    <row r="466" spans="1:13">
      <c r="A466" s="267">
        <v>459</v>
      </c>
      <c r="B466" s="276" t="s">
        <v>189</v>
      </c>
      <c r="C466" s="276">
        <v>1468.75</v>
      </c>
      <c r="D466" s="278">
        <v>1464.6833333333334</v>
      </c>
      <c r="E466" s="278">
        <v>1453.3666666666668</v>
      </c>
      <c r="F466" s="278">
        <v>1437.9833333333333</v>
      </c>
      <c r="G466" s="278">
        <v>1426.6666666666667</v>
      </c>
      <c r="H466" s="278">
        <v>1480.0666666666668</v>
      </c>
      <c r="I466" s="278">
        <v>1491.3833333333334</v>
      </c>
      <c r="J466" s="278">
        <v>1506.7666666666669</v>
      </c>
      <c r="K466" s="276">
        <v>1476</v>
      </c>
      <c r="L466" s="276">
        <v>1449.3</v>
      </c>
      <c r="M466" s="276">
        <v>20.355029999999999</v>
      </c>
    </row>
    <row r="467" spans="1:13">
      <c r="A467" s="267">
        <v>460</v>
      </c>
      <c r="B467" s="244" t="s">
        <v>190</v>
      </c>
      <c r="C467" s="276">
        <v>2749.2</v>
      </c>
      <c r="D467" s="278">
        <v>2740.1166666666668</v>
      </c>
      <c r="E467" s="278">
        <v>2714.0833333333335</v>
      </c>
      <c r="F467" s="278">
        <v>2678.9666666666667</v>
      </c>
      <c r="G467" s="278">
        <v>2652.9333333333334</v>
      </c>
      <c r="H467" s="278">
        <v>2775.2333333333336</v>
      </c>
      <c r="I467" s="278">
        <v>2801.2666666666664</v>
      </c>
      <c r="J467" s="278">
        <v>2836.3833333333337</v>
      </c>
      <c r="K467" s="276">
        <v>2766.15</v>
      </c>
      <c r="L467" s="276">
        <v>2705</v>
      </c>
      <c r="M467" s="276">
        <v>11.87738</v>
      </c>
    </row>
    <row r="468" spans="1:13">
      <c r="A468" s="267">
        <v>461</v>
      </c>
      <c r="B468" s="244" t="s">
        <v>191</v>
      </c>
      <c r="C468" s="276">
        <v>335.4</v>
      </c>
      <c r="D468" s="278">
        <v>333.40000000000003</v>
      </c>
      <c r="E468" s="278">
        <v>329.45000000000005</v>
      </c>
      <c r="F468" s="278">
        <v>323.5</v>
      </c>
      <c r="G468" s="278">
        <v>319.55</v>
      </c>
      <c r="H468" s="278">
        <v>339.35000000000008</v>
      </c>
      <c r="I468" s="278">
        <v>343.3</v>
      </c>
      <c r="J468" s="278">
        <v>349.25000000000011</v>
      </c>
      <c r="K468" s="276">
        <v>337.35</v>
      </c>
      <c r="L468" s="276">
        <v>327.45</v>
      </c>
      <c r="M468" s="276">
        <v>24.401679999999999</v>
      </c>
    </row>
    <row r="469" spans="1:13">
      <c r="A469" s="267">
        <v>462</v>
      </c>
      <c r="B469" s="244" t="s">
        <v>550</v>
      </c>
      <c r="C469" s="276">
        <v>709.45</v>
      </c>
      <c r="D469" s="278">
        <v>709.81666666666661</v>
      </c>
      <c r="E469" s="278">
        <v>701.63333333333321</v>
      </c>
      <c r="F469" s="278">
        <v>693.81666666666661</v>
      </c>
      <c r="G469" s="278">
        <v>685.63333333333321</v>
      </c>
      <c r="H469" s="278">
        <v>717.63333333333321</v>
      </c>
      <c r="I469" s="278">
        <v>725.81666666666661</v>
      </c>
      <c r="J469" s="278">
        <v>733.63333333333321</v>
      </c>
      <c r="K469" s="276">
        <v>718</v>
      </c>
      <c r="L469" s="276">
        <v>702</v>
      </c>
      <c r="M469" s="276">
        <v>9.5152099999999997</v>
      </c>
    </row>
    <row r="470" spans="1:13">
      <c r="A470" s="267">
        <v>463</v>
      </c>
      <c r="B470" s="244" t="s">
        <v>551</v>
      </c>
      <c r="C470" s="276">
        <v>9.8000000000000007</v>
      </c>
      <c r="D470" s="278">
        <v>9.85</v>
      </c>
      <c r="E470" s="278">
        <v>9.6499999999999986</v>
      </c>
      <c r="F470" s="278">
        <v>9.4999999999999982</v>
      </c>
      <c r="G470" s="278">
        <v>9.2999999999999972</v>
      </c>
      <c r="H470" s="278">
        <v>10</v>
      </c>
      <c r="I470" s="278">
        <v>10.199999999999999</v>
      </c>
      <c r="J470" s="278">
        <v>10.350000000000001</v>
      </c>
      <c r="K470" s="276">
        <v>10.050000000000001</v>
      </c>
      <c r="L470" s="276">
        <v>9.6999999999999993</v>
      </c>
      <c r="M470" s="276">
        <v>65.160200000000003</v>
      </c>
    </row>
    <row r="471" spans="1:13">
      <c r="A471" s="267">
        <v>464</v>
      </c>
      <c r="B471" s="244" t="s">
        <v>539</v>
      </c>
      <c r="C471" s="276">
        <v>5709.2</v>
      </c>
      <c r="D471" s="278">
        <v>5709.666666666667</v>
      </c>
      <c r="E471" s="278">
        <v>5650.5333333333338</v>
      </c>
      <c r="F471" s="278">
        <v>5591.8666666666668</v>
      </c>
      <c r="G471" s="278">
        <v>5532.7333333333336</v>
      </c>
      <c r="H471" s="278">
        <v>5768.3333333333339</v>
      </c>
      <c r="I471" s="278">
        <v>5827.4666666666672</v>
      </c>
      <c r="J471" s="278">
        <v>5886.1333333333341</v>
      </c>
      <c r="K471" s="276">
        <v>5768.8</v>
      </c>
      <c r="L471" s="276">
        <v>5651</v>
      </c>
      <c r="M471" s="276">
        <v>9.9820000000000006E-2</v>
      </c>
    </row>
    <row r="472" spans="1:13">
      <c r="A472" s="267">
        <v>465</v>
      </c>
      <c r="B472" s="244" t="s">
        <v>541</v>
      </c>
      <c r="C472" s="276">
        <v>31.2</v>
      </c>
      <c r="D472" s="278">
        <v>31.25</v>
      </c>
      <c r="E472" s="278">
        <v>30.6</v>
      </c>
      <c r="F472" s="278">
        <v>30</v>
      </c>
      <c r="G472" s="278">
        <v>29.35</v>
      </c>
      <c r="H472" s="278">
        <v>31.85</v>
      </c>
      <c r="I472" s="278">
        <v>32.5</v>
      </c>
      <c r="J472" s="278">
        <v>33.1</v>
      </c>
      <c r="K472" s="276">
        <v>31.9</v>
      </c>
      <c r="L472" s="276">
        <v>30.65</v>
      </c>
      <c r="M472" s="276">
        <v>39.263500000000001</v>
      </c>
    </row>
    <row r="473" spans="1:13">
      <c r="A473" s="267">
        <v>466</v>
      </c>
      <c r="B473" s="244" t="s">
        <v>192</v>
      </c>
      <c r="C473" s="276">
        <v>484</v>
      </c>
      <c r="D473" s="278">
        <v>486.2</v>
      </c>
      <c r="E473" s="278">
        <v>479.9</v>
      </c>
      <c r="F473" s="276">
        <v>475.8</v>
      </c>
      <c r="G473" s="278">
        <v>469.5</v>
      </c>
      <c r="H473" s="278">
        <v>490.29999999999995</v>
      </c>
      <c r="I473" s="276">
        <v>496.6</v>
      </c>
      <c r="J473" s="278">
        <v>500.69999999999993</v>
      </c>
      <c r="K473" s="278">
        <v>492.5</v>
      </c>
      <c r="L473" s="276">
        <v>482.1</v>
      </c>
      <c r="M473" s="278">
        <v>19.571709999999999</v>
      </c>
    </row>
    <row r="474" spans="1:13">
      <c r="A474" s="267">
        <v>467</v>
      </c>
      <c r="B474" s="244" t="s">
        <v>540</v>
      </c>
      <c r="C474" s="276">
        <v>213.55</v>
      </c>
      <c r="D474" s="278">
        <v>213.95000000000002</v>
      </c>
      <c r="E474" s="278">
        <v>211.90000000000003</v>
      </c>
      <c r="F474" s="276">
        <v>210.25000000000003</v>
      </c>
      <c r="G474" s="278">
        <v>208.20000000000005</v>
      </c>
      <c r="H474" s="278">
        <v>215.60000000000002</v>
      </c>
      <c r="I474" s="276">
        <v>217.65000000000003</v>
      </c>
      <c r="J474" s="278">
        <v>219.3</v>
      </c>
      <c r="K474" s="278">
        <v>216</v>
      </c>
      <c r="L474" s="276">
        <v>212.3</v>
      </c>
      <c r="M474" s="278">
        <v>0.50170000000000003</v>
      </c>
    </row>
    <row r="475" spans="1:13">
      <c r="A475" s="267">
        <v>468</v>
      </c>
      <c r="B475" s="244" t="s">
        <v>193</v>
      </c>
      <c r="C475" s="244">
        <v>1158.55</v>
      </c>
      <c r="D475" s="288">
        <v>1155.4666666666665</v>
      </c>
      <c r="E475" s="288">
        <v>1145.133333333333</v>
      </c>
      <c r="F475" s="288">
        <v>1131.7166666666665</v>
      </c>
      <c r="G475" s="288">
        <v>1121.383333333333</v>
      </c>
      <c r="H475" s="288">
        <v>1168.883333333333</v>
      </c>
      <c r="I475" s="288">
        <v>1179.2166666666665</v>
      </c>
      <c r="J475" s="288">
        <v>1192.633333333333</v>
      </c>
      <c r="K475" s="288">
        <v>1165.8</v>
      </c>
      <c r="L475" s="288">
        <v>1142.05</v>
      </c>
      <c r="M475" s="288">
        <v>3.3906499999999999</v>
      </c>
    </row>
    <row r="476" spans="1:13">
      <c r="A476" s="267">
        <v>469</v>
      </c>
      <c r="B476" s="244" t="s">
        <v>553</v>
      </c>
      <c r="C476" s="244">
        <v>13.2</v>
      </c>
      <c r="D476" s="288">
        <v>13.233333333333334</v>
      </c>
      <c r="E476" s="288">
        <v>13.066666666666668</v>
      </c>
      <c r="F476" s="288">
        <v>12.933333333333334</v>
      </c>
      <c r="G476" s="288">
        <v>12.766666666666667</v>
      </c>
      <c r="H476" s="288">
        <v>13.366666666666669</v>
      </c>
      <c r="I476" s="288">
        <v>13.533333333333333</v>
      </c>
      <c r="J476" s="288">
        <v>13.66666666666667</v>
      </c>
      <c r="K476" s="288">
        <v>13.4</v>
      </c>
      <c r="L476" s="288">
        <v>13.1</v>
      </c>
      <c r="M476" s="288">
        <v>17.07094</v>
      </c>
    </row>
    <row r="477" spans="1:13">
      <c r="A477" s="267">
        <v>470</v>
      </c>
      <c r="B477" s="244" t="s">
        <v>554</v>
      </c>
      <c r="C477" s="288">
        <v>379</v>
      </c>
      <c r="D477" s="288">
        <v>379.3</v>
      </c>
      <c r="E477" s="288">
        <v>372.70000000000005</v>
      </c>
      <c r="F477" s="288">
        <v>366.40000000000003</v>
      </c>
      <c r="G477" s="288">
        <v>359.80000000000007</v>
      </c>
      <c r="H477" s="288">
        <v>385.6</v>
      </c>
      <c r="I477" s="288">
        <v>392.20000000000005</v>
      </c>
      <c r="J477" s="288">
        <v>398.5</v>
      </c>
      <c r="K477" s="288">
        <v>385.9</v>
      </c>
      <c r="L477" s="288">
        <v>373</v>
      </c>
      <c r="M477" s="288">
        <v>0.82169999999999999</v>
      </c>
    </row>
    <row r="478" spans="1:13">
      <c r="A478" s="267">
        <v>471</v>
      </c>
      <c r="B478" s="244" t="s">
        <v>194</v>
      </c>
      <c r="C478" s="288">
        <v>285.10000000000002</v>
      </c>
      <c r="D478" s="288">
        <v>283.98333333333329</v>
      </c>
      <c r="E478" s="288">
        <v>280.51666666666659</v>
      </c>
      <c r="F478" s="288">
        <v>275.93333333333328</v>
      </c>
      <c r="G478" s="288">
        <v>272.46666666666658</v>
      </c>
      <c r="H478" s="288">
        <v>288.56666666666661</v>
      </c>
      <c r="I478" s="288">
        <v>292.0333333333333</v>
      </c>
      <c r="J478" s="288">
        <v>296.61666666666662</v>
      </c>
      <c r="K478" s="288">
        <v>287.45</v>
      </c>
      <c r="L478" s="288">
        <v>279.39999999999998</v>
      </c>
      <c r="M478" s="288">
        <v>6.0165300000000004</v>
      </c>
    </row>
    <row r="479" spans="1:13">
      <c r="A479" s="267">
        <v>472</v>
      </c>
      <c r="B479" s="244" t="s">
        <v>3098</v>
      </c>
      <c r="C479" s="288">
        <v>38.799999999999997</v>
      </c>
      <c r="D479" s="288">
        <v>38.85</v>
      </c>
      <c r="E479" s="288">
        <v>38.5</v>
      </c>
      <c r="F479" s="288">
        <v>38.199999999999996</v>
      </c>
      <c r="G479" s="288">
        <v>37.849999999999994</v>
      </c>
      <c r="H479" s="288">
        <v>39.150000000000006</v>
      </c>
      <c r="I479" s="288">
        <v>39.500000000000014</v>
      </c>
      <c r="J479" s="288">
        <v>39.800000000000011</v>
      </c>
      <c r="K479" s="288">
        <v>39.200000000000003</v>
      </c>
      <c r="L479" s="288">
        <v>38.549999999999997</v>
      </c>
      <c r="M479" s="288">
        <v>7.3945499999999997</v>
      </c>
    </row>
    <row r="480" spans="1:13">
      <c r="A480" s="267">
        <v>473</v>
      </c>
      <c r="B480" s="244" t="s">
        <v>195</v>
      </c>
      <c r="C480" s="288">
        <v>5156.8500000000004</v>
      </c>
      <c r="D480" s="288">
        <v>5151.6166666666668</v>
      </c>
      <c r="E480" s="288">
        <v>5073.2333333333336</v>
      </c>
      <c r="F480" s="288">
        <v>4989.6166666666668</v>
      </c>
      <c r="G480" s="288">
        <v>4911.2333333333336</v>
      </c>
      <c r="H480" s="288">
        <v>5235.2333333333336</v>
      </c>
      <c r="I480" s="288">
        <v>5313.6166666666668</v>
      </c>
      <c r="J480" s="288">
        <v>5397.2333333333336</v>
      </c>
      <c r="K480" s="288">
        <v>5230</v>
      </c>
      <c r="L480" s="288">
        <v>5068</v>
      </c>
      <c r="M480" s="288">
        <v>16.29308</v>
      </c>
    </row>
    <row r="481" spans="1:13">
      <c r="A481" s="267">
        <v>474</v>
      </c>
      <c r="B481" s="244" t="s">
        <v>196</v>
      </c>
      <c r="C481" s="288">
        <v>33.5</v>
      </c>
      <c r="D481" s="288">
        <v>33.483333333333327</v>
      </c>
      <c r="E481" s="288">
        <v>33.116666666666653</v>
      </c>
      <c r="F481" s="288">
        <v>32.733333333333327</v>
      </c>
      <c r="G481" s="288">
        <v>32.366666666666653</v>
      </c>
      <c r="H481" s="288">
        <v>33.866666666666653</v>
      </c>
      <c r="I481" s="288">
        <v>34.233333333333327</v>
      </c>
      <c r="J481" s="288">
        <v>34.616666666666653</v>
      </c>
      <c r="K481" s="288">
        <v>33.85</v>
      </c>
      <c r="L481" s="288">
        <v>33.1</v>
      </c>
      <c r="M481" s="288">
        <v>63.00423</v>
      </c>
    </row>
    <row r="482" spans="1:13">
      <c r="A482" s="267">
        <v>475</v>
      </c>
      <c r="B482" s="244" t="s">
        <v>197</v>
      </c>
      <c r="C482" s="288">
        <v>448.8</v>
      </c>
      <c r="D482" s="288">
        <v>445.2</v>
      </c>
      <c r="E482" s="288">
        <v>440.59999999999997</v>
      </c>
      <c r="F482" s="288">
        <v>432.4</v>
      </c>
      <c r="G482" s="288">
        <v>427.79999999999995</v>
      </c>
      <c r="H482" s="288">
        <v>453.4</v>
      </c>
      <c r="I482" s="288">
        <v>458</v>
      </c>
      <c r="J482" s="288">
        <v>466.2</v>
      </c>
      <c r="K482" s="288">
        <v>449.8</v>
      </c>
      <c r="L482" s="288">
        <v>437</v>
      </c>
      <c r="M482" s="288">
        <v>91.875690000000006</v>
      </c>
    </row>
    <row r="483" spans="1:13">
      <c r="A483" s="267">
        <v>476</v>
      </c>
      <c r="B483" s="244" t="s">
        <v>560</v>
      </c>
      <c r="C483" s="288">
        <v>2104.65</v>
      </c>
      <c r="D483" s="288">
        <v>2098.8166666666671</v>
      </c>
      <c r="E483" s="288">
        <v>2075.8333333333339</v>
      </c>
      <c r="F483" s="288">
        <v>2047.0166666666669</v>
      </c>
      <c r="G483" s="288">
        <v>2024.0333333333338</v>
      </c>
      <c r="H483" s="288">
        <v>2127.6333333333341</v>
      </c>
      <c r="I483" s="288">
        <v>2150.6166666666668</v>
      </c>
      <c r="J483" s="288">
        <v>2179.4333333333343</v>
      </c>
      <c r="K483" s="288">
        <v>2121.8000000000002</v>
      </c>
      <c r="L483" s="288">
        <v>2070</v>
      </c>
      <c r="M483" s="288">
        <v>8.319E-2</v>
      </c>
    </row>
    <row r="484" spans="1:13">
      <c r="A484" s="267">
        <v>477</v>
      </c>
      <c r="B484" s="244" t="s">
        <v>561</v>
      </c>
      <c r="C484" s="288">
        <v>52.45</v>
      </c>
      <c r="D484" s="288">
        <v>50.85</v>
      </c>
      <c r="E484" s="288">
        <v>48.7</v>
      </c>
      <c r="F484" s="288">
        <v>44.95</v>
      </c>
      <c r="G484" s="288">
        <v>42.800000000000004</v>
      </c>
      <c r="H484" s="288">
        <v>54.6</v>
      </c>
      <c r="I484" s="288">
        <v>56.749999999999993</v>
      </c>
      <c r="J484" s="288">
        <v>60.5</v>
      </c>
      <c r="K484" s="288">
        <v>53</v>
      </c>
      <c r="L484" s="288">
        <v>47.1</v>
      </c>
      <c r="M484" s="288">
        <v>115.03261000000001</v>
      </c>
    </row>
    <row r="485" spans="1:13">
      <c r="A485" s="267">
        <v>478</v>
      </c>
      <c r="B485" s="244" t="s">
        <v>285</v>
      </c>
      <c r="C485" s="288">
        <v>400.6</v>
      </c>
      <c r="D485" s="288">
        <v>402.81666666666666</v>
      </c>
      <c r="E485" s="288">
        <v>395.2833333333333</v>
      </c>
      <c r="F485" s="288">
        <v>389.96666666666664</v>
      </c>
      <c r="G485" s="288">
        <v>382.43333333333328</v>
      </c>
      <c r="H485" s="288">
        <v>408.13333333333333</v>
      </c>
      <c r="I485" s="288">
        <v>415.66666666666674</v>
      </c>
      <c r="J485" s="288">
        <v>420.98333333333335</v>
      </c>
      <c r="K485" s="288">
        <v>410.35</v>
      </c>
      <c r="L485" s="288">
        <v>397.5</v>
      </c>
      <c r="M485" s="288">
        <v>2.5327000000000002</v>
      </c>
    </row>
    <row r="486" spans="1:13">
      <c r="A486" s="267">
        <v>479</v>
      </c>
      <c r="B486" s="244" t="s">
        <v>563</v>
      </c>
      <c r="C486" s="288">
        <v>919.45</v>
      </c>
      <c r="D486" s="288">
        <v>915.2166666666667</v>
      </c>
      <c r="E486" s="288">
        <v>907.43333333333339</v>
      </c>
      <c r="F486" s="288">
        <v>895.41666666666674</v>
      </c>
      <c r="G486" s="288">
        <v>887.63333333333344</v>
      </c>
      <c r="H486" s="288">
        <v>927.23333333333335</v>
      </c>
      <c r="I486" s="288">
        <v>935.01666666666665</v>
      </c>
      <c r="J486" s="288">
        <v>947.0333333333333</v>
      </c>
      <c r="K486" s="288">
        <v>923</v>
      </c>
      <c r="L486" s="288">
        <v>903.2</v>
      </c>
      <c r="M486" s="288">
        <v>2.6414200000000001</v>
      </c>
    </row>
    <row r="487" spans="1:13">
      <c r="A487" s="267">
        <v>480</v>
      </c>
      <c r="B487" s="244" t="s">
        <v>564</v>
      </c>
      <c r="C487" s="288">
        <v>1699.85</v>
      </c>
      <c r="D487" s="288">
        <v>1700.5333333333335</v>
      </c>
      <c r="E487" s="288">
        <v>1686.366666666667</v>
      </c>
      <c r="F487" s="288">
        <v>1672.8833333333334</v>
      </c>
      <c r="G487" s="288">
        <v>1658.7166666666669</v>
      </c>
      <c r="H487" s="288">
        <v>1714.0166666666671</v>
      </c>
      <c r="I487" s="288">
        <v>1728.1833333333336</v>
      </c>
      <c r="J487" s="288">
        <v>1741.6666666666672</v>
      </c>
      <c r="K487" s="288">
        <v>1714.7</v>
      </c>
      <c r="L487" s="288">
        <v>1687.05</v>
      </c>
      <c r="M487" s="288">
        <v>0.39369999999999999</v>
      </c>
    </row>
    <row r="488" spans="1:13">
      <c r="A488" s="267">
        <v>481</v>
      </c>
      <c r="B488" s="244" t="s">
        <v>2780</v>
      </c>
      <c r="C488" s="288">
        <v>1063.45</v>
      </c>
      <c r="D488" s="288">
        <v>1052.8166666666666</v>
      </c>
      <c r="E488" s="288">
        <v>1030.6333333333332</v>
      </c>
      <c r="F488" s="288">
        <v>997.81666666666661</v>
      </c>
      <c r="G488" s="288">
        <v>975.63333333333321</v>
      </c>
      <c r="H488" s="288">
        <v>1085.6333333333332</v>
      </c>
      <c r="I488" s="288">
        <v>1107.8166666666666</v>
      </c>
      <c r="J488" s="288">
        <v>1140.6333333333332</v>
      </c>
      <c r="K488" s="288">
        <v>1075</v>
      </c>
      <c r="L488" s="288">
        <v>1020</v>
      </c>
      <c r="M488" s="288">
        <v>0.33661000000000002</v>
      </c>
    </row>
    <row r="489" spans="1:13">
      <c r="A489" s="267">
        <v>482</v>
      </c>
      <c r="B489" s="244" t="s">
        <v>284</v>
      </c>
      <c r="C489" s="288">
        <v>197.05</v>
      </c>
      <c r="D489" s="288">
        <v>195.44999999999996</v>
      </c>
      <c r="E489" s="288">
        <v>191.04999999999993</v>
      </c>
      <c r="F489" s="288">
        <v>185.04999999999995</v>
      </c>
      <c r="G489" s="288">
        <v>180.64999999999992</v>
      </c>
      <c r="H489" s="288">
        <v>201.44999999999993</v>
      </c>
      <c r="I489" s="288">
        <v>205.84999999999997</v>
      </c>
      <c r="J489" s="288">
        <v>211.84999999999994</v>
      </c>
      <c r="K489" s="288">
        <v>199.85</v>
      </c>
      <c r="L489" s="288">
        <v>189.45</v>
      </c>
      <c r="M489" s="288">
        <v>25.361809999999998</v>
      </c>
    </row>
    <row r="490" spans="1:13">
      <c r="A490" s="267">
        <v>483</v>
      </c>
      <c r="B490" s="244" t="s">
        <v>565</v>
      </c>
      <c r="C490" s="288">
        <v>1132.55</v>
      </c>
      <c r="D490" s="288">
        <v>1127.1499999999999</v>
      </c>
      <c r="E490" s="288">
        <v>1117.3999999999996</v>
      </c>
      <c r="F490" s="288">
        <v>1102.2499999999998</v>
      </c>
      <c r="G490" s="288">
        <v>1092.4999999999995</v>
      </c>
      <c r="H490" s="288">
        <v>1142.2999999999997</v>
      </c>
      <c r="I490" s="288">
        <v>1152.0500000000002</v>
      </c>
      <c r="J490" s="288">
        <v>1167.1999999999998</v>
      </c>
      <c r="K490" s="288">
        <v>1136.9000000000001</v>
      </c>
      <c r="L490" s="288">
        <v>1112</v>
      </c>
      <c r="M490" s="288">
        <v>0.80869000000000002</v>
      </c>
    </row>
    <row r="491" spans="1:13">
      <c r="A491" s="267">
        <v>484</v>
      </c>
      <c r="B491" s="244" t="s">
        <v>556</v>
      </c>
      <c r="C491" s="288">
        <v>362.55</v>
      </c>
      <c r="D491" s="288">
        <v>364.18333333333334</v>
      </c>
      <c r="E491" s="288">
        <v>360.36666666666667</v>
      </c>
      <c r="F491" s="288">
        <v>358.18333333333334</v>
      </c>
      <c r="G491" s="288">
        <v>354.36666666666667</v>
      </c>
      <c r="H491" s="288">
        <v>366.36666666666667</v>
      </c>
      <c r="I491" s="288">
        <v>370.18333333333339</v>
      </c>
      <c r="J491" s="288">
        <v>372.36666666666667</v>
      </c>
      <c r="K491" s="288">
        <v>368</v>
      </c>
      <c r="L491" s="288">
        <v>362</v>
      </c>
      <c r="M491" s="288">
        <v>1.4420900000000001</v>
      </c>
    </row>
    <row r="492" spans="1:13">
      <c r="A492" s="267">
        <v>485</v>
      </c>
      <c r="B492" s="244" t="s">
        <v>555</v>
      </c>
      <c r="C492" s="288">
        <v>2359.3000000000002</v>
      </c>
      <c r="D492" s="288">
        <v>2366.35</v>
      </c>
      <c r="E492" s="288">
        <v>2317.9499999999998</v>
      </c>
      <c r="F492" s="288">
        <v>2276.6</v>
      </c>
      <c r="G492" s="288">
        <v>2228.1999999999998</v>
      </c>
      <c r="H492" s="288">
        <v>2407.6999999999998</v>
      </c>
      <c r="I492" s="288">
        <v>2456.1000000000004</v>
      </c>
      <c r="J492" s="288">
        <v>2497.4499999999998</v>
      </c>
      <c r="K492" s="288">
        <v>2414.75</v>
      </c>
      <c r="L492" s="288">
        <v>2325</v>
      </c>
      <c r="M492" s="288">
        <v>0.58911999999999998</v>
      </c>
    </row>
    <row r="493" spans="1:13">
      <c r="A493" s="267">
        <v>486</v>
      </c>
      <c r="B493" s="244" t="s">
        <v>199</v>
      </c>
      <c r="C493" s="288">
        <v>829.45</v>
      </c>
      <c r="D493" s="288">
        <v>823.38333333333321</v>
      </c>
      <c r="E493" s="288">
        <v>811.36666666666645</v>
      </c>
      <c r="F493" s="288">
        <v>793.28333333333319</v>
      </c>
      <c r="G493" s="288">
        <v>781.26666666666642</v>
      </c>
      <c r="H493" s="288">
        <v>841.46666666666647</v>
      </c>
      <c r="I493" s="288">
        <v>853.48333333333335</v>
      </c>
      <c r="J493" s="288">
        <v>871.56666666666649</v>
      </c>
      <c r="K493" s="288">
        <v>835.4</v>
      </c>
      <c r="L493" s="288">
        <v>805.3</v>
      </c>
      <c r="M493" s="288">
        <v>27.13917</v>
      </c>
    </row>
    <row r="494" spans="1:13">
      <c r="A494" s="267">
        <v>487</v>
      </c>
      <c r="B494" s="244" t="s">
        <v>557</v>
      </c>
      <c r="C494" s="288">
        <v>207.35</v>
      </c>
      <c r="D494" s="288">
        <v>206.08333333333334</v>
      </c>
      <c r="E494" s="288">
        <v>202.56666666666669</v>
      </c>
      <c r="F494" s="288">
        <v>197.78333333333336</v>
      </c>
      <c r="G494" s="288">
        <v>194.26666666666671</v>
      </c>
      <c r="H494" s="288">
        <v>210.86666666666667</v>
      </c>
      <c r="I494" s="288">
        <v>214.38333333333333</v>
      </c>
      <c r="J494" s="288">
        <v>219.16666666666666</v>
      </c>
      <c r="K494" s="288">
        <v>209.6</v>
      </c>
      <c r="L494" s="288">
        <v>201.3</v>
      </c>
      <c r="M494" s="288">
        <v>3.0160399999999998</v>
      </c>
    </row>
    <row r="495" spans="1:13">
      <c r="A495" s="267">
        <v>488</v>
      </c>
      <c r="B495" s="244" t="s">
        <v>558</v>
      </c>
      <c r="C495" s="288">
        <v>3845.9</v>
      </c>
      <c r="D495" s="288">
        <v>3868.9666666666667</v>
      </c>
      <c r="E495" s="288">
        <v>3787.9333333333334</v>
      </c>
      <c r="F495" s="288">
        <v>3729.9666666666667</v>
      </c>
      <c r="G495" s="288">
        <v>3648.9333333333334</v>
      </c>
      <c r="H495" s="288">
        <v>3926.9333333333334</v>
      </c>
      <c r="I495" s="288">
        <v>4007.9666666666672</v>
      </c>
      <c r="J495" s="288">
        <v>4065.9333333333334</v>
      </c>
      <c r="K495" s="288">
        <v>3950</v>
      </c>
      <c r="L495" s="288">
        <v>3811</v>
      </c>
      <c r="M495" s="288">
        <v>4.6370000000000001E-2</v>
      </c>
    </row>
    <row r="496" spans="1:13">
      <c r="A496" s="267">
        <v>489</v>
      </c>
      <c r="B496" s="244" t="s">
        <v>562</v>
      </c>
      <c r="C496" s="288">
        <v>1017.3</v>
      </c>
      <c r="D496" s="288">
        <v>1008.4833333333332</v>
      </c>
      <c r="E496" s="288">
        <v>982.81666666666638</v>
      </c>
      <c r="F496" s="288">
        <v>948.33333333333314</v>
      </c>
      <c r="G496" s="288">
        <v>922.66666666666629</v>
      </c>
      <c r="H496" s="288">
        <v>1042.9666666666665</v>
      </c>
      <c r="I496" s="288">
        <v>1068.6333333333332</v>
      </c>
      <c r="J496" s="288">
        <v>1103.1166666666666</v>
      </c>
      <c r="K496" s="288">
        <v>1034.1500000000001</v>
      </c>
      <c r="L496" s="288">
        <v>974</v>
      </c>
      <c r="M496" s="288">
        <v>0.76988999999999996</v>
      </c>
    </row>
    <row r="497" spans="1:13">
      <c r="A497" s="267">
        <v>490</v>
      </c>
      <c r="B497" s="244" t="s">
        <v>566</v>
      </c>
      <c r="C497" s="288">
        <v>5659.85</v>
      </c>
      <c r="D497" s="288">
        <v>5678.0666666666666</v>
      </c>
      <c r="E497" s="288">
        <v>5621.7833333333328</v>
      </c>
      <c r="F497" s="288">
        <v>5583.7166666666662</v>
      </c>
      <c r="G497" s="288">
        <v>5527.4333333333325</v>
      </c>
      <c r="H497" s="288">
        <v>5716.1333333333332</v>
      </c>
      <c r="I497" s="288">
        <v>5772.4166666666679</v>
      </c>
      <c r="J497" s="288">
        <v>5810.4833333333336</v>
      </c>
      <c r="K497" s="288">
        <v>5734.35</v>
      </c>
      <c r="L497" s="288">
        <v>5640</v>
      </c>
      <c r="M497" s="288">
        <v>1.6490000000000001E-2</v>
      </c>
    </row>
    <row r="498" spans="1:13">
      <c r="A498" s="267">
        <v>491</v>
      </c>
      <c r="B498" s="244" t="s">
        <v>567</v>
      </c>
      <c r="C498" s="288">
        <v>137.1</v>
      </c>
      <c r="D498" s="288">
        <v>135.13333333333333</v>
      </c>
      <c r="E498" s="288">
        <v>131.96666666666664</v>
      </c>
      <c r="F498" s="288">
        <v>126.83333333333331</v>
      </c>
      <c r="G498" s="288">
        <v>123.66666666666663</v>
      </c>
      <c r="H498" s="288">
        <v>140.26666666666665</v>
      </c>
      <c r="I498" s="288">
        <v>143.43333333333334</v>
      </c>
      <c r="J498" s="288">
        <v>148.56666666666666</v>
      </c>
      <c r="K498" s="288">
        <v>138.30000000000001</v>
      </c>
      <c r="L498" s="288">
        <v>130</v>
      </c>
      <c r="M498" s="288">
        <v>64.903490000000005</v>
      </c>
    </row>
    <row r="499" spans="1:13">
      <c r="A499" s="267">
        <v>492</v>
      </c>
      <c r="B499" s="244" t="s">
        <v>568</v>
      </c>
      <c r="C499" s="288">
        <v>74.900000000000006</v>
      </c>
      <c r="D499" s="288">
        <v>74.616666666666674</v>
      </c>
      <c r="E499" s="288">
        <v>71.483333333333348</v>
      </c>
      <c r="F499" s="288">
        <v>68.066666666666677</v>
      </c>
      <c r="G499" s="288">
        <v>64.933333333333351</v>
      </c>
      <c r="H499" s="288">
        <v>78.033333333333346</v>
      </c>
      <c r="I499" s="288">
        <v>81.166666666666671</v>
      </c>
      <c r="J499" s="288">
        <v>84.583333333333343</v>
      </c>
      <c r="K499" s="288">
        <v>77.75</v>
      </c>
      <c r="L499" s="288">
        <v>71.2</v>
      </c>
      <c r="M499" s="288">
        <v>24.318709999999999</v>
      </c>
    </row>
    <row r="500" spans="1:13">
      <c r="A500" s="267">
        <v>493</v>
      </c>
      <c r="B500" s="244" t="s">
        <v>2851</v>
      </c>
      <c r="C500" s="288">
        <v>418.1</v>
      </c>
      <c r="D500" s="288">
        <v>422.2833333333333</v>
      </c>
      <c r="E500" s="288">
        <v>411.81666666666661</v>
      </c>
      <c r="F500" s="288">
        <v>405.5333333333333</v>
      </c>
      <c r="G500" s="288">
        <v>395.06666666666661</v>
      </c>
      <c r="H500" s="288">
        <v>428.56666666666661</v>
      </c>
      <c r="I500" s="288">
        <v>439.0333333333333</v>
      </c>
      <c r="J500" s="288">
        <v>445.31666666666661</v>
      </c>
      <c r="K500" s="288">
        <v>432.75</v>
      </c>
      <c r="L500" s="288">
        <v>416</v>
      </c>
      <c r="M500" s="288">
        <v>1.8252699999999999</v>
      </c>
    </row>
    <row r="501" spans="1:13">
      <c r="A501" s="267">
        <v>494</v>
      </c>
      <c r="B501" s="244" t="s">
        <v>569</v>
      </c>
      <c r="C501" s="288">
        <v>2159.4</v>
      </c>
      <c r="D501" s="288">
        <v>2138.0333333333333</v>
      </c>
      <c r="E501" s="288">
        <v>2108.3666666666668</v>
      </c>
      <c r="F501" s="288">
        <v>2057.3333333333335</v>
      </c>
      <c r="G501" s="288">
        <v>2027.666666666667</v>
      </c>
      <c r="H501" s="288">
        <v>2189.0666666666666</v>
      </c>
      <c r="I501" s="288">
        <v>2218.7333333333336</v>
      </c>
      <c r="J501" s="288">
        <v>2269.7666666666664</v>
      </c>
      <c r="K501" s="288">
        <v>2167.6999999999998</v>
      </c>
      <c r="L501" s="288">
        <v>2087</v>
      </c>
      <c r="M501" s="288">
        <v>1.5508999999999999</v>
      </c>
    </row>
    <row r="502" spans="1:13">
      <c r="A502" s="267">
        <v>495</v>
      </c>
      <c r="B502" s="244" t="s">
        <v>200</v>
      </c>
      <c r="C502" s="288">
        <v>352.7</v>
      </c>
      <c r="D502" s="288">
        <v>351.36666666666662</v>
      </c>
      <c r="E502" s="288">
        <v>348.83333333333326</v>
      </c>
      <c r="F502" s="288">
        <v>344.96666666666664</v>
      </c>
      <c r="G502" s="288">
        <v>342.43333333333328</v>
      </c>
      <c r="H502" s="288">
        <v>355.23333333333323</v>
      </c>
      <c r="I502" s="288">
        <v>357.76666666666665</v>
      </c>
      <c r="J502" s="288">
        <v>361.63333333333321</v>
      </c>
      <c r="K502" s="288">
        <v>353.9</v>
      </c>
      <c r="L502" s="288">
        <v>347.5</v>
      </c>
      <c r="M502" s="288">
        <v>72.317809999999994</v>
      </c>
    </row>
    <row r="503" spans="1:13">
      <c r="A503" s="267">
        <v>496</v>
      </c>
      <c r="B503" s="244" t="s">
        <v>570</v>
      </c>
      <c r="C503" s="288">
        <v>510.95</v>
      </c>
      <c r="D503" s="288">
        <v>513.11666666666667</v>
      </c>
      <c r="E503" s="288">
        <v>503.83333333333337</v>
      </c>
      <c r="F503" s="288">
        <v>496.7166666666667</v>
      </c>
      <c r="G503" s="288">
        <v>487.43333333333339</v>
      </c>
      <c r="H503" s="288">
        <v>520.23333333333335</v>
      </c>
      <c r="I503" s="288">
        <v>529.51666666666665</v>
      </c>
      <c r="J503" s="288">
        <v>536.63333333333333</v>
      </c>
      <c r="K503" s="288">
        <v>522.4</v>
      </c>
      <c r="L503" s="288">
        <v>506</v>
      </c>
      <c r="M503" s="288">
        <v>6.9081900000000003</v>
      </c>
    </row>
    <row r="504" spans="1:13">
      <c r="A504" s="267">
        <v>497</v>
      </c>
      <c r="B504" s="244" t="s">
        <v>202</v>
      </c>
      <c r="C504" s="288">
        <v>232</v>
      </c>
      <c r="D504" s="288">
        <v>226.38333333333333</v>
      </c>
      <c r="E504" s="288">
        <v>218.76666666666665</v>
      </c>
      <c r="F504" s="288">
        <v>205.53333333333333</v>
      </c>
      <c r="G504" s="288">
        <v>197.91666666666666</v>
      </c>
      <c r="H504" s="288">
        <v>239.61666666666665</v>
      </c>
      <c r="I504" s="288">
        <v>247.23333333333332</v>
      </c>
      <c r="J504" s="288">
        <v>260.46666666666664</v>
      </c>
      <c r="K504" s="288">
        <v>234</v>
      </c>
      <c r="L504" s="288">
        <v>213.15</v>
      </c>
      <c r="M504" s="288">
        <v>475.32503000000003</v>
      </c>
    </row>
    <row r="505" spans="1:13">
      <c r="A505" s="267">
        <v>498</v>
      </c>
      <c r="B505" s="244" t="s">
        <v>571</v>
      </c>
      <c r="C505" s="288">
        <v>240.55</v>
      </c>
      <c r="D505" s="288">
        <v>242.5</v>
      </c>
      <c r="E505" s="288">
        <v>238.05</v>
      </c>
      <c r="F505" s="288">
        <v>235.55</v>
      </c>
      <c r="G505" s="288">
        <v>231.10000000000002</v>
      </c>
      <c r="H505" s="288">
        <v>245</v>
      </c>
      <c r="I505" s="288">
        <v>249.45</v>
      </c>
      <c r="J505" s="288">
        <v>251.95</v>
      </c>
      <c r="K505" s="288">
        <v>246.95</v>
      </c>
      <c r="L505" s="288">
        <v>240</v>
      </c>
      <c r="M505" s="288">
        <v>1.45383</v>
      </c>
    </row>
    <row r="506" spans="1:13">
      <c r="A506" s="267">
        <v>499</v>
      </c>
      <c r="B506" s="244" t="s">
        <v>572</v>
      </c>
      <c r="C506" s="288">
        <v>1873</v>
      </c>
      <c r="D506" s="288">
        <v>1875.5833333333333</v>
      </c>
      <c r="E506" s="288">
        <v>1860.4166666666665</v>
      </c>
      <c r="F506" s="288">
        <v>1847.8333333333333</v>
      </c>
      <c r="G506" s="288">
        <v>1832.6666666666665</v>
      </c>
      <c r="H506" s="288">
        <v>1888.1666666666665</v>
      </c>
      <c r="I506" s="288">
        <v>1903.333333333333</v>
      </c>
      <c r="J506" s="288">
        <v>1915.9166666666665</v>
      </c>
      <c r="K506" s="288">
        <v>1890.75</v>
      </c>
      <c r="L506" s="288">
        <v>1863</v>
      </c>
      <c r="M506" s="288">
        <v>0.13833000000000001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C35" sqref="C35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6"/>
      <c r="B5" s="596"/>
      <c r="C5" s="597"/>
      <c r="D5" s="597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8" t="s">
        <v>574</v>
      </c>
      <c r="C7" s="598"/>
      <c r="D7" s="261">
        <f>Main!B10</f>
        <v>44181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44180</v>
      </c>
      <c r="B10" s="266">
        <v>536737</v>
      </c>
      <c r="C10" s="267" t="s">
        <v>3801</v>
      </c>
      <c r="D10" s="267" t="s">
        <v>3802</v>
      </c>
      <c r="E10" s="267" t="s">
        <v>583</v>
      </c>
      <c r="F10" s="380">
        <v>58800</v>
      </c>
      <c r="G10" s="266">
        <v>5.71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44180</v>
      </c>
      <c r="B11" s="266">
        <v>536737</v>
      </c>
      <c r="C11" s="267" t="s">
        <v>3801</v>
      </c>
      <c r="D11" s="267" t="s">
        <v>3803</v>
      </c>
      <c r="E11" s="267" t="s">
        <v>583</v>
      </c>
      <c r="F11" s="380">
        <v>120000</v>
      </c>
      <c r="G11" s="266">
        <v>5.71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44180</v>
      </c>
      <c r="B12" s="266">
        <v>536737</v>
      </c>
      <c r="C12" s="267" t="s">
        <v>3801</v>
      </c>
      <c r="D12" s="267" t="s">
        <v>3804</v>
      </c>
      <c r="E12" s="267" t="s">
        <v>583</v>
      </c>
      <c r="F12" s="380">
        <v>120000</v>
      </c>
      <c r="G12" s="266">
        <v>5.71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44180</v>
      </c>
      <c r="B13" s="266">
        <v>536737</v>
      </c>
      <c r="C13" s="267" t="s">
        <v>3801</v>
      </c>
      <c r="D13" s="267" t="s">
        <v>3805</v>
      </c>
      <c r="E13" s="267" t="s">
        <v>583</v>
      </c>
      <c r="F13" s="380">
        <v>120000</v>
      </c>
      <c r="G13" s="266">
        <v>5.71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44180</v>
      </c>
      <c r="B14" s="266">
        <v>536737</v>
      </c>
      <c r="C14" s="267" t="s">
        <v>3801</v>
      </c>
      <c r="D14" s="267" t="s">
        <v>3806</v>
      </c>
      <c r="E14" s="267" t="s">
        <v>583</v>
      </c>
      <c r="F14" s="380">
        <v>478800</v>
      </c>
      <c r="G14" s="266">
        <v>5.71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44180</v>
      </c>
      <c r="B15" s="266">
        <v>536737</v>
      </c>
      <c r="C15" s="267" t="s">
        <v>3801</v>
      </c>
      <c r="D15" s="267" t="s">
        <v>3807</v>
      </c>
      <c r="E15" s="267" t="s">
        <v>584</v>
      </c>
      <c r="F15" s="380">
        <v>888000</v>
      </c>
      <c r="G15" s="266">
        <v>5.71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44180</v>
      </c>
      <c r="B16" s="266">
        <v>533138</v>
      </c>
      <c r="C16" s="267" t="s">
        <v>953</v>
      </c>
      <c r="D16" s="267" t="s">
        <v>3808</v>
      </c>
      <c r="E16" s="267" t="s">
        <v>584</v>
      </c>
      <c r="F16" s="380">
        <v>184850</v>
      </c>
      <c r="G16" s="266">
        <v>1102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44180</v>
      </c>
      <c r="B17" s="266">
        <v>542057</v>
      </c>
      <c r="C17" s="267" t="s">
        <v>3809</v>
      </c>
      <c r="D17" s="267" t="s">
        <v>3810</v>
      </c>
      <c r="E17" s="267" t="s">
        <v>583</v>
      </c>
      <c r="F17" s="380">
        <v>100000</v>
      </c>
      <c r="G17" s="266">
        <v>36.93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44180</v>
      </c>
      <c r="B18" s="266">
        <v>542057</v>
      </c>
      <c r="C18" s="267" t="s">
        <v>3809</v>
      </c>
      <c r="D18" s="267" t="s">
        <v>3811</v>
      </c>
      <c r="E18" s="267" t="s">
        <v>583</v>
      </c>
      <c r="F18" s="380">
        <v>200000</v>
      </c>
      <c r="G18" s="266">
        <v>37.06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44180</v>
      </c>
      <c r="B19" s="266">
        <v>542057</v>
      </c>
      <c r="C19" s="267" t="s">
        <v>3809</v>
      </c>
      <c r="D19" s="267" t="s">
        <v>3812</v>
      </c>
      <c r="E19" s="267" t="s">
        <v>584</v>
      </c>
      <c r="F19" s="380">
        <v>590000</v>
      </c>
      <c r="G19" s="266">
        <v>35.03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44180</v>
      </c>
      <c r="B20" s="266">
        <v>542057</v>
      </c>
      <c r="C20" s="267" t="s">
        <v>3809</v>
      </c>
      <c r="D20" s="267" t="s">
        <v>3813</v>
      </c>
      <c r="E20" s="267" t="s">
        <v>583</v>
      </c>
      <c r="F20" s="380">
        <v>218000</v>
      </c>
      <c r="G20" s="266">
        <v>35.97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44180</v>
      </c>
      <c r="B21" s="266">
        <v>542057</v>
      </c>
      <c r="C21" s="267" t="s">
        <v>3809</v>
      </c>
      <c r="D21" s="267" t="s">
        <v>3813</v>
      </c>
      <c r="E21" s="267" t="s">
        <v>584</v>
      </c>
      <c r="F21" s="380">
        <v>138000</v>
      </c>
      <c r="G21" s="266">
        <v>39.72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44180</v>
      </c>
      <c r="B22" s="266">
        <v>542057</v>
      </c>
      <c r="C22" s="267" t="s">
        <v>3809</v>
      </c>
      <c r="D22" s="267" t="s">
        <v>3814</v>
      </c>
      <c r="E22" s="267" t="s">
        <v>583</v>
      </c>
      <c r="F22" s="380">
        <v>84000</v>
      </c>
      <c r="G22" s="266">
        <v>35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44180</v>
      </c>
      <c r="B23" s="266">
        <v>531235</v>
      </c>
      <c r="C23" s="267" t="s">
        <v>3815</v>
      </c>
      <c r="D23" s="267" t="s">
        <v>3816</v>
      </c>
      <c r="E23" s="267" t="s">
        <v>583</v>
      </c>
      <c r="F23" s="380">
        <v>23751</v>
      </c>
      <c r="G23" s="266">
        <v>16.29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44180</v>
      </c>
      <c r="B24" s="266">
        <v>541299</v>
      </c>
      <c r="C24" s="267" t="s">
        <v>3817</v>
      </c>
      <c r="D24" s="267" t="s">
        <v>3818</v>
      </c>
      <c r="E24" s="267" t="s">
        <v>584</v>
      </c>
      <c r="F24" s="380">
        <v>24000</v>
      </c>
      <c r="G24" s="266">
        <v>13.25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44180</v>
      </c>
      <c r="B25" s="266">
        <v>512493</v>
      </c>
      <c r="C25" s="267" t="s">
        <v>3819</v>
      </c>
      <c r="D25" s="267" t="s">
        <v>3820</v>
      </c>
      <c r="E25" s="267" t="s">
        <v>583</v>
      </c>
      <c r="F25" s="380">
        <v>146836</v>
      </c>
      <c r="G25" s="266">
        <v>32.08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44180</v>
      </c>
      <c r="B26" s="266">
        <v>540614</v>
      </c>
      <c r="C26" s="267" t="s">
        <v>3767</v>
      </c>
      <c r="D26" s="267" t="s">
        <v>3821</v>
      </c>
      <c r="E26" s="267" t="s">
        <v>583</v>
      </c>
      <c r="F26" s="380">
        <v>100000</v>
      </c>
      <c r="G26" s="266">
        <v>99.5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44180</v>
      </c>
      <c r="B27" s="266">
        <v>539097</v>
      </c>
      <c r="C27" s="267" t="s">
        <v>3768</v>
      </c>
      <c r="D27" s="267" t="s">
        <v>3822</v>
      </c>
      <c r="E27" s="267" t="s">
        <v>584</v>
      </c>
      <c r="F27" s="380">
        <v>100000</v>
      </c>
      <c r="G27" s="266">
        <v>36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44180</v>
      </c>
      <c r="B28" s="266">
        <v>505523</v>
      </c>
      <c r="C28" s="267" t="s">
        <v>3823</v>
      </c>
      <c r="D28" s="267" t="s">
        <v>3778</v>
      </c>
      <c r="E28" s="267" t="s">
        <v>583</v>
      </c>
      <c r="F28" s="380">
        <v>1129800</v>
      </c>
      <c r="G28" s="266">
        <v>0.55000000000000004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44180</v>
      </c>
      <c r="B29" s="266">
        <v>523782</v>
      </c>
      <c r="C29" s="267" t="s">
        <v>3752</v>
      </c>
      <c r="D29" s="267" t="s">
        <v>3753</v>
      </c>
      <c r="E29" s="267" t="s">
        <v>583</v>
      </c>
      <c r="F29" s="380">
        <v>210</v>
      </c>
      <c r="G29" s="266">
        <v>27.3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44180</v>
      </c>
      <c r="B30" s="266">
        <v>523782</v>
      </c>
      <c r="C30" s="267" t="s">
        <v>3752</v>
      </c>
      <c r="D30" s="267" t="s">
        <v>3753</v>
      </c>
      <c r="E30" s="267" t="s">
        <v>584</v>
      </c>
      <c r="F30" s="380">
        <v>77000</v>
      </c>
      <c r="G30" s="266">
        <v>27.05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44180</v>
      </c>
      <c r="B31" s="266">
        <v>539767</v>
      </c>
      <c r="C31" s="267" t="s">
        <v>3824</v>
      </c>
      <c r="D31" s="267" t="s">
        <v>3825</v>
      </c>
      <c r="E31" s="267" t="s">
        <v>584</v>
      </c>
      <c r="F31" s="380">
        <v>18125</v>
      </c>
      <c r="G31" s="266">
        <v>20.5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44180</v>
      </c>
      <c r="B32" s="266">
        <v>539767</v>
      </c>
      <c r="C32" s="267" t="s">
        <v>3824</v>
      </c>
      <c r="D32" s="267" t="s">
        <v>3826</v>
      </c>
      <c r="E32" s="267" t="s">
        <v>583</v>
      </c>
      <c r="F32" s="380">
        <v>25035</v>
      </c>
      <c r="G32" s="266">
        <v>20.56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44180</v>
      </c>
      <c r="B33" s="266">
        <v>543247</v>
      </c>
      <c r="C33" s="267" t="s">
        <v>3769</v>
      </c>
      <c r="D33" s="267" t="s">
        <v>3771</v>
      </c>
      <c r="E33" s="267" t="s">
        <v>583</v>
      </c>
      <c r="F33" s="380">
        <v>12000</v>
      </c>
      <c r="G33" s="266">
        <v>30.05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44180</v>
      </c>
      <c r="B34" s="266">
        <v>543247</v>
      </c>
      <c r="C34" s="267" t="s">
        <v>3769</v>
      </c>
      <c r="D34" s="267" t="s">
        <v>3771</v>
      </c>
      <c r="E34" s="267" t="s">
        <v>584</v>
      </c>
      <c r="F34" s="380">
        <v>20000</v>
      </c>
      <c r="G34" s="266">
        <v>30.2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44180</v>
      </c>
      <c r="B35" s="266">
        <v>543247</v>
      </c>
      <c r="C35" s="267" t="s">
        <v>3769</v>
      </c>
      <c r="D35" s="267" t="s">
        <v>3770</v>
      </c>
      <c r="E35" s="267" t="s">
        <v>583</v>
      </c>
      <c r="F35" s="380">
        <v>20000</v>
      </c>
      <c r="G35" s="266">
        <v>30.2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44180</v>
      </c>
      <c r="B36" s="266">
        <v>540243</v>
      </c>
      <c r="C36" s="267" t="s">
        <v>3827</v>
      </c>
      <c r="D36" s="267" t="s">
        <v>3828</v>
      </c>
      <c r="E36" s="267" t="s">
        <v>584</v>
      </c>
      <c r="F36" s="380">
        <v>27000</v>
      </c>
      <c r="G36" s="266">
        <v>27.37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44180</v>
      </c>
      <c r="B37" s="266">
        <v>540243</v>
      </c>
      <c r="C37" s="267" t="s">
        <v>3827</v>
      </c>
      <c r="D37" s="267" t="s">
        <v>3829</v>
      </c>
      <c r="E37" s="267" t="s">
        <v>583</v>
      </c>
      <c r="F37" s="380">
        <v>18000</v>
      </c>
      <c r="G37" s="266">
        <v>27.05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44180</v>
      </c>
      <c r="B38" s="266">
        <v>539291</v>
      </c>
      <c r="C38" s="267" t="s">
        <v>3830</v>
      </c>
      <c r="D38" s="267" t="s">
        <v>3831</v>
      </c>
      <c r="E38" s="267" t="s">
        <v>584</v>
      </c>
      <c r="F38" s="380">
        <v>49000</v>
      </c>
      <c r="G38" s="266">
        <v>80.8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44180</v>
      </c>
      <c r="B39" s="266">
        <v>532911</v>
      </c>
      <c r="C39" s="267" t="s">
        <v>3772</v>
      </c>
      <c r="D39" s="267" t="s">
        <v>3773</v>
      </c>
      <c r="E39" s="267" t="s">
        <v>584</v>
      </c>
      <c r="F39" s="380">
        <v>100000</v>
      </c>
      <c r="G39" s="266">
        <v>10.029999999999999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44180</v>
      </c>
      <c r="B40" s="266">
        <v>511116</v>
      </c>
      <c r="C40" s="267" t="s">
        <v>3774</v>
      </c>
      <c r="D40" s="267" t="s">
        <v>3775</v>
      </c>
      <c r="E40" s="267" t="s">
        <v>584</v>
      </c>
      <c r="F40" s="380">
        <v>4000000</v>
      </c>
      <c r="G40" s="266">
        <v>0.21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44180</v>
      </c>
      <c r="B41" s="266">
        <v>533122</v>
      </c>
      <c r="C41" s="267" t="s">
        <v>3076</v>
      </c>
      <c r="D41" s="267" t="s">
        <v>3788</v>
      </c>
      <c r="E41" s="267" t="s">
        <v>584</v>
      </c>
      <c r="F41" s="380">
        <v>25813017</v>
      </c>
      <c r="G41" s="266">
        <v>2.11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44180</v>
      </c>
      <c r="B42" s="266">
        <v>540497</v>
      </c>
      <c r="C42" s="267" t="s">
        <v>3355</v>
      </c>
      <c r="D42" s="267" t="s">
        <v>3758</v>
      </c>
      <c r="E42" s="267" t="s">
        <v>584</v>
      </c>
      <c r="F42" s="380">
        <v>685000</v>
      </c>
      <c r="G42" s="266">
        <v>72.790000000000006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44180</v>
      </c>
      <c r="B43" s="266">
        <v>539526</v>
      </c>
      <c r="C43" s="267" t="s">
        <v>3832</v>
      </c>
      <c r="D43" s="267" t="s">
        <v>3684</v>
      </c>
      <c r="E43" s="267" t="s">
        <v>583</v>
      </c>
      <c r="F43" s="380">
        <v>2500015</v>
      </c>
      <c r="G43" s="266">
        <v>0.86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44180</v>
      </c>
      <c r="B44" s="266">
        <v>539526</v>
      </c>
      <c r="C44" s="267" t="s">
        <v>3832</v>
      </c>
      <c r="D44" s="267" t="s">
        <v>3684</v>
      </c>
      <c r="E44" s="267" t="s">
        <v>584</v>
      </c>
      <c r="F44" s="380">
        <v>82523</v>
      </c>
      <c r="G44" s="266">
        <v>0.86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44180</v>
      </c>
      <c r="B45" s="266">
        <v>539526</v>
      </c>
      <c r="C45" s="267" t="s">
        <v>3832</v>
      </c>
      <c r="D45" s="267" t="s">
        <v>3833</v>
      </c>
      <c r="E45" s="267" t="s">
        <v>583</v>
      </c>
      <c r="F45" s="380">
        <v>1210370</v>
      </c>
      <c r="G45" s="266">
        <v>0.86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44180</v>
      </c>
      <c r="B46" s="266">
        <v>539526</v>
      </c>
      <c r="C46" s="267" t="s">
        <v>3832</v>
      </c>
      <c r="D46" s="267" t="s">
        <v>3833</v>
      </c>
      <c r="E46" s="267" t="s">
        <v>584</v>
      </c>
      <c r="F46" s="380">
        <v>370</v>
      </c>
      <c r="G46" s="266">
        <v>0.86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44180</v>
      </c>
      <c r="B47" s="266">
        <v>539526</v>
      </c>
      <c r="C47" s="267" t="s">
        <v>3832</v>
      </c>
      <c r="D47" s="267" t="s">
        <v>3834</v>
      </c>
      <c r="E47" s="267" t="s">
        <v>584</v>
      </c>
      <c r="F47" s="380">
        <v>2168540</v>
      </c>
      <c r="G47" s="266">
        <v>0.86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44180</v>
      </c>
      <c r="B48" s="266">
        <v>539026</v>
      </c>
      <c r="C48" s="267" t="s">
        <v>3776</v>
      </c>
      <c r="D48" s="267" t="s">
        <v>3835</v>
      </c>
      <c r="E48" s="267" t="s">
        <v>583</v>
      </c>
      <c r="F48" s="380">
        <v>24000</v>
      </c>
      <c r="G48" s="266">
        <v>30.25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44180</v>
      </c>
      <c r="B49" s="266">
        <v>539026</v>
      </c>
      <c r="C49" s="267" t="s">
        <v>3776</v>
      </c>
      <c r="D49" s="267" t="s">
        <v>3836</v>
      </c>
      <c r="E49" s="267" t="s">
        <v>584</v>
      </c>
      <c r="F49" s="380">
        <v>28000</v>
      </c>
      <c r="G49" s="266">
        <v>30.11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44180</v>
      </c>
      <c r="B50" s="266">
        <v>533157</v>
      </c>
      <c r="C50" s="267" t="s">
        <v>3094</v>
      </c>
      <c r="D50" s="267" t="s">
        <v>3837</v>
      </c>
      <c r="E50" s="267" t="s">
        <v>584</v>
      </c>
      <c r="F50" s="380">
        <v>203900</v>
      </c>
      <c r="G50" s="266">
        <v>2.52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44180</v>
      </c>
      <c r="B51" s="266">
        <v>536264</v>
      </c>
      <c r="C51" s="267" t="s">
        <v>3777</v>
      </c>
      <c r="D51" s="267" t="s">
        <v>3778</v>
      </c>
      <c r="E51" s="267" t="s">
        <v>583</v>
      </c>
      <c r="F51" s="380">
        <v>78601</v>
      </c>
      <c r="G51" s="266">
        <v>40.74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44180</v>
      </c>
      <c r="B52" s="266">
        <v>536264</v>
      </c>
      <c r="C52" s="267" t="s">
        <v>3777</v>
      </c>
      <c r="D52" s="267" t="s">
        <v>3778</v>
      </c>
      <c r="E52" s="267" t="s">
        <v>584</v>
      </c>
      <c r="F52" s="380">
        <v>83648</v>
      </c>
      <c r="G52" s="266">
        <v>40.35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44180</v>
      </c>
      <c r="B53" s="266">
        <v>538732</v>
      </c>
      <c r="C53" s="267" t="s">
        <v>3659</v>
      </c>
      <c r="D53" s="267" t="s">
        <v>3660</v>
      </c>
      <c r="E53" s="267" t="s">
        <v>583</v>
      </c>
      <c r="F53" s="380">
        <v>450000</v>
      </c>
      <c r="G53" s="266">
        <v>17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44180</v>
      </c>
      <c r="B54" s="266">
        <v>538732</v>
      </c>
      <c r="C54" s="267" t="s">
        <v>3659</v>
      </c>
      <c r="D54" s="267" t="s">
        <v>3661</v>
      </c>
      <c r="E54" s="267" t="s">
        <v>584</v>
      </c>
      <c r="F54" s="380">
        <v>450000</v>
      </c>
      <c r="G54" s="266">
        <v>17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44180</v>
      </c>
      <c r="B55" s="266">
        <v>539222</v>
      </c>
      <c r="C55" s="267" t="s">
        <v>3725</v>
      </c>
      <c r="D55" s="267" t="s">
        <v>3838</v>
      </c>
      <c r="E55" s="267" t="s">
        <v>583</v>
      </c>
      <c r="F55" s="380">
        <v>55000</v>
      </c>
      <c r="G55" s="266">
        <v>38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44180</v>
      </c>
      <c r="B56" s="266">
        <v>539222</v>
      </c>
      <c r="C56" s="267" t="s">
        <v>3725</v>
      </c>
      <c r="D56" s="267" t="s">
        <v>3839</v>
      </c>
      <c r="E56" s="267" t="s">
        <v>584</v>
      </c>
      <c r="F56" s="380">
        <v>42500</v>
      </c>
      <c r="G56" s="266">
        <v>38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44180</v>
      </c>
      <c r="B57" s="266" t="s">
        <v>3779</v>
      </c>
      <c r="C57" s="267" t="s">
        <v>3780</v>
      </c>
      <c r="D57" s="267" t="s">
        <v>3781</v>
      </c>
      <c r="E57" s="267" t="s">
        <v>583</v>
      </c>
      <c r="F57" s="380">
        <v>2167091</v>
      </c>
      <c r="G57" s="266">
        <v>156.43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44180</v>
      </c>
      <c r="B58" s="266" t="s">
        <v>1183</v>
      </c>
      <c r="C58" s="267" t="s">
        <v>3840</v>
      </c>
      <c r="D58" s="267" t="s">
        <v>3684</v>
      </c>
      <c r="E58" s="267" t="s">
        <v>583</v>
      </c>
      <c r="F58" s="380">
        <v>231816</v>
      </c>
      <c r="G58" s="266">
        <v>132.86000000000001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44180</v>
      </c>
      <c r="B59" s="266" t="s">
        <v>3841</v>
      </c>
      <c r="C59" s="267" t="s">
        <v>3842</v>
      </c>
      <c r="D59" s="267" t="s">
        <v>3843</v>
      </c>
      <c r="E59" s="267" t="s">
        <v>583</v>
      </c>
      <c r="F59" s="380">
        <v>490000</v>
      </c>
      <c r="G59" s="266">
        <v>125.95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44180</v>
      </c>
      <c r="B60" s="266" t="s">
        <v>3259</v>
      </c>
      <c r="C60" s="267" t="s">
        <v>3844</v>
      </c>
      <c r="D60" s="267" t="s">
        <v>3755</v>
      </c>
      <c r="E60" s="267" t="s">
        <v>583</v>
      </c>
      <c r="F60" s="380">
        <v>2067014</v>
      </c>
      <c r="G60" s="266">
        <v>0.66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44180</v>
      </c>
      <c r="B61" s="266" t="s">
        <v>3259</v>
      </c>
      <c r="C61" s="267" t="s">
        <v>3844</v>
      </c>
      <c r="D61" s="267" t="s">
        <v>3845</v>
      </c>
      <c r="E61" s="267" t="s">
        <v>583</v>
      </c>
      <c r="F61" s="380">
        <v>1300000</v>
      </c>
      <c r="G61" s="266">
        <v>0.68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44180</v>
      </c>
      <c r="B62" s="266" t="s">
        <v>1913</v>
      </c>
      <c r="C62" s="267" t="s">
        <v>3846</v>
      </c>
      <c r="D62" s="267" t="s">
        <v>3754</v>
      </c>
      <c r="E62" s="267" t="s">
        <v>583</v>
      </c>
      <c r="F62" s="380">
        <v>357939</v>
      </c>
      <c r="G62" s="266">
        <v>988.95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44180</v>
      </c>
      <c r="B63" s="266" t="s">
        <v>1913</v>
      </c>
      <c r="C63" s="267" t="s">
        <v>3846</v>
      </c>
      <c r="D63" s="267" t="s">
        <v>3847</v>
      </c>
      <c r="E63" s="267" t="s">
        <v>583</v>
      </c>
      <c r="F63" s="380">
        <v>84500</v>
      </c>
      <c r="G63" s="266">
        <v>985.15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44180</v>
      </c>
      <c r="B64" s="266" t="s">
        <v>2014</v>
      </c>
      <c r="C64" s="267" t="s">
        <v>3848</v>
      </c>
      <c r="D64" s="267" t="s">
        <v>3849</v>
      </c>
      <c r="E64" s="267" t="s">
        <v>583</v>
      </c>
      <c r="F64" s="380">
        <v>4785369</v>
      </c>
      <c r="G64" s="266">
        <v>60.5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44180</v>
      </c>
      <c r="B65" s="266" t="s">
        <v>2131</v>
      </c>
      <c r="C65" s="267" t="s">
        <v>3784</v>
      </c>
      <c r="D65" s="267" t="s">
        <v>3754</v>
      </c>
      <c r="E65" s="267" t="s">
        <v>583</v>
      </c>
      <c r="F65" s="380">
        <v>113945</v>
      </c>
      <c r="G65" s="266">
        <v>92.81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44180</v>
      </c>
      <c r="B66" s="266" t="s">
        <v>3850</v>
      </c>
      <c r="C66" s="267" t="s">
        <v>3851</v>
      </c>
      <c r="D66" s="267" t="s">
        <v>3852</v>
      </c>
      <c r="E66" s="267" t="s">
        <v>583</v>
      </c>
      <c r="F66" s="380">
        <v>102000</v>
      </c>
      <c r="G66" s="266">
        <v>22.43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44180</v>
      </c>
      <c r="B67" s="266" t="s">
        <v>3140</v>
      </c>
      <c r="C67" s="267" t="s">
        <v>3786</v>
      </c>
      <c r="D67" s="267" t="s">
        <v>3716</v>
      </c>
      <c r="E67" s="267" t="s">
        <v>583</v>
      </c>
      <c r="F67" s="380">
        <v>117536</v>
      </c>
      <c r="G67" s="266">
        <v>41.03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44180</v>
      </c>
      <c r="B68" s="266" t="s">
        <v>505</v>
      </c>
      <c r="C68" s="267" t="s">
        <v>3853</v>
      </c>
      <c r="D68" s="267" t="s">
        <v>3684</v>
      </c>
      <c r="E68" s="267" t="s">
        <v>583</v>
      </c>
      <c r="F68" s="380">
        <v>1415807</v>
      </c>
      <c r="G68" s="266">
        <v>12.73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44180</v>
      </c>
      <c r="B69" s="266" t="s">
        <v>3076</v>
      </c>
      <c r="C69" s="267" t="s">
        <v>3787</v>
      </c>
      <c r="D69" s="267" t="s">
        <v>3854</v>
      </c>
      <c r="E69" s="267" t="s">
        <v>583</v>
      </c>
      <c r="F69" s="380">
        <v>27517979</v>
      </c>
      <c r="G69" s="266">
        <v>2.12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44180</v>
      </c>
      <c r="B70" s="266" t="s">
        <v>3855</v>
      </c>
      <c r="C70" s="267" t="s">
        <v>3856</v>
      </c>
      <c r="D70" s="267" t="s">
        <v>3857</v>
      </c>
      <c r="E70" s="267" t="s">
        <v>583</v>
      </c>
      <c r="F70" s="380">
        <v>300000</v>
      </c>
      <c r="G70" s="266">
        <v>63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44180</v>
      </c>
      <c r="B71" s="266" t="s">
        <v>3381</v>
      </c>
      <c r="C71" s="267" t="s">
        <v>3858</v>
      </c>
      <c r="D71" s="267" t="s">
        <v>3859</v>
      </c>
      <c r="E71" s="267" t="s">
        <v>583</v>
      </c>
      <c r="F71" s="380">
        <v>519000</v>
      </c>
      <c r="G71" s="266">
        <v>40.58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44180</v>
      </c>
      <c r="B72" s="266" t="s">
        <v>2717</v>
      </c>
      <c r="C72" s="267" t="s">
        <v>3860</v>
      </c>
      <c r="D72" s="267" t="s">
        <v>3785</v>
      </c>
      <c r="E72" s="267" t="s">
        <v>583</v>
      </c>
      <c r="F72" s="380">
        <v>5586</v>
      </c>
      <c r="G72" s="266">
        <v>137.97999999999999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44180</v>
      </c>
      <c r="B73" s="266" t="s">
        <v>2734</v>
      </c>
      <c r="C73" s="267" t="s">
        <v>3700</v>
      </c>
      <c r="D73" s="267" t="s">
        <v>3861</v>
      </c>
      <c r="E73" s="267" t="s">
        <v>583</v>
      </c>
      <c r="F73" s="380">
        <v>1070000</v>
      </c>
      <c r="G73" s="266">
        <v>2.75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44180</v>
      </c>
      <c r="B74" s="266" t="s">
        <v>2734</v>
      </c>
      <c r="C74" s="267" t="s">
        <v>3700</v>
      </c>
      <c r="D74" s="267" t="s">
        <v>3756</v>
      </c>
      <c r="E74" s="267" t="s">
        <v>583</v>
      </c>
      <c r="F74" s="380">
        <v>1782201</v>
      </c>
      <c r="G74" s="266">
        <v>2.84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44180</v>
      </c>
      <c r="B75" s="266" t="s">
        <v>2748</v>
      </c>
      <c r="C75" s="267" t="s">
        <v>3862</v>
      </c>
      <c r="D75" s="267" t="s">
        <v>3684</v>
      </c>
      <c r="E75" s="267" t="s">
        <v>583</v>
      </c>
      <c r="F75" s="380">
        <v>7439711</v>
      </c>
      <c r="G75" s="266">
        <v>5.19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44180</v>
      </c>
      <c r="B76" s="266" t="s">
        <v>2791</v>
      </c>
      <c r="C76" s="267" t="s">
        <v>3863</v>
      </c>
      <c r="D76" s="267" t="s">
        <v>3864</v>
      </c>
      <c r="E76" s="267" t="s">
        <v>583</v>
      </c>
      <c r="F76" s="380">
        <v>1804899</v>
      </c>
      <c r="G76" s="266">
        <v>5.13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44180</v>
      </c>
      <c r="B77" s="266" t="s">
        <v>567</v>
      </c>
      <c r="C77" s="267" t="s">
        <v>3865</v>
      </c>
      <c r="D77" s="267" t="s">
        <v>3866</v>
      </c>
      <c r="E77" s="267" t="s">
        <v>583</v>
      </c>
      <c r="F77" s="380">
        <v>2698932</v>
      </c>
      <c r="G77" s="266">
        <v>132.01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44180</v>
      </c>
      <c r="B78" s="266" t="s">
        <v>768</v>
      </c>
      <c r="C78" s="267" t="s">
        <v>3790</v>
      </c>
      <c r="D78" s="267" t="s">
        <v>3867</v>
      </c>
      <c r="E78" s="267" t="s">
        <v>583</v>
      </c>
      <c r="F78" s="380">
        <v>4905474</v>
      </c>
      <c r="G78" s="266">
        <v>6.91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44180</v>
      </c>
      <c r="B79" s="266" t="s">
        <v>953</v>
      </c>
      <c r="C79" s="267" t="s">
        <v>3868</v>
      </c>
      <c r="D79" s="267" t="s">
        <v>3869</v>
      </c>
      <c r="E79" s="267" t="s">
        <v>584</v>
      </c>
      <c r="F79" s="380">
        <v>215150</v>
      </c>
      <c r="G79" s="266">
        <v>1102.0899999999999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44180</v>
      </c>
      <c r="B80" s="266" t="s">
        <v>3779</v>
      </c>
      <c r="C80" s="267" t="s">
        <v>3780</v>
      </c>
      <c r="D80" s="267" t="s">
        <v>3781</v>
      </c>
      <c r="E80" s="267" t="s">
        <v>584</v>
      </c>
      <c r="F80" s="380">
        <v>2167091</v>
      </c>
      <c r="G80" s="266">
        <v>156.5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44180</v>
      </c>
      <c r="B81" s="266" t="s">
        <v>3870</v>
      </c>
      <c r="C81" s="267" t="s">
        <v>3871</v>
      </c>
      <c r="D81" s="267" t="s">
        <v>3872</v>
      </c>
      <c r="E81" s="267" t="s">
        <v>584</v>
      </c>
      <c r="F81" s="380">
        <v>900000</v>
      </c>
      <c r="G81" s="266">
        <v>1.7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44180</v>
      </c>
      <c r="B82" s="266" t="s">
        <v>1183</v>
      </c>
      <c r="C82" s="267" t="s">
        <v>3840</v>
      </c>
      <c r="D82" s="267" t="s">
        <v>3684</v>
      </c>
      <c r="E82" s="267" t="s">
        <v>584</v>
      </c>
      <c r="F82" s="380">
        <v>236825</v>
      </c>
      <c r="G82" s="266">
        <v>137.22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44180</v>
      </c>
      <c r="B83" s="266" t="s">
        <v>3841</v>
      </c>
      <c r="C83" s="267" t="s">
        <v>3842</v>
      </c>
      <c r="D83" s="267" t="s">
        <v>3873</v>
      </c>
      <c r="E83" s="267" t="s">
        <v>584</v>
      </c>
      <c r="F83" s="380">
        <v>500000</v>
      </c>
      <c r="G83" s="266">
        <v>125.95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44180</v>
      </c>
      <c r="B84" s="266" t="s">
        <v>3259</v>
      </c>
      <c r="C84" s="267" t="s">
        <v>3844</v>
      </c>
      <c r="D84" s="267" t="s">
        <v>3755</v>
      </c>
      <c r="E84" s="267" t="s">
        <v>584</v>
      </c>
      <c r="F84" s="380">
        <v>2067014</v>
      </c>
      <c r="G84" s="266">
        <v>0.67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44180</v>
      </c>
      <c r="B85" s="266" t="s">
        <v>3259</v>
      </c>
      <c r="C85" s="267" t="s">
        <v>3844</v>
      </c>
      <c r="D85" s="267" t="s">
        <v>3874</v>
      </c>
      <c r="E85" s="267" t="s">
        <v>584</v>
      </c>
      <c r="F85" s="380">
        <v>1313022</v>
      </c>
      <c r="G85" s="266">
        <v>0.7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44180</v>
      </c>
      <c r="B86" s="266" t="s">
        <v>1913</v>
      </c>
      <c r="C86" s="267" t="s">
        <v>3846</v>
      </c>
      <c r="D86" s="267" t="s">
        <v>3875</v>
      </c>
      <c r="E86" s="267" t="s">
        <v>584</v>
      </c>
      <c r="F86" s="380">
        <v>200000</v>
      </c>
      <c r="G86" s="266">
        <v>987.78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44180</v>
      </c>
      <c r="B87" s="266" t="s">
        <v>1913</v>
      </c>
      <c r="C87" s="267" t="s">
        <v>3846</v>
      </c>
      <c r="D87" s="267" t="s">
        <v>3876</v>
      </c>
      <c r="E87" s="267" t="s">
        <v>584</v>
      </c>
      <c r="F87" s="380">
        <v>380000</v>
      </c>
      <c r="G87" s="266">
        <v>990.6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44180</v>
      </c>
      <c r="B88" s="266" t="s">
        <v>1913</v>
      </c>
      <c r="C88" s="267" t="s">
        <v>3846</v>
      </c>
      <c r="D88" s="267" t="s">
        <v>3754</v>
      </c>
      <c r="E88" s="267" t="s">
        <v>584</v>
      </c>
      <c r="F88" s="380">
        <v>357939</v>
      </c>
      <c r="G88" s="266">
        <v>989.6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44180</v>
      </c>
      <c r="B89" s="266" t="s">
        <v>1913</v>
      </c>
      <c r="C89" s="267" t="s">
        <v>3846</v>
      </c>
      <c r="D89" s="267" t="s">
        <v>3847</v>
      </c>
      <c r="E89" s="267" t="s">
        <v>584</v>
      </c>
      <c r="F89" s="380">
        <v>240000</v>
      </c>
      <c r="G89" s="266">
        <v>986.23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44180</v>
      </c>
      <c r="B90" s="266" t="s">
        <v>3877</v>
      </c>
      <c r="C90" s="267" t="s">
        <v>3878</v>
      </c>
      <c r="D90" s="267" t="s">
        <v>3879</v>
      </c>
      <c r="E90" s="267" t="s">
        <v>584</v>
      </c>
      <c r="F90" s="380">
        <v>500000</v>
      </c>
      <c r="G90" s="266">
        <v>66.78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44180</v>
      </c>
      <c r="B91" s="266" t="s">
        <v>3877</v>
      </c>
      <c r="C91" s="267" t="s">
        <v>3878</v>
      </c>
      <c r="D91" s="267" t="s">
        <v>3880</v>
      </c>
      <c r="E91" s="267" t="s">
        <v>584</v>
      </c>
      <c r="F91" s="380">
        <v>301000</v>
      </c>
      <c r="G91" s="266">
        <v>65.97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44180</v>
      </c>
      <c r="B92" s="266" t="s">
        <v>3311</v>
      </c>
      <c r="C92" s="267" t="s">
        <v>3783</v>
      </c>
      <c r="D92" s="267" t="s">
        <v>3881</v>
      </c>
      <c r="E92" s="267" t="s">
        <v>584</v>
      </c>
      <c r="F92" s="380">
        <v>106085</v>
      </c>
      <c r="G92" s="266">
        <v>42.18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44180</v>
      </c>
      <c r="B93" s="266" t="s">
        <v>2014</v>
      </c>
      <c r="C93" s="267" t="s">
        <v>3848</v>
      </c>
      <c r="D93" s="267" t="s">
        <v>3882</v>
      </c>
      <c r="E93" s="267" t="s">
        <v>584</v>
      </c>
      <c r="F93" s="380">
        <v>4785369</v>
      </c>
      <c r="G93" s="266">
        <v>60.5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44180</v>
      </c>
      <c r="B94" s="266" t="s">
        <v>2131</v>
      </c>
      <c r="C94" s="267" t="s">
        <v>3784</v>
      </c>
      <c r="D94" s="267" t="s">
        <v>3754</v>
      </c>
      <c r="E94" s="267" t="s">
        <v>584</v>
      </c>
      <c r="F94" s="380">
        <v>113945</v>
      </c>
      <c r="G94" s="266">
        <v>92.88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44180</v>
      </c>
      <c r="B95" s="266" t="s">
        <v>3140</v>
      </c>
      <c r="C95" s="267" t="s">
        <v>3786</v>
      </c>
      <c r="D95" s="267" t="s">
        <v>3716</v>
      </c>
      <c r="E95" s="267" t="s">
        <v>584</v>
      </c>
      <c r="F95" s="380">
        <v>117536</v>
      </c>
      <c r="G95" s="266">
        <v>42.1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44180</v>
      </c>
      <c r="B96" s="266" t="s">
        <v>505</v>
      </c>
      <c r="C96" s="267" t="s">
        <v>3853</v>
      </c>
      <c r="D96" s="267" t="s">
        <v>3684</v>
      </c>
      <c r="E96" s="267" t="s">
        <v>584</v>
      </c>
      <c r="F96" s="380">
        <v>1445175</v>
      </c>
      <c r="G96" s="266">
        <v>12.93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44180</v>
      </c>
      <c r="B97" s="266" t="s">
        <v>3076</v>
      </c>
      <c r="C97" s="267" t="s">
        <v>3787</v>
      </c>
      <c r="D97" s="267" t="s">
        <v>3854</v>
      </c>
      <c r="E97" s="267" t="s">
        <v>584</v>
      </c>
      <c r="F97" s="380">
        <v>31910657</v>
      </c>
      <c r="G97" s="266">
        <v>2.12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44180</v>
      </c>
      <c r="B98" s="266" t="s">
        <v>3076</v>
      </c>
      <c r="C98" s="267" t="s">
        <v>3787</v>
      </c>
      <c r="D98" s="267" t="s">
        <v>3788</v>
      </c>
      <c r="E98" s="267" t="s">
        <v>584</v>
      </c>
      <c r="F98" s="380">
        <v>47465362</v>
      </c>
      <c r="G98" s="266">
        <v>2.09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44180</v>
      </c>
      <c r="B99" s="266" t="s">
        <v>3355</v>
      </c>
      <c r="C99" s="267" t="s">
        <v>3757</v>
      </c>
      <c r="D99" s="267" t="s">
        <v>3758</v>
      </c>
      <c r="E99" s="267" t="s">
        <v>584</v>
      </c>
      <c r="F99" s="380">
        <v>1115000</v>
      </c>
      <c r="G99" s="266">
        <v>72.34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44180</v>
      </c>
      <c r="B100" s="266" t="s">
        <v>3855</v>
      </c>
      <c r="C100" s="267" t="s">
        <v>3856</v>
      </c>
      <c r="D100" s="267" t="s">
        <v>3883</v>
      </c>
      <c r="E100" s="267" t="s">
        <v>584</v>
      </c>
      <c r="F100" s="380">
        <v>94500</v>
      </c>
      <c r="G100" s="266">
        <v>63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44180</v>
      </c>
      <c r="B101" s="266" t="s">
        <v>3855</v>
      </c>
      <c r="C101" s="267" t="s">
        <v>3856</v>
      </c>
      <c r="D101" s="267" t="s">
        <v>3884</v>
      </c>
      <c r="E101" s="267" t="s">
        <v>584</v>
      </c>
      <c r="F101" s="380">
        <v>205500</v>
      </c>
      <c r="G101" s="266">
        <v>63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44180</v>
      </c>
      <c r="B102" s="266" t="s">
        <v>3371</v>
      </c>
      <c r="C102" s="267" t="s">
        <v>3885</v>
      </c>
      <c r="D102" s="267" t="s">
        <v>3782</v>
      </c>
      <c r="E102" s="267" t="s">
        <v>584</v>
      </c>
      <c r="F102" s="380">
        <v>4416276</v>
      </c>
      <c r="G102" s="266">
        <v>1.1000000000000001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44180</v>
      </c>
      <c r="B103" s="266" t="s">
        <v>2496</v>
      </c>
      <c r="C103" s="267" t="s">
        <v>3727</v>
      </c>
      <c r="D103" s="267" t="s">
        <v>3728</v>
      </c>
      <c r="E103" s="267" t="s">
        <v>584</v>
      </c>
      <c r="F103" s="380">
        <v>1443032</v>
      </c>
      <c r="G103" s="266">
        <v>59.12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44180</v>
      </c>
      <c r="B104" s="266" t="s">
        <v>2717</v>
      </c>
      <c r="C104" s="267" t="s">
        <v>3860</v>
      </c>
      <c r="D104" s="267" t="s">
        <v>3785</v>
      </c>
      <c r="E104" s="267" t="s">
        <v>584</v>
      </c>
      <c r="F104" s="380">
        <v>95586</v>
      </c>
      <c r="G104" s="266">
        <v>144.05000000000001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44180</v>
      </c>
      <c r="B105" s="266" t="s">
        <v>2734</v>
      </c>
      <c r="C105" s="267" t="s">
        <v>3700</v>
      </c>
      <c r="D105" s="267" t="s">
        <v>3756</v>
      </c>
      <c r="E105" s="267" t="s">
        <v>584</v>
      </c>
      <c r="F105" s="380">
        <v>1435362</v>
      </c>
      <c r="G105" s="266">
        <v>2.88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44180</v>
      </c>
      <c r="B106" s="266" t="s">
        <v>2734</v>
      </c>
      <c r="C106" s="267" t="s">
        <v>3700</v>
      </c>
      <c r="D106" s="267" t="s">
        <v>3726</v>
      </c>
      <c r="E106" s="267" t="s">
        <v>584</v>
      </c>
      <c r="F106" s="380">
        <v>2850000</v>
      </c>
      <c r="G106" s="266">
        <v>2.84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44180</v>
      </c>
      <c r="B107" s="266" t="s">
        <v>2734</v>
      </c>
      <c r="C107" s="267" t="s">
        <v>3700</v>
      </c>
      <c r="D107" s="267" t="s">
        <v>3861</v>
      </c>
      <c r="E107" s="267" t="s">
        <v>584</v>
      </c>
      <c r="F107" s="380">
        <v>1070000</v>
      </c>
      <c r="G107" s="266">
        <v>2.82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44180</v>
      </c>
      <c r="B108" s="266" t="s">
        <v>2734</v>
      </c>
      <c r="C108" s="267" t="s">
        <v>3700</v>
      </c>
      <c r="D108" s="267" t="s">
        <v>3789</v>
      </c>
      <c r="E108" s="267" t="s">
        <v>584</v>
      </c>
      <c r="F108" s="380">
        <v>1623000</v>
      </c>
      <c r="G108" s="266">
        <v>2.85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44180</v>
      </c>
      <c r="B109" s="266" t="s">
        <v>2734</v>
      </c>
      <c r="C109" s="267" t="s">
        <v>3700</v>
      </c>
      <c r="D109" s="267" t="s">
        <v>3886</v>
      </c>
      <c r="E109" s="267" t="s">
        <v>584</v>
      </c>
      <c r="F109" s="380">
        <v>1750000</v>
      </c>
      <c r="G109" s="266">
        <v>2.75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44180</v>
      </c>
      <c r="B110" s="266" t="s">
        <v>2748</v>
      </c>
      <c r="C110" s="267" t="s">
        <v>3862</v>
      </c>
      <c r="D110" s="267" t="s">
        <v>3684</v>
      </c>
      <c r="E110" s="267" t="s">
        <v>584</v>
      </c>
      <c r="F110" s="380">
        <v>7567903</v>
      </c>
      <c r="G110" s="266">
        <v>5.59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44180</v>
      </c>
      <c r="B111" s="266" t="s">
        <v>2791</v>
      </c>
      <c r="C111" s="267" t="s">
        <v>3863</v>
      </c>
      <c r="D111" s="267" t="s">
        <v>3864</v>
      </c>
      <c r="E111" s="267" t="s">
        <v>584</v>
      </c>
      <c r="F111" s="380">
        <v>256529</v>
      </c>
      <c r="G111" s="266">
        <v>4.9000000000000004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44180</v>
      </c>
      <c r="B112" s="266" t="s">
        <v>768</v>
      </c>
      <c r="C112" s="267" t="s">
        <v>3790</v>
      </c>
      <c r="D112" s="267" t="s">
        <v>3867</v>
      </c>
      <c r="E112" s="267" t="s">
        <v>584</v>
      </c>
      <c r="F112" s="380">
        <v>4250464</v>
      </c>
      <c r="G112" s="266">
        <v>7.05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44180</v>
      </c>
      <c r="B113" s="266" t="s">
        <v>768</v>
      </c>
      <c r="C113" s="267" t="s">
        <v>3790</v>
      </c>
      <c r="D113" s="267" t="s">
        <v>3791</v>
      </c>
      <c r="E113" s="267" t="s">
        <v>584</v>
      </c>
      <c r="F113" s="380">
        <v>8500000</v>
      </c>
      <c r="G113" s="266">
        <v>6.81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2"/>
  <sheetViews>
    <sheetView zoomScale="70" zoomScaleNormal="70" workbookViewId="0">
      <selection activeCell="J24" sqref="J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44181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8">
        <v>1</v>
      </c>
      <c r="B10" s="509">
        <v>44110</v>
      </c>
      <c r="C10" s="510"/>
      <c r="D10" s="511" t="s">
        <v>142</v>
      </c>
      <c r="E10" s="512" t="s">
        <v>600</v>
      </c>
      <c r="F10" s="494">
        <v>6890</v>
      </c>
      <c r="G10" s="512">
        <v>6600</v>
      </c>
      <c r="H10" s="512">
        <v>7320</v>
      </c>
      <c r="I10" s="513">
        <v>7450</v>
      </c>
      <c r="J10" s="475" t="s">
        <v>3663</v>
      </c>
      <c r="K10" s="475">
        <f t="shared" ref="K10" si="0">H10-F10</f>
        <v>430</v>
      </c>
      <c r="L10" s="476">
        <f t="shared" ref="L10" si="1">(F10*-0.8)/100</f>
        <v>-55.12</v>
      </c>
      <c r="M10" s="477">
        <f t="shared" ref="M10" si="2">(K10+L10)/F10</f>
        <v>5.4409288824383166E-2</v>
      </c>
      <c r="N10" s="496" t="s">
        <v>599</v>
      </c>
      <c r="O10" s="478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8">
        <v>2</v>
      </c>
      <c r="B11" s="509">
        <v>44153</v>
      </c>
      <c r="C11" s="510"/>
      <c r="D11" s="511" t="s">
        <v>116</v>
      </c>
      <c r="E11" s="512" t="s">
        <v>600</v>
      </c>
      <c r="F11" s="494">
        <v>2137.5</v>
      </c>
      <c r="G11" s="512">
        <v>2000</v>
      </c>
      <c r="H11" s="512">
        <v>2267.5</v>
      </c>
      <c r="I11" s="513" t="s">
        <v>3642</v>
      </c>
      <c r="J11" s="554" t="s">
        <v>3718</v>
      </c>
      <c r="K11" s="554">
        <f t="shared" ref="K11" si="3">H11-F11</f>
        <v>130</v>
      </c>
      <c r="L11" s="476">
        <f t="shared" ref="L11" si="4">(F11*-0.8)/100</f>
        <v>-17.100000000000001</v>
      </c>
      <c r="M11" s="477">
        <f t="shared" ref="M11" si="5">(K11+L11)/F11</f>
        <v>5.2818713450292397E-2</v>
      </c>
      <c r="N11" s="496" t="s">
        <v>599</v>
      </c>
      <c r="O11" s="478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397">
        <v>44154</v>
      </c>
      <c r="C12" s="398"/>
      <c r="D12" s="411" t="s">
        <v>472</v>
      </c>
      <c r="E12" s="402" t="s">
        <v>600</v>
      </c>
      <c r="F12" s="402" t="s">
        <v>3643</v>
      </c>
      <c r="G12" s="409">
        <v>1515</v>
      </c>
      <c r="H12" s="402"/>
      <c r="I12" s="399" t="s">
        <v>3644</v>
      </c>
      <c r="J12" s="404" t="s">
        <v>601</v>
      </c>
      <c r="K12" s="404"/>
      <c r="L12" s="416"/>
      <c r="M12" s="375"/>
      <c r="N12" s="385"/>
      <c r="O12" s="381"/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44154</v>
      </c>
      <c r="C13" s="510"/>
      <c r="D13" s="511" t="s">
        <v>252</v>
      </c>
      <c r="E13" s="512" t="s">
        <v>600</v>
      </c>
      <c r="F13" s="494">
        <v>2450</v>
      </c>
      <c r="G13" s="512">
        <v>2300</v>
      </c>
      <c r="H13" s="494">
        <v>2605</v>
      </c>
      <c r="I13" s="513">
        <v>2750</v>
      </c>
      <c r="J13" s="531" t="s">
        <v>3685</v>
      </c>
      <c r="K13" s="528">
        <f t="shared" ref="K13:K14" si="6">H13-F13</f>
        <v>155</v>
      </c>
      <c r="L13" s="476">
        <f t="shared" ref="L13:L14" si="7">(F13*-0.8)/100</f>
        <v>-19.600000000000001</v>
      </c>
      <c r="M13" s="477">
        <f t="shared" ref="M13:M14" si="8">(K13+L13)/F13</f>
        <v>5.5265306122448982E-2</v>
      </c>
      <c r="N13" s="496" t="s">
        <v>599</v>
      </c>
      <c r="O13" s="478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8">
        <v>5</v>
      </c>
      <c r="B14" s="509">
        <v>44167</v>
      </c>
      <c r="C14" s="510"/>
      <c r="D14" s="511" t="s">
        <v>98</v>
      </c>
      <c r="E14" s="512" t="s">
        <v>600</v>
      </c>
      <c r="F14" s="494">
        <v>181</v>
      </c>
      <c r="G14" s="512">
        <v>167</v>
      </c>
      <c r="H14" s="494">
        <v>194</v>
      </c>
      <c r="I14" s="513" t="s">
        <v>3654</v>
      </c>
      <c r="J14" s="537" t="s">
        <v>3701</v>
      </c>
      <c r="K14" s="537">
        <f t="shared" si="6"/>
        <v>13</v>
      </c>
      <c r="L14" s="476">
        <f t="shared" si="7"/>
        <v>-1.4480000000000002</v>
      </c>
      <c r="M14" s="477">
        <f t="shared" si="8"/>
        <v>6.3823204419889507E-2</v>
      </c>
      <c r="N14" s="496" t="s">
        <v>599</v>
      </c>
      <c r="O14" s="478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8">
        <v>6</v>
      </c>
      <c r="B15" s="559">
        <v>44175</v>
      </c>
      <c r="C15" s="560"/>
      <c r="D15" s="561" t="s">
        <v>2931</v>
      </c>
      <c r="E15" s="562" t="s">
        <v>600</v>
      </c>
      <c r="F15" s="582">
        <v>1427.5</v>
      </c>
      <c r="G15" s="563">
        <v>1330</v>
      </c>
      <c r="H15" s="582">
        <v>1500</v>
      </c>
      <c r="I15" s="564" t="s">
        <v>3729</v>
      </c>
      <c r="J15" s="565" t="s">
        <v>3730</v>
      </c>
      <c r="K15" s="565">
        <f t="shared" ref="K15:K16" si="9">H15-F15</f>
        <v>72.5</v>
      </c>
      <c r="L15" s="566">
        <f>(F15*-0.07)/100</f>
        <v>-0.99925000000000008</v>
      </c>
      <c r="M15" s="567">
        <f t="shared" ref="M15:M16" si="10">(K15+L15)/F15</f>
        <v>5.008809106830122E-2</v>
      </c>
      <c r="N15" s="568" t="s">
        <v>599</v>
      </c>
      <c r="O15" s="569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8">
        <v>7</v>
      </c>
      <c r="B16" s="559">
        <v>44175</v>
      </c>
      <c r="C16" s="560"/>
      <c r="D16" s="561" t="s">
        <v>128</v>
      </c>
      <c r="E16" s="562" t="s">
        <v>600</v>
      </c>
      <c r="F16" s="582">
        <v>210</v>
      </c>
      <c r="G16" s="563">
        <v>197</v>
      </c>
      <c r="H16" s="582">
        <v>218.5</v>
      </c>
      <c r="I16" s="564" t="s">
        <v>3738</v>
      </c>
      <c r="J16" s="565" t="s">
        <v>3792</v>
      </c>
      <c r="K16" s="565">
        <f t="shared" si="9"/>
        <v>8.5</v>
      </c>
      <c r="L16" s="566">
        <f t="shared" ref="L16" si="11">(F16*-0.8)/100</f>
        <v>-1.68</v>
      </c>
      <c r="M16" s="567">
        <f t="shared" si="10"/>
        <v>3.2476190476190478E-2</v>
      </c>
      <c r="N16" s="568" t="s">
        <v>599</v>
      </c>
      <c r="O16" s="581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58">
        <v>8</v>
      </c>
      <c r="B17" s="559">
        <v>44176</v>
      </c>
      <c r="C17" s="560"/>
      <c r="D17" s="561" t="s">
        <v>569</v>
      </c>
      <c r="E17" s="562" t="s">
        <v>600</v>
      </c>
      <c r="F17" s="582">
        <v>2072.5</v>
      </c>
      <c r="G17" s="563">
        <v>1940</v>
      </c>
      <c r="H17" s="582">
        <v>2157.5</v>
      </c>
      <c r="I17" s="564" t="s">
        <v>3748</v>
      </c>
      <c r="J17" s="565" t="s">
        <v>3793</v>
      </c>
      <c r="K17" s="565">
        <f t="shared" ref="K17" si="12">H17-F17</f>
        <v>85</v>
      </c>
      <c r="L17" s="566">
        <f t="shared" ref="L17" si="13">(F17*-0.8)/100</f>
        <v>-16.579999999999998</v>
      </c>
      <c r="M17" s="567">
        <f t="shared" ref="M17" si="14">(K17+L17)/F17</f>
        <v>3.3013268998793727E-2</v>
      </c>
      <c r="N17" s="568" t="s">
        <v>599</v>
      </c>
      <c r="O17" s="581">
        <v>44180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382"/>
      <c r="B18" s="397"/>
      <c r="C18" s="398"/>
      <c r="D18" s="411"/>
      <c r="E18" s="402"/>
      <c r="F18" s="402"/>
      <c r="G18" s="409"/>
      <c r="H18" s="402"/>
      <c r="I18" s="399"/>
      <c r="J18" s="404"/>
      <c r="K18" s="404"/>
      <c r="L18" s="416"/>
      <c r="M18" s="375"/>
      <c r="N18" s="385"/>
      <c r="O18" s="381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1"/>
      <c r="B19" s="462"/>
      <c r="C19" s="463"/>
      <c r="D19" s="464"/>
      <c r="E19" s="465"/>
      <c r="F19" s="465"/>
      <c r="G19" s="428"/>
      <c r="H19" s="465"/>
      <c r="I19" s="466"/>
      <c r="J19" s="429"/>
      <c r="K19" s="429"/>
      <c r="L19" s="467"/>
      <c r="M19" s="79"/>
      <c r="N19" s="468"/>
      <c r="O19" s="469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2" customHeight="1">
      <c r="A21" s="23" t="s">
        <v>603</v>
      </c>
      <c r="B21" s="24"/>
      <c r="C21" s="25"/>
      <c r="D21" s="26"/>
      <c r="E21" s="27"/>
      <c r="F21" s="28"/>
      <c r="G21" s="28"/>
      <c r="H21" s="28"/>
      <c r="I21" s="28"/>
      <c r="J21" s="65"/>
      <c r="K21" s="28"/>
      <c r="L21" s="417"/>
      <c r="M21" s="38"/>
      <c r="N21" s="65"/>
      <c r="O21" s="66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9" t="s">
        <v>604</v>
      </c>
      <c r="B22" s="23"/>
      <c r="C22" s="23"/>
      <c r="D22" s="23"/>
      <c r="F22" s="30" t="s">
        <v>605</v>
      </c>
      <c r="G22" s="17"/>
      <c r="H22" s="31"/>
      <c r="I22" s="36"/>
      <c r="J22" s="67"/>
      <c r="K22" s="68"/>
      <c r="L22" s="418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 t="s">
        <v>606</v>
      </c>
      <c r="B23" s="23"/>
      <c r="C23" s="23"/>
      <c r="D23" s="23"/>
      <c r="E23" s="32"/>
      <c r="F23" s="30" t="s">
        <v>607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/>
      <c r="B24" s="23"/>
      <c r="C24" s="23"/>
      <c r="D24" s="23"/>
      <c r="E24" s="32"/>
      <c r="F24" s="17"/>
      <c r="G24" s="17"/>
      <c r="H24" s="31"/>
      <c r="I24" s="36"/>
      <c r="J24" s="71"/>
      <c r="K24" s="68"/>
      <c r="L24" s="418"/>
      <c r="M24" s="17"/>
      <c r="N24" s="72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11"/>
      <c r="B25" s="33" t="s">
        <v>608</v>
      </c>
      <c r="C25" s="33"/>
      <c r="D25" s="33"/>
      <c r="E25" s="33"/>
      <c r="F25" s="34"/>
      <c r="G25" s="32"/>
      <c r="H25" s="32"/>
      <c r="I25" s="73"/>
      <c r="J25" s="74"/>
      <c r="K25" s="75"/>
      <c r="L25" s="419"/>
      <c r="M25" s="12"/>
      <c r="N25" s="11"/>
      <c r="O25" s="53"/>
      <c r="P25" s="7"/>
      <c r="R25" s="82"/>
      <c r="S25" s="16"/>
      <c r="T25" s="16"/>
      <c r="U25" s="16"/>
      <c r="V25" s="16"/>
      <c r="W25" s="16"/>
      <c r="X25" s="16"/>
      <c r="Y25" s="16"/>
      <c r="Z25" s="16"/>
    </row>
    <row r="26" spans="1:38" s="6" customFormat="1" ht="38.25">
      <c r="A26" s="20" t="s">
        <v>16</v>
      </c>
      <c r="B26" s="21" t="s">
        <v>575</v>
      </c>
      <c r="C26" s="21"/>
      <c r="D26" s="22" t="s">
        <v>588</v>
      </c>
      <c r="E26" s="21" t="s">
        <v>589</v>
      </c>
      <c r="F26" s="21" t="s">
        <v>590</v>
      </c>
      <c r="G26" s="21" t="s">
        <v>609</v>
      </c>
      <c r="H26" s="21" t="s">
        <v>592</v>
      </c>
      <c r="I26" s="21" t="s">
        <v>593</v>
      </c>
      <c r="J26" s="21" t="s">
        <v>594</v>
      </c>
      <c r="K26" s="62" t="s">
        <v>610</v>
      </c>
      <c r="L26" s="420" t="s">
        <v>3630</v>
      </c>
      <c r="M26" s="63" t="s">
        <v>3629</v>
      </c>
      <c r="N26" s="21" t="s">
        <v>597</v>
      </c>
      <c r="O26" s="78" t="s">
        <v>598</v>
      </c>
      <c r="P26" s="7"/>
      <c r="Q26" s="40"/>
      <c r="R26" s="38"/>
      <c r="S26" s="38"/>
      <c r="T26" s="38"/>
    </row>
    <row r="27" spans="1:38" s="393" customFormat="1" ht="15" customHeight="1">
      <c r="A27" s="479">
        <v>1</v>
      </c>
      <c r="B27" s="480">
        <v>44153</v>
      </c>
      <c r="C27" s="481"/>
      <c r="D27" s="482" t="s">
        <v>3641</v>
      </c>
      <c r="E27" s="483" t="s">
        <v>600</v>
      </c>
      <c r="F27" s="483">
        <v>376</v>
      </c>
      <c r="G27" s="484">
        <v>367</v>
      </c>
      <c r="H27" s="484">
        <v>376.5</v>
      </c>
      <c r="I27" s="483">
        <v>396</v>
      </c>
      <c r="J27" s="485" t="s">
        <v>3653</v>
      </c>
      <c r="K27" s="485">
        <f t="shared" ref="K27" si="15">H27-F27</f>
        <v>0.5</v>
      </c>
      <c r="L27" s="486">
        <f t="shared" ref="L27:L29" si="16">(F27*-0.7)/100</f>
        <v>-2.6319999999999997</v>
      </c>
      <c r="M27" s="487">
        <f t="shared" ref="M27:M29" si="17">(K27+L27)/F27</f>
        <v>-5.6702127659574459E-3</v>
      </c>
      <c r="N27" s="488" t="s">
        <v>708</v>
      </c>
      <c r="O27" s="489">
        <v>44167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90">
        <v>2</v>
      </c>
      <c r="B28" s="491">
        <v>44161</v>
      </c>
      <c r="C28" s="492"/>
      <c r="D28" s="493" t="s">
        <v>133</v>
      </c>
      <c r="E28" s="494" t="s">
        <v>3627</v>
      </c>
      <c r="F28" s="494">
        <v>1877</v>
      </c>
      <c r="G28" s="495">
        <v>1925</v>
      </c>
      <c r="H28" s="495">
        <v>1837</v>
      </c>
      <c r="I28" s="494">
        <v>1800</v>
      </c>
      <c r="J28" s="475" t="s">
        <v>636</v>
      </c>
      <c r="K28" s="475">
        <f>F28-H28</f>
        <v>40</v>
      </c>
      <c r="L28" s="476">
        <f t="shared" si="16"/>
        <v>-13.138999999999999</v>
      </c>
      <c r="M28" s="477">
        <f t="shared" si="17"/>
        <v>1.4310602024507194E-2</v>
      </c>
      <c r="N28" s="496" t="s">
        <v>599</v>
      </c>
      <c r="O28" s="478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0">
        <v>3</v>
      </c>
      <c r="B29" s="491">
        <v>44166</v>
      </c>
      <c r="C29" s="492"/>
      <c r="D29" s="493" t="s">
        <v>253</v>
      </c>
      <c r="E29" s="494" t="s">
        <v>600</v>
      </c>
      <c r="F29" s="494">
        <v>641.5</v>
      </c>
      <c r="G29" s="495">
        <v>619</v>
      </c>
      <c r="H29" s="495">
        <v>659</v>
      </c>
      <c r="I29" s="494">
        <v>680</v>
      </c>
      <c r="J29" s="555" t="s">
        <v>3706</v>
      </c>
      <c r="K29" s="555">
        <f t="shared" ref="K29" si="18">H29-F29</f>
        <v>17.5</v>
      </c>
      <c r="L29" s="476">
        <f t="shared" si="16"/>
        <v>-4.4904999999999999</v>
      </c>
      <c r="M29" s="477">
        <f t="shared" si="17"/>
        <v>2.0279812938425564E-2</v>
      </c>
      <c r="N29" s="496" t="s">
        <v>599</v>
      </c>
      <c r="O29" s="478">
        <v>44175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0">
        <v>4</v>
      </c>
      <c r="B30" s="491">
        <v>44166</v>
      </c>
      <c r="C30" s="492"/>
      <c r="D30" s="493" t="s">
        <v>957</v>
      </c>
      <c r="E30" s="494" t="s">
        <v>600</v>
      </c>
      <c r="F30" s="494">
        <v>115.5</v>
      </c>
      <c r="G30" s="495">
        <v>112</v>
      </c>
      <c r="H30" s="495">
        <v>118.5</v>
      </c>
      <c r="I30" s="494">
        <v>122</v>
      </c>
      <c r="J30" s="515" t="s">
        <v>3674</v>
      </c>
      <c r="K30" s="475">
        <f t="shared" ref="K30:K31" si="19">H30-F30</f>
        <v>3</v>
      </c>
      <c r="L30" s="476">
        <f t="shared" ref="L30:L31" si="20">(F30*-0.7)/100</f>
        <v>-0.8085</v>
      </c>
      <c r="M30" s="477">
        <f t="shared" ref="M30:M31" si="21">(K30+L30)/F30</f>
        <v>1.8974025974025973E-2</v>
      </c>
      <c r="N30" s="496" t="s">
        <v>599</v>
      </c>
      <c r="O30" s="478">
        <v>44168</v>
      </c>
      <c r="P30" s="7"/>
      <c r="Q30" s="7"/>
      <c r="R30" s="343" t="s">
        <v>3186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0">
        <v>5</v>
      </c>
      <c r="B31" s="491">
        <v>44167</v>
      </c>
      <c r="C31" s="492"/>
      <c r="D31" s="493" t="s">
        <v>55</v>
      </c>
      <c r="E31" s="494" t="s">
        <v>600</v>
      </c>
      <c r="F31" s="494">
        <v>608.5</v>
      </c>
      <c r="G31" s="495">
        <v>590</v>
      </c>
      <c r="H31" s="495">
        <v>624</v>
      </c>
      <c r="I31" s="494">
        <v>640</v>
      </c>
      <c r="J31" s="537" t="s">
        <v>3687</v>
      </c>
      <c r="K31" s="537">
        <f t="shared" si="19"/>
        <v>15.5</v>
      </c>
      <c r="L31" s="476">
        <f t="shared" si="20"/>
        <v>-4.2595000000000001</v>
      </c>
      <c r="M31" s="477">
        <f t="shared" si="21"/>
        <v>1.8472473294987676E-2</v>
      </c>
      <c r="N31" s="496" t="s">
        <v>599</v>
      </c>
      <c r="O31" s="478">
        <v>44173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90">
        <v>6</v>
      </c>
      <c r="B32" s="491">
        <v>44167</v>
      </c>
      <c r="C32" s="492"/>
      <c r="D32" s="493" t="s">
        <v>197</v>
      </c>
      <c r="E32" s="494" t="s">
        <v>600</v>
      </c>
      <c r="F32" s="494">
        <v>440</v>
      </c>
      <c r="G32" s="495">
        <v>428</v>
      </c>
      <c r="H32" s="495">
        <v>450.5</v>
      </c>
      <c r="I32" s="494" t="s">
        <v>3655</v>
      </c>
      <c r="J32" s="475" t="s">
        <v>3662</v>
      </c>
      <c r="K32" s="475">
        <f t="shared" ref="K32" si="22">H32-F32</f>
        <v>10.5</v>
      </c>
      <c r="L32" s="476">
        <f t="shared" ref="L32" si="23">(F32*-0.7)/100</f>
        <v>-3.08</v>
      </c>
      <c r="M32" s="477">
        <f t="shared" ref="M32" si="24">(K32+L32)/F32</f>
        <v>1.6863636363636362E-2</v>
      </c>
      <c r="N32" s="496" t="s">
        <v>599</v>
      </c>
      <c r="O32" s="478">
        <v>44168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90">
        <v>7</v>
      </c>
      <c r="B33" s="491">
        <v>44167</v>
      </c>
      <c r="C33" s="492"/>
      <c r="D33" s="493" t="s">
        <v>75</v>
      </c>
      <c r="E33" s="494" t="s">
        <v>600</v>
      </c>
      <c r="F33" s="494">
        <v>3585</v>
      </c>
      <c r="G33" s="495">
        <v>3480</v>
      </c>
      <c r="H33" s="495">
        <v>3670</v>
      </c>
      <c r="I33" s="494">
        <v>3800</v>
      </c>
      <c r="J33" s="533" t="s">
        <v>3686</v>
      </c>
      <c r="K33" s="533">
        <f t="shared" ref="K33" si="25">H33-F33</f>
        <v>85</v>
      </c>
      <c r="L33" s="476">
        <f t="shared" ref="L33" si="26">(F33*-0.7)/100</f>
        <v>-25.094999999999999</v>
      </c>
      <c r="M33" s="477">
        <f t="shared" ref="M33" si="27">(K33+L33)/F33</f>
        <v>1.6709902370990237E-2</v>
      </c>
      <c r="N33" s="496" t="s">
        <v>599</v>
      </c>
      <c r="O33" s="478">
        <v>44172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90">
        <v>8</v>
      </c>
      <c r="B34" s="491">
        <v>44168</v>
      </c>
      <c r="C34" s="492"/>
      <c r="D34" s="493" t="s">
        <v>315</v>
      </c>
      <c r="E34" s="494" t="s">
        <v>600</v>
      </c>
      <c r="F34" s="494">
        <v>200</v>
      </c>
      <c r="G34" s="495">
        <v>193</v>
      </c>
      <c r="H34" s="495">
        <v>206.5</v>
      </c>
      <c r="I34" s="494">
        <v>210</v>
      </c>
      <c r="J34" s="571" t="s">
        <v>3745</v>
      </c>
      <c r="K34" s="571">
        <f t="shared" ref="K34" si="28">H34-F34</f>
        <v>6.5</v>
      </c>
      <c r="L34" s="476">
        <f t="shared" ref="L34" si="29">(F34*-0.7)/100</f>
        <v>-1.4</v>
      </c>
      <c r="M34" s="477">
        <f t="shared" ref="M34" si="30">(K34+L34)/F34</f>
        <v>2.5499999999999998E-2</v>
      </c>
      <c r="N34" s="496" t="s">
        <v>599</v>
      </c>
      <c r="O34" s="478">
        <v>44176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90">
        <v>9</v>
      </c>
      <c r="B35" s="491">
        <v>44168</v>
      </c>
      <c r="C35" s="492"/>
      <c r="D35" s="493" t="s">
        <v>409</v>
      </c>
      <c r="E35" s="494" t="s">
        <v>600</v>
      </c>
      <c r="F35" s="494">
        <v>87.25</v>
      </c>
      <c r="G35" s="495">
        <v>84.5</v>
      </c>
      <c r="H35" s="495">
        <v>89.25</v>
      </c>
      <c r="I35" s="494" t="s">
        <v>3669</v>
      </c>
      <c r="J35" s="475" t="s">
        <v>3670</v>
      </c>
      <c r="K35" s="475">
        <f t="shared" ref="K35:K37" si="31">H35-F35</f>
        <v>2</v>
      </c>
      <c r="L35" s="476">
        <f>(F35*-0.07)/100</f>
        <v>-6.1075000000000011E-2</v>
      </c>
      <c r="M35" s="477">
        <f t="shared" ref="M35:M37" si="32">(K35+L35)/F35</f>
        <v>2.2222636103151863E-2</v>
      </c>
      <c r="N35" s="496" t="s">
        <v>599</v>
      </c>
      <c r="O35" s="514">
        <v>44168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90">
        <v>10</v>
      </c>
      <c r="B36" s="491">
        <v>44168</v>
      </c>
      <c r="C36" s="492"/>
      <c r="D36" s="493" t="s">
        <v>2931</v>
      </c>
      <c r="E36" s="494" t="s">
        <v>600</v>
      </c>
      <c r="F36" s="494">
        <v>1370</v>
      </c>
      <c r="G36" s="495">
        <v>1335</v>
      </c>
      <c r="H36" s="495">
        <v>1407.5</v>
      </c>
      <c r="I36" s="494" t="s">
        <v>3671</v>
      </c>
      <c r="J36" s="528" t="s">
        <v>3676</v>
      </c>
      <c r="K36" s="528">
        <f t="shared" si="31"/>
        <v>37.5</v>
      </c>
      <c r="L36" s="476">
        <f t="shared" ref="L36:L37" si="33">(F36*-0.7)/100</f>
        <v>-9.5899999999999981</v>
      </c>
      <c r="M36" s="477">
        <f t="shared" si="32"/>
        <v>2.037226277372263E-2</v>
      </c>
      <c r="N36" s="496" t="s">
        <v>599</v>
      </c>
      <c r="O36" s="478">
        <v>44169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9">
        <v>11</v>
      </c>
      <c r="B37" s="480">
        <v>44168</v>
      </c>
      <c r="C37" s="481"/>
      <c r="D37" s="482" t="s">
        <v>523</v>
      </c>
      <c r="E37" s="483" t="s">
        <v>600</v>
      </c>
      <c r="F37" s="483">
        <v>345.5</v>
      </c>
      <c r="G37" s="484">
        <v>335</v>
      </c>
      <c r="H37" s="484">
        <v>346.5</v>
      </c>
      <c r="I37" s="483">
        <v>365</v>
      </c>
      <c r="J37" s="485" t="s">
        <v>3717</v>
      </c>
      <c r="K37" s="485">
        <f t="shared" si="31"/>
        <v>1</v>
      </c>
      <c r="L37" s="486">
        <f t="shared" si="33"/>
        <v>-2.4184999999999999</v>
      </c>
      <c r="M37" s="487">
        <f t="shared" si="32"/>
        <v>-4.1056439942112879E-3</v>
      </c>
      <c r="N37" s="488" t="s">
        <v>708</v>
      </c>
      <c r="O37" s="489">
        <v>44173</v>
      </c>
      <c r="P37" s="7"/>
      <c r="Q37" s="7"/>
      <c r="R37" s="343" t="s">
        <v>3186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90">
        <v>12</v>
      </c>
      <c r="B38" s="491">
        <v>44169</v>
      </c>
      <c r="C38" s="492"/>
      <c r="D38" s="493" t="s">
        <v>565</v>
      </c>
      <c r="E38" s="494" t="s">
        <v>600</v>
      </c>
      <c r="F38" s="494">
        <v>1150</v>
      </c>
      <c r="G38" s="495">
        <v>1115</v>
      </c>
      <c r="H38" s="495">
        <v>1183</v>
      </c>
      <c r="I38" s="494" t="s">
        <v>3677</v>
      </c>
      <c r="J38" s="537" t="s">
        <v>3705</v>
      </c>
      <c r="K38" s="537">
        <f t="shared" ref="K38" si="34">H38-F38</f>
        <v>33</v>
      </c>
      <c r="L38" s="476">
        <f t="shared" ref="L38" si="35">(F38*-0.7)/100</f>
        <v>-8.0500000000000007</v>
      </c>
      <c r="M38" s="477">
        <f t="shared" ref="M38" si="36">(K38+L38)/F38</f>
        <v>2.1695652173913043E-2</v>
      </c>
      <c r="N38" s="496" t="s">
        <v>599</v>
      </c>
      <c r="O38" s="478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90">
        <v>13</v>
      </c>
      <c r="B39" s="491">
        <v>44169</v>
      </c>
      <c r="C39" s="492"/>
      <c r="D39" s="493" t="s">
        <v>179</v>
      </c>
      <c r="E39" s="494" t="s">
        <v>600</v>
      </c>
      <c r="F39" s="494">
        <v>452</v>
      </c>
      <c r="G39" s="495">
        <v>437</v>
      </c>
      <c r="H39" s="495">
        <v>462.5</v>
      </c>
      <c r="I39" s="494">
        <v>475</v>
      </c>
      <c r="J39" s="533" t="s">
        <v>3662</v>
      </c>
      <c r="K39" s="533">
        <f t="shared" ref="K39" si="37">H39-F39</f>
        <v>10.5</v>
      </c>
      <c r="L39" s="476">
        <f t="shared" ref="L39" si="38">(F39*-0.7)/100</f>
        <v>-3.1639999999999997</v>
      </c>
      <c r="M39" s="477">
        <f t="shared" ref="M39" si="39">(K39+L39)/F39</f>
        <v>1.6230088495575223E-2</v>
      </c>
      <c r="N39" s="496" t="s">
        <v>599</v>
      </c>
      <c r="O39" s="478">
        <v>44172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90">
        <v>14</v>
      </c>
      <c r="B40" s="491">
        <v>44172</v>
      </c>
      <c r="C40" s="492"/>
      <c r="D40" s="493" t="s">
        <v>3689</v>
      </c>
      <c r="E40" s="494" t="s">
        <v>600</v>
      </c>
      <c r="F40" s="494">
        <v>156.75</v>
      </c>
      <c r="G40" s="495">
        <v>152</v>
      </c>
      <c r="H40" s="495">
        <v>161.25</v>
      </c>
      <c r="I40" s="494" t="s">
        <v>3690</v>
      </c>
      <c r="J40" s="533" t="s">
        <v>3691</v>
      </c>
      <c r="K40" s="533">
        <f t="shared" ref="K40:K42" si="40">H40-F40</f>
        <v>4.5</v>
      </c>
      <c r="L40" s="476">
        <f>(F40*-0.07)/100</f>
        <v>-0.10972500000000002</v>
      </c>
      <c r="M40" s="477">
        <f t="shared" ref="M40:M42" si="41">(K40+L40)/F40</f>
        <v>2.8008133971291864E-2</v>
      </c>
      <c r="N40" s="496" t="s">
        <v>599</v>
      </c>
      <c r="O40" s="514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540">
        <v>15</v>
      </c>
      <c r="B41" s="536">
        <v>44172</v>
      </c>
      <c r="C41" s="541"/>
      <c r="D41" s="542" t="s">
        <v>3387</v>
      </c>
      <c r="E41" s="526" t="s">
        <v>600</v>
      </c>
      <c r="F41" s="526">
        <v>317.5</v>
      </c>
      <c r="G41" s="543">
        <v>309</v>
      </c>
      <c r="H41" s="543">
        <v>309</v>
      </c>
      <c r="I41" s="526" t="s">
        <v>3639</v>
      </c>
      <c r="J41" s="516" t="s">
        <v>3704</v>
      </c>
      <c r="K41" s="516">
        <f t="shared" si="40"/>
        <v>-8.5</v>
      </c>
      <c r="L41" s="517">
        <f t="shared" ref="L41:L42" si="42">(F41*-0.7)/100</f>
        <v>-2.2225000000000001</v>
      </c>
      <c r="M41" s="544">
        <f t="shared" si="41"/>
        <v>-3.3771653543307086E-2</v>
      </c>
      <c r="N41" s="519" t="s">
        <v>663</v>
      </c>
      <c r="O41" s="520">
        <v>44173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90">
        <v>16</v>
      </c>
      <c r="B42" s="491">
        <v>44172</v>
      </c>
      <c r="C42" s="492"/>
      <c r="D42" s="493" t="s">
        <v>460</v>
      </c>
      <c r="E42" s="494" t="s">
        <v>600</v>
      </c>
      <c r="F42" s="494">
        <v>141.4</v>
      </c>
      <c r="G42" s="495">
        <v>137</v>
      </c>
      <c r="H42" s="495">
        <v>145</v>
      </c>
      <c r="I42" s="494" t="s">
        <v>3696</v>
      </c>
      <c r="J42" s="554" t="s">
        <v>3719</v>
      </c>
      <c r="K42" s="554">
        <f t="shared" si="40"/>
        <v>3.5999999999999943</v>
      </c>
      <c r="L42" s="476">
        <f t="shared" si="42"/>
        <v>-0.98980000000000001</v>
      </c>
      <c r="M42" s="477">
        <f t="shared" si="41"/>
        <v>1.845968882602542E-2</v>
      </c>
      <c r="N42" s="496" t="s">
        <v>599</v>
      </c>
      <c r="O42" s="478">
        <v>44174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90">
        <v>17</v>
      </c>
      <c r="B43" s="491">
        <v>44172</v>
      </c>
      <c r="C43" s="492"/>
      <c r="D43" s="493" t="s">
        <v>445</v>
      </c>
      <c r="E43" s="494" t="s">
        <v>600</v>
      </c>
      <c r="F43" s="494">
        <v>549</v>
      </c>
      <c r="G43" s="495">
        <v>534</v>
      </c>
      <c r="H43" s="495">
        <v>563</v>
      </c>
      <c r="I43" s="494" t="s">
        <v>3699</v>
      </c>
      <c r="J43" s="537" t="s">
        <v>3702</v>
      </c>
      <c r="K43" s="537">
        <f t="shared" ref="K43:K44" si="43">H43-F43</f>
        <v>14</v>
      </c>
      <c r="L43" s="476">
        <f t="shared" ref="L43:L44" si="44">(F43*-0.7)/100</f>
        <v>-3.8429999999999995</v>
      </c>
      <c r="M43" s="477">
        <f t="shared" ref="M43:M44" si="45">(K43+L43)/F43</f>
        <v>1.8500910746812385E-2</v>
      </c>
      <c r="N43" s="496" t="s">
        <v>599</v>
      </c>
      <c r="O43" s="478">
        <v>44173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90">
        <v>18</v>
      </c>
      <c r="B44" s="491">
        <v>44173</v>
      </c>
      <c r="C44" s="492"/>
      <c r="D44" s="493" t="s">
        <v>179</v>
      </c>
      <c r="E44" s="494" t="s">
        <v>600</v>
      </c>
      <c r="F44" s="494">
        <v>455</v>
      </c>
      <c r="G44" s="495">
        <v>438</v>
      </c>
      <c r="H44" s="495">
        <v>467.5</v>
      </c>
      <c r="I44" s="494" t="s">
        <v>3709</v>
      </c>
      <c r="J44" s="554" t="s">
        <v>3720</v>
      </c>
      <c r="K44" s="554">
        <f t="shared" si="43"/>
        <v>12.5</v>
      </c>
      <c r="L44" s="476">
        <f t="shared" si="44"/>
        <v>-3.1850000000000001</v>
      </c>
      <c r="M44" s="477">
        <f t="shared" si="45"/>
        <v>2.0472527472527473E-2</v>
      </c>
      <c r="N44" s="496" t="s">
        <v>599</v>
      </c>
      <c r="O44" s="478">
        <v>44174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22">
        <v>19</v>
      </c>
      <c r="B45" s="446">
        <v>44174</v>
      </c>
      <c r="C45" s="449"/>
      <c r="D45" s="414" t="s">
        <v>449</v>
      </c>
      <c r="E45" s="415" t="s">
        <v>600</v>
      </c>
      <c r="F45" s="415" t="s">
        <v>3722</v>
      </c>
      <c r="G45" s="450">
        <v>365</v>
      </c>
      <c r="H45" s="450"/>
      <c r="I45" s="415" t="s">
        <v>3723</v>
      </c>
      <c r="J45" s="442" t="s">
        <v>601</v>
      </c>
      <c r="K45" s="442"/>
      <c r="L45" s="443"/>
      <c r="M45" s="430"/>
      <c r="N45" s="403"/>
      <c r="O45" s="437"/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90">
        <v>20</v>
      </c>
      <c r="B46" s="491">
        <v>44174</v>
      </c>
      <c r="C46" s="492"/>
      <c r="D46" s="493" t="s">
        <v>1220</v>
      </c>
      <c r="E46" s="494" t="s">
        <v>600</v>
      </c>
      <c r="F46" s="494">
        <v>741</v>
      </c>
      <c r="G46" s="495">
        <v>718</v>
      </c>
      <c r="H46" s="495">
        <v>761</v>
      </c>
      <c r="I46" s="494">
        <v>780</v>
      </c>
      <c r="J46" s="555" t="s">
        <v>3733</v>
      </c>
      <c r="K46" s="555">
        <f t="shared" ref="K46" si="46">H46-F46</f>
        <v>20</v>
      </c>
      <c r="L46" s="476">
        <f t="shared" ref="L46" si="47">(F46*-0.7)/100</f>
        <v>-5.1869999999999994</v>
      </c>
      <c r="M46" s="477">
        <f t="shared" ref="M46" si="48">(K46+L46)/F46</f>
        <v>1.9990553306342782E-2</v>
      </c>
      <c r="N46" s="496" t="s">
        <v>599</v>
      </c>
      <c r="O46" s="478">
        <v>44175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90">
        <v>21</v>
      </c>
      <c r="B47" s="491">
        <v>44175</v>
      </c>
      <c r="C47" s="492"/>
      <c r="D47" s="493" t="s">
        <v>252</v>
      </c>
      <c r="E47" s="494" t="s">
        <v>600</v>
      </c>
      <c r="F47" s="494">
        <v>2790</v>
      </c>
      <c r="G47" s="495">
        <v>2710</v>
      </c>
      <c r="H47" s="495">
        <v>2845</v>
      </c>
      <c r="I47" s="494" t="s">
        <v>3732</v>
      </c>
      <c r="J47" s="555" t="s">
        <v>723</v>
      </c>
      <c r="K47" s="555">
        <f t="shared" ref="K47" si="49">H47-F47</f>
        <v>55</v>
      </c>
      <c r="L47" s="476">
        <f>(F47*-0.07)/100</f>
        <v>-1.9530000000000001</v>
      </c>
      <c r="M47" s="477">
        <f t="shared" ref="M47" si="50">(K47+L47)/F47</f>
        <v>1.9013261648745519E-2</v>
      </c>
      <c r="N47" s="496" t="s">
        <v>599</v>
      </c>
      <c r="O47" s="514">
        <v>44175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90">
        <v>22</v>
      </c>
      <c r="B48" s="491">
        <v>44175</v>
      </c>
      <c r="C48" s="492"/>
      <c r="D48" s="493" t="s">
        <v>163</v>
      </c>
      <c r="E48" s="494" t="s">
        <v>600</v>
      </c>
      <c r="F48" s="494">
        <v>1627.5</v>
      </c>
      <c r="G48" s="495">
        <v>1580</v>
      </c>
      <c r="H48" s="495">
        <v>1657.5</v>
      </c>
      <c r="I48" s="494" t="s">
        <v>3734</v>
      </c>
      <c r="J48" s="555" t="s">
        <v>3736</v>
      </c>
      <c r="K48" s="555">
        <f t="shared" ref="K48:K49" si="51">H48-F48</f>
        <v>30</v>
      </c>
      <c r="L48" s="476">
        <f>(F48*-0.07)/100</f>
        <v>-1.1392500000000001</v>
      </c>
      <c r="M48" s="477">
        <f t="shared" ref="M48:M49" si="52">(K48+L48)/F48</f>
        <v>1.7733179723502305E-2</v>
      </c>
      <c r="N48" s="496" t="s">
        <v>599</v>
      </c>
      <c r="O48" s="514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90">
        <v>23</v>
      </c>
      <c r="B49" s="491">
        <v>44175</v>
      </c>
      <c r="C49" s="492"/>
      <c r="D49" s="493" t="s">
        <v>483</v>
      </c>
      <c r="E49" s="494" t="s">
        <v>600</v>
      </c>
      <c r="F49" s="494">
        <v>215</v>
      </c>
      <c r="G49" s="495">
        <v>209</v>
      </c>
      <c r="H49" s="495">
        <v>221</v>
      </c>
      <c r="I49" s="494" t="s">
        <v>3735</v>
      </c>
      <c r="J49" s="571" t="s">
        <v>3657</v>
      </c>
      <c r="K49" s="571">
        <f t="shared" si="51"/>
        <v>6</v>
      </c>
      <c r="L49" s="476">
        <f t="shared" ref="L49" si="53">(F49*-0.7)/100</f>
        <v>-1.5049999999999999</v>
      </c>
      <c r="M49" s="477">
        <f t="shared" si="52"/>
        <v>2.0906976744186047E-2</v>
      </c>
      <c r="N49" s="496" t="s">
        <v>599</v>
      </c>
      <c r="O49" s="478">
        <v>44176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422">
        <v>24</v>
      </c>
      <c r="B50" s="446">
        <v>44175</v>
      </c>
      <c r="C50" s="449"/>
      <c r="D50" s="414" t="s">
        <v>565</v>
      </c>
      <c r="E50" s="415" t="s">
        <v>600</v>
      </c>
      <c r="F50" s="415" t="s">
        <v>3737</v>
      </c>
      <c r="G50" s="450">
        <v>1110</v>
      </c>
      <c r="H50" s="450"/>
      <c r="I50" s="415">
        <v>1200</v>
      </c>
      <c r="J50" s="433" t="s">
        <v>601</v>
      </c>
      <c r="K50" s="433"/>
      <c r="L50" s="434"/>
      <c r="M50" s="430"/>
      <c r="N50" s="435"/>
      <c r="O50" s="437"/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422">
        <v>25</v>
      </c>
      <c r="B51" s="397">
        <v>44176</v>
      </c>
      <c r="C51" s="449"/>
      <c r="D51" s="414" t="s">
        <v>523</v>
      </c>
      <c r="E51" s="415" t="s">
        <v>600</v>
      </c>
      <c r="F51" s="415" t="s">
        <v>3746</v>
      </c>
      <c r="G51" s="450">
        <v>345</v>
      </c>
      <c r="H51" s="450"/>
      <c r="I51" s="415" t="s">
        <v>3747</v>
      </c>
      <c r="J51" s="570" t="s">
        <v>601</v>
      </c>
      <c r="K51" s="570"/>
      <c r="L51" s="434"/>
      <c r="M51" s="430"/>
      <c r="N51" s="435"/>
      <c r="O51" s="437"/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422">
        <v>26</v>
      </c>
      <c r="B52" s="397">
        <v>44176</v>
      </c>
      <c r="C52" s="449"/>
      <c r="D52" s="414" t="s">
        <v>75</v>
      </c>
      <c r="E52" s="415" t="s">
        <v>600</v>
      </c>
      <c r="F52" s="415" t="s">
        <v>3749</v>
      </c>
      <c r="G52" s="450">
        <v>3630</v>
      </c>
      <c r="H52" s="450"/>
      <c r="I52" s="415" t="s">
        <v>3750</v>
      </c>
      <c r="J52" s="570" t="s">
        <v>601</v>
      </c>
      <c r="K52" s="570"/>
      <c r="L52" s="434"/>
      <c r="M52" s="430"/>
      <c r="N52" s="435"/>
      <c r="O52" s="437"/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22">
        <v>27</v>
      </c>
      <c r="B53" s="446">
        <v>44179</v>
      </c>
      <c r="C53" s="449"/>
      <c r="D53" s="414" t="s">
        <v>2223</v>
      </c>
      <c r="E53" s="415" t="s">
        <v>600</v>
      </c>
      <c r="F53" s="415" t="s">
        <v>3759</v>
      </c>
      <c r="G53" s="450">
        <v>518</v>
      </c>
      <c r="H53" s="450"/>
      <c r="I53" s="415">
        <v>560</v>
      </c>
      <c r="J53" s="570" t="s">
        <v>601</v>
      </c>
      <c r="K53" s="570"/>
      <c r="L53" s="434"/>
      <c r="M53" s="430"/>
      <c r="N53" s="435"/>
      <c r="O53" s="437"/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90">
        <v>28</v>
      </c>
      <c r="B54" s="491">
        <v>44179</v>
      </c>
      <c r="C54" s="492"/>
      <c r="D54" s="493" t="s">
        <v>2049</v>
      </c>
      <c r="E54" s="494" t="s">
        <v>600</v>
      </c>
      <c r="F54" s="494">
        <v>85.65</v>
      </c>
      <c r="G54" s="495">
        <v>83</v>
      </c>
      <c r="H54" s="495">
        <v>88.5</v>
      </c>
      <c r="I54" s="494" t="s">
        <v>3760</v>
      </c>
      <c r="J54" s="584" t="s">
        <v>3794</v>
      </c>
      <c r="K54" s="584">
        <f t="shared" ref="K54" si="54">H54-F54</f>
        <v>2.8499999999999943</v>
      </c>
      <c r="L54" s="476">
        <f t="shared" ref="L54" si="55">(F54*-0.7)/100</f>
        <v>-0.59955000000000003</v>
      </c>
      <c r="M54" s="477">
        <f t="shared" ref="M54" si="56">(K54+L54)/F54</f>
        <v>2.6274956217162807E-2</v>
      </c>
      <c r="N54" s="496" t="s">
        <v>599</v>
      </c>
      <c r="O54" s="478">
        <v>44180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22">
        <v>29</v>
      </c>
      <c r="B55" s="446">
        <v>44180</v>
      </c>
      <c r="C55" s="449"/>
      <c r="D55" s="414" t="s">
        <v>1220</v>
      </c>
      <c r="E55" s="415" t="s">
        <v>600</v>
      </c>
      <c r="F55" s="415" t="s">
        <v>3795</v>
      </c>
      <c r="G55" s="450">
        <v>718</v>
      </c>
      <c r="H55" s="450"/>
      <c r="I55" s="415" t="s">
        <v>3796</v>
      </c>
      <c r="J55" s="583" t="s">
        <v>601</v>
      </c>
      <c r="K55" s="583"/>
      <c r="L55" s="434"/>
      <c r="M55" s="430"/>
      <c r="N55" s="435"/>
      <c r="O55" s="437"/>
      <c r="P55" s="7"/>
      <c r="Q55" s="7"/>
      <c r="R55" s="343"/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22"/>
      <c r="B56" s="446"/>
      <c r="C56" s="449"/>
      <c r="D56" s="414"/>
      <c r="E56" s="415"/>
      <c r="F56" s="415"/>
      <c r="G56" s="450"/>
      <c r="H56" s="450"/>
      <c r="I56" s="415"/>
      <c r="J56" s="583"/>
      <c r="K56" s="583"/>
      <c r="L56" s="434"/>
      <c r="M56" s="430"/>
      <c r="N56" s="435"/>
      <c r="O56" s="437"/>
      <c r="P56" s="7"/>
      <c r="Q56" s="7"/>
      <c r="R56" s="343"/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393" customFormat="1" ht="15" customHeight="1">
      <c r="A57" s="422"/>
      <c r="B57" s="446"/>
      <c r="C57" s="449"/>
      <c r="D57" s="414"/>
      <c r="E57" s="415"/>
      <c r="F57" s="415"/>
      <c r="G57" s="450"/>
      <c r="H57" s="450"/>
      <c r="I57" s="415"/>
      <c r="J57" s="433"/>
      <c r="K57" s="433"/>
      <c r="L57" s="434"/>
      <c r="M57" s="430"/>
      <c r="N57" s="435"/>
      <c r="O57" s="437"/>
      <c r="P57" s="7"/>
      <c r="Q57" s="7"/>
      <c r="R57" s="343"/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393" customFormat="1" ht="15" customHeight="1">
      <c r="A58" s="422"/>
      <c r="B58" s="446"/>
      <c r="C58" s="449"/>
      <c r="D58" s="412"/>
      <c r="E58" s="415"/>
      <c r="F58" s="415"/>
      <c r="G58" s="450"/>
      <c r="H58" s="450"/>
      <c r="I58" s="415"/>
      <c r="J58" s="376"/>
      <c r="K58" s="376"/>
      <c r="L58" s="432"/>
      <c r="M58" s="430"/>
      <c r="N58" s="404"/>
      <c r="O58" s="421"/>
      <c r="P58" s="7"/>
      <c r="Q58" s="7"/>
      <c r="R58" s="343"/>
      <c r="S58" s="40"/>
      <c r="T58" s="40"/>
      <c r="U58" s="40"/>
      <c r="V58" s="40"/>
      <c r="W58" s="40"/>
      <c r="X58" s="40"/>
      <c r="Y58" s="40"/>
      <c r="Z58" s="40"/>
      <c r="AA58" s="40"/>
    </row>
    <row r="59" spans="1:34" ht="44.25" customHeight="1">
      <c r="A59" s="23" t="s">
        <v>603</v>
      </c>
      <c r="B59" s="39"/>
      <c r="C59" s="39"/>
      <c r="D59" s="40"/>
      <c r="E59" s="36"/>
      <c r="F59" s="36"/>
      <c r="G59" s="35"/>
      <c r="H59" s="35" t="s">
        <v>3632</v>
      </c>
      <c r="I59" s="36"/>
      <c r="J59" s="17"/>
      <c r="K59" s="79"/>
      <c r="L59" s="80"/>
      <c r="M59" s="79"/>
      <c r="N59" s="81"/>
      <c r="O59" s="79"/>
      <c r="P59" s="7"/>
      <c r="Q59" s="438"/>
      <c r="R59" s="451"/>
      <c r="S59" s="438"/>
      <c r="T59" s="438"/>
      <c r="U59" s="438"/>
      <c r="V59" s="438"/>
      <c r="W59" s="438"/>
      <c r="X59" s="438"/>
      <c r="Y59" s="438"/>
      <c r="Z59" s="40"/>
      <c r="AA59" s="40"/>
      <c r="AB59" s="40"/>
    </row>
    <row r="60" spans="1:34" s="6" customFormat="1">
      <c r="A60" s="29" t="s">
        <v>604</v>
      </c>
      <c r="B60" s="23"/>
      <c r="C60" s="23"/>
      <c r="D60" s="23"/>
      <c r="E60" s="5"/>
      <c r="F60" s="30" t="s">
        <v>605</v>
      </c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4"/>
      <c r="R60" s="12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9" customFormat="1" ht="14.25" customHeight="1">
      <c r="A61" s="29"/>
      <c r="B61" s="23"/>
      <c r="C61" s="23"/>
      <c r="D61" s="23"/>
      <c r="E61" s="32"/>
      <c r="F61" s="30" t="s">
        <v>607</v>
      </c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4"/>
      <c r="R61" s="12"/>
      <c r="S61" s="6"/>
      <c r="Y61" s="6"/>
      <c r="Z61" s="6"/>
    </row>
    <row r="62" spans="1:34" s="9" customFormat="1" ht="14.25" customHeight="1">
      <c r="A62" s="23"/>
      <c r="B62" s="23"/>
      <c r="C62" s="23"/>
      <c r="D62" s="23"/>
      <c r="E62" s="32"/>
      <c r="F62" s="17"/>
      <c r="G62" s="17"/>
      <c r="H62" s="31"/>
      <c r="I62" s="36"/>
      <c r="J62" s="71"/>
      <c r="K62" s="68"/>
      <c r="L62" s="69"/>
      <c r="M62" s="17"/>
      <c r="N62" s="72"/>
      <c r="O62" s="57"/>
      <c r="P62" s="8"/>
      <c r="Q62" s="4"/>
      <c r="R62" s="12"/>
      <c r="S62" s="6"/>
      <c r="Y62" s="6"/>
      <c r="Z62" s="6"/>
    </row>
    <row r="63" spans="1:34" s="9" customFormat="1" ht="15">
      <c r="A63" s="43" t="s">
        <v>614</v>
      </c>
      <c r="B63" s="43"/>
      <c r="C63" s="43"/>
      <c r="D63" s="43"/>
      <c r="E63" s="32"/>
      <c r="F63" s="17"/>
      <c r="G63" s="12"/>
      <c r="H63" s="17"/>
      <c r="I63" s="12"/>
      <c r="J63" s="88"/>
      <c r="K63" s="12"/>
      <c r="L63" s="12"/>
      <c r="M63" s="12"/>
      <c r="N63" s="12"/>
      <c r="O63" s="89"/>
      <c r="P63"/>
      <c r="Q63" s="4"/>
      <c r="R63" s="12"/>
      <c r="S63" s="6"/>
      <c r="Y63" s="6"/>
      <c r="Z63" s="6"/>
    </row>
    <row r="64" spans="1:34" s="9" customFormat="1" ht="38.25">
      <c r="A64" s="21" t="s">
        <v>16</v>
      </c>
      <c r="B64" s="21" t="s">
        <v>575</v>
      </c>
      <c r="C64" s="21"/>
      <c r="D64" s="22" t="s">
        <v>588</v>
      </c>
      <c r="E64" s="21" t="s">
        <v>589</v>
      </c>
      <c r="F64" s="21" t="s">
        <v>590</v>
      </c>
      <c r="G64" s="21" t="s">
        <v>609</v>
      </c>
      <c r="H64" s="21" t="s">
        <v>592</v>
      </c>
      <c r="I64" s="21" t="s">
        <v>593</v>
      </c>
      <c r="J64" s="20" t="s">
        <v>594</v>
      </c>
      <c r="K64" s="77" t="s">
        <v>615</v>
      </c>
      <c r="L64" s="63" t="s">
        <v>3630</v>
      </c>
      <c r="M64" s="77" t="s">
        <v>611</v>
      </c>
      <c r="N64" s="21" t="s">
        <v>612</v>
      </c>
      <c r="O64" s="20" t="s">
        <v>597</v>
      </c>
      <c r="P64" s="90" t="s">
        <v>598</v>
      </c>
      <c r="Q64" s="4"/>
      <c r="R64" s="17"/>
      <c r="S64" s="6"/>
      <c r="Y64" s="6"/>
      <c r="Z64" s="6"/>
    </row>
    <row r="65" spans="1:26" s="393" customFormat="1" ht="13.9" customHeight="1">
      <c r="A65" s="599">
        <v>1</v>
      </c>
      <c r="B65" s="601">
        <v>44161</v>
      </c>
      <c r="C65" s="505"/>
      <c r="D65" s="501" t="s">
        <v>3645</v>
      </c>
      <c r="E65" s="502" t="s">
        <v>3627</v>
      </c>
      <c r="F65" s="494">
        <v>1412</v>
      </c>
      <c r="G65" s="615">
        <v>1452</v>
      </c>
      <c r="H65" s="494">
        <v>1397.5</v>
      </c>
      <c r="I65" s="617">
        <v>1350</v>
      </c>
      <c r="J65" s="603" t="s">
        <v>3666</v>
      </c>
      <c r="K65" s="497">
        <f t="shared" ref="K65" si="57">F65-H65</f>
        <v>14.5</v>
      </c>
      <c r="L65" s="476">
        <f t="shared" ref="L65" si="58">(H65*N65)*0.035%</f>
        <v>269.01875000000001</v>
      </c>
      <c r="M65" s="603">
        <f>(17*550)-369</f>
        <v>8981</v>
      </c>
      <c r="N65" s="603">
        <v>550</v>
      </c>
      <c r="O65" s="603" t="s">
        <v>599</v>
      </c>
      <c r="P65" s="620">
        <v>44168</v>
      </c>
      <c r="Q65" s="387"/>
      <c r="R65" s="343" t="s">
        <v>602</v>
      </c>
      <c r="S65" s="40"/>
      <c r="Y65" s="40"/>
      <c r="Z65" s="40"/>
    </row>
    <row r="66" spans="1:26" s="393" customFormat="1" ht="13.9" customHeight="1">
      <c r="A66" s="600"/>
      <c r="B66" s="602"/>
      <c r="C66" s="505"/>
      <c r="D66" s="501" t="s">
        <v>3646</v>
      </c>
      <c r="E66" s="502" t="s">
        <v>3627</v>
      </c>
      <c r="F66" s="494">
        <v>29</v>
      </c>
      <c r="G66" s="616"/>
      <c r="H66" s="494">
        <v>26.5</v>
      </c>
      <c r="I66" s="604"/>
      <c r="J66" s="604"/>
      <c r="K66" s="497">
        <v>2.5</v>
      </c>
      <c r="L66" s="497">
        <v>100</v>
      </c>
      <c r="M66" s="604"/>
      <c r="N66" s="604"/>
      <c r="O66" s="604"/>
      <c r="P66" s="604"/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1">
        <v>2</v>
      </c>
      <c r="B67" s="522">
        <v>44162</v>
      </c>
      <c r="C67" s="523"/>
      <c r="D67" s="524" t="s">
        <v>3647</v>
      </c>
      <c r="E67" s="525" t="s">
        <v>3627</v>
      </c>
      <c r="F67" s="526">
        <v>13040</v>
      </c>
      <c r="G67" s="526">
        <v>13200</v>
      </c>
      <c r="H67" s="526">
        <v>13195</v>
      </c>
      <c r="I67" s="527">
        <v>12700</v>
      </c>
      <c r="J67" s="516" t="s">
        <v>3667</v>
      </c>
      <c r="K67" s="516">
        <f t="shared" ref="K67" si="59">F67-H67</f>
        <v>-155</v>
      </c>
      <c r="L67" s="517">
        <f t="shared" ref="L67" si="60">(H67*N67)*0.035%</f>
        <v>346.36875000000003</v>
      </c>
      <c r="M67" s="518">
        <f t="shared" ref="M67" si="61">(K67*N67)-L67</f>
        <v>-11971.36875</v>
      </c>
      <c r="N67" s="516">
        <v>75</v>
      </c>
      <c r="O67" s="519" t="s">
        <v>663</v>
      </c>
      <c r="P67" s="520">
        <v>44168</v>
      </c>
      <c r="Q67" s="387"/>
      <c r="R67" s="343" t="s">
        <v>602</v>
      </c>
      <c r="S67" s="40"/>
      <c r="Y67" s="40"/>
      <c r="Z67" s="40"/>
    </row>
    <row r="68" spans="1:26" s="393" customFormat="1" ht="13.9" customHeight="1">
      <c r="A68" s="503">
        <v>3</v>
      </c>
      <c r="B68" s="504">
        <v>44162</v>
      </c>
      <c r="C68" s="505"/>
      <c r="D68" s="501" t="s">
        <v>3648</v>
      </c>
      <c r="E68" s="502" t="s">
        <v>600</v>
      </c>
      <c r="F68" s="494">
        <v>511.5</v>
      </c>
      <c r="G68" s="494">
        <v>502</v>
      </c>
      <c r="H68" s="494">
        <v>517.5</v>
      </c>
      <c r="I68" s="497">
        <v>530</v>
      </c>
      <c r="J68" s="497" t="s">
        <v>3657</v>
      </c>
      <c r="K68" s="475">
        <f t="shared" ref="K68" si="62">H68-F68</f>
        <v>6</v>
      </c>
      <c r="L68" s="476">
        <f t="shared" ref="L68" si="63">(H68*N68)*0.035%</f>
        <v>271.68750000000006</v>
      </c>
      <c r="M68" s="506">
        <f t="shared" ref="M68" si="64">(K68*N68)-L68</f>
        <v>8728.3125</v>
      </c>
      <c r="N68" s="497">
        <v>1500</v>
      </c>
      <c r="O68" s="499" t="s">
        <v>599</v>
      </c>
      <c r="P68" s="478">
        <v>44167</v>
      </c>
      <c r="Q68" s="387"/>
      <c r="R68" s="343" t="s">
        <v>3186</v>
      </c>
      <c r="S68" s="40"/>
      <c r="Y68" s="40"/>
      <c r="Z68" s="40"/>
    </row>
    <row r="69" spans="1:26" s="393" customFormat="1" ht="13.9" customHeight="1">
      <c r="A69" s="529">
        <v>4</v>
      </c>
      <c r="B69" s="530">
        <v>44169</v>
      </c>
      <c r="C69" s="505"/>
      <c r="D69" s="501" t="s">
        <v>3678</v>
      </c>
      <c r="E69" s="502" t="s">
        <v>600</v>
      </c>
      <c r="F69" s="494">
        <v>925</v>
      </c>
      <c r="G69" s="494">
        <v>912</v>
      </c>
      <c r="H69" s="494">
        <v>934</v>
      </c>
      <c r="I69" s="497">
        <v>940</v>
      </c>
      <c r="J69" s="497" t="s">
        <v>3405</v>
      </c>
      <c r="K69" s="528">
        <f t="shared" ref="K69:K70" si="65">H69-F69</f>
        <v>9</v>
      </c>
      <c r="L69" s="476">
        <f t="shared" ref="L69:L70" si="66">(H69*N69)*0.035%</f>
        <v>310.55500000000006</v>
      </c>
      <c r="M69" s="506">
        <f t="shared" ref="M69:M70" si="67">(K69*N69)-L69</f>
        <v>8239.4449999999997</v>
      </c>
      <c r="N69" s="497">
        <v>950</v>
      </c>
      <c r="O69" s="499" t="s">
        <v>599</v>
      </c>
      <c r="P69" s="514">
        <v>44169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34">
        <v>5</v>
      </c>
      <c r="B70" s="535">
        <v>44169</v>
      </c>
      <c r="C70" s="505"/>
      <c r="D70" s="501" t="s">
        <v>3679</v>
      </c>
      <c r="E70" s="502" t="s">
        <v>600</v>
      </c>
      <c r="F70" s="494">
        <v>904.5</v>
      </c>
      <c r="G70" s="494">
        <v>884</v>
      </c>
      <c r="H70" s="494">
        <v>920</v>
      </c>
      <c r="I70" s="497">
        <v>940</v>
      </c>
      <c r="J70" s="497" t="s">
        <v>3687</v>
      </c>
      <c r="K70" s="533">
        <f t="shared" si="65"/>
        <v>15.5</v>
      </c>
      <c r="L70" s="476">
        <f t="shared" si="66"/>
        <v>209.30000000000004</v>
      </c>
      <c r="M70" s="506">
        <f t="shared" si="67"/>
        <v>9865.7000000000007</v>
      </c>
      <c r="N70" s="497">
        <v>650</v>
      </c>
      <c r="O70" s="499" t="s">
        <v>599</v>
      </c>
      <c r="P70" s="478">
        <v>44172</v>
      </c>
      <c r="Q70" s="387"/>
      <c r="R70" s="343" t="s">
        <v>3186</v>
      </c>
      <c r="S70" s="40"/>
      <c r="Y70" s="40"/>
      <c r="Z70" s="40"/>
    </row>
    <row r="71" spans="1:26" s="393" customFormat="1" ht="13.9" customHeight="1">
      <c r="A71" s="534">
        <v>6</v>
      </c>
      <c r="B71" s="535">
        <v>44169</v>
      </c>
      <c r="C71" s="505"/>
      <c r="D71" s="501" t="s">
        <v>3680</v>
      </c>
      <c r="E71" s="502" t="s">
        <v>600</v>
      </c>
      <c r="F71" s="494">
        <v>927</v>
      </c>
      <c r="G71" s="494">
        <v>913</v>
      </c>
      <c r="H71" s="494">
        <v>936.5</v>
      </c>
      <c r="I71" s="497">
        <v>950</v>
      </c>
      <c r="J71" s="497" t="s">
        <v>3681</v>
      </c>
      <c r="K71" s="528">
        <f t="shared" ref="K71:K73" si="68">H71-F71</f>
        <v>9.5</v>
      </c>
      <c r="L71" s="476">
        <f t="shared" ref="L71:L73" si="69">(H71*N71)*0.035%</f>
        <v>278.60875000000004</v>
      </c>
      <c r="M71" s="506">
        <f t="shared" ref="M71:M73" si="70">(K71*N71)-L71</f>
        <v>7796.3912499999997</v>
      </c>
      <c r="N71" s="497">
        <v>850</v>
      </c>
      <c r="O71" s="499" t="s">
        <v>599</v>
      </c>
      <c r="P71" s="514">
        <v>44169</v>
      </c>
      <c r="Q71" s="387"/>
      <c r="R71" s="343" t="s">
        <v>602</v>
      </c>
      <c r="S71" s="40"/>
      <c r="Y71" s="40"/>
      <c r="Z71" s="40"/>
    </row>
    <row r="72" spans="1:26" s="393" customFormat="1" ht="13.9" customHeight="1">
      <c r="A72" s="534">
        <v>7</v>
      </c>
      <c r="B72" s="535">
        <v>44169</v>
      </c>
      <c r="C72" s="505"/>
      <c r="D72" s="501" t="s">
        <v>3648</v>
      </c>
      <c r="E72" s="502" t="s">
        <v>600</v>
      </c>
      <c r="F72" s="494">
        <v>546.5</v>
      </c>
      <c r="G72" s="494">
        <v>537</v>
      </c>
      <c r="H72" s="494">
        <v>552.5</v>
      </c>
      <c r="I72" s="497">
        <v>562</v>
      </c>
      <c r="J72" s="497" t="s">
        <v>3657</v>
      </c>
      <c r="K72" s="531">
        <f t="shared" si="68"/>
        <v>6</v>
      </c>
      <c r="L72" s="476">
        <f t="shared" si="69"/>
        <v>290.06250000000006</v>
      </c>
      <c r="M72" s="506">
        <f t="shared" si="70"/>
        <v>8709.9375</v>
      </c>
      <c r="N72" s="497">
        <v>1500</v>
      </c>
      <c r="O72" s="499" t="s">
        <v>599</v>
      </c>
      <c r="P72" s="514">
        <v>44169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34">
        <v>8</v>
      </c>
      <c r="B73" s="535">
        <v>44169</v>
      </c>
      <c r="C73" s="505"/>
      <c r="D73" s="501" t="s">
        <v>3682</v>
      </c>
      <c r="E73" s="502" t="s">
        <v>600</v>
      </c>
      <c r="F73" s="494">
        <v>769.5</v>
      </c>
      <c r="G73" s="494">
        <v>758</v>
      </c>
      <c r="H73" s="494">
        <v>776.5</v>
      </c>
      <c r="I73" s="497">
        <v>790</v>
      </c>
      <c r="J73" s="497" t="s">
        <v>3688</v>
      </c>
      <c r="K73" s="533">
        <f t="shared" si="68"/>
        <v>7</v>
      </c>
      <c r="L73" s="476">
        <f t="shared" si="69"/>
        <v>353.30750000000006</v>
      </c>
      <c r="M73" s="506">
        <f t="shared" si="70"/>
        <v>8746.6924999999992</v>
      </c>
      <c r="N73" s="497">
        <v>1300</v>
      </c>
      <c r="O73" s="499" t="s">
        <v>599</v>
      </c>
      <c r="P73" s="478">
        <v>44172</v>
      </c>
      <c r="Q73" s="387"/>
      <c r="R73" s="343" t="s">
        <v>602</v>
      </c>
      <c r="S73" s="40"/>
      <c r="Y73" s="40"/>
      <c r="Z73" s="40"/>
    </row>
    <row r="74" spans="1:26" s="393" customFormat="1" ht="13.9" customHeight="1">
      <c r="A74" s="521">
        <v>9</v>
      </c>
      <c r="B74" s="522">
        <v>44169</v>
      </c>
      <c r="C74" s="523"/>
      <c r="D74" s="524" t="s">
        <v>3683</v>
      </c>
      <c r="E74" s="525" t="s">
        <v>600</v>
      </c>
      <c r="F74" s="526">
        <v>415</v>
      </c>
      <c r="G74" s="526">
        <v>406</v>
      </c>
      <c r="H74" s="526">
        <v>406</v>
      </c>
      <c r="I74" s="527">
        <v>430</v>
      </c>
      <c r="J74" s="527" t="s">
        <v>3714</v>
      </c>
      <c r="K74" s="516">
        <f t="shared" ref="K74:K75" si="71">H74-F74</f>
        <v>-9</v>
      </c>
      <c r="L74" s="517">
        <f t="shared" ref="L74:L75" si="72">(H74*N74)*0.035%</f>
        <v>222.10230000000004</v>
      </c>
      <c r="M74" s="545">
        <f t="shared" ref="M74:M75" si="73">(K74*N74)-L74</f>
        <v>-14289.1023</v>
      </c>
      <c r="N74" s="527">
        <v>1563</v>
      </c>
      <c r="O74" s="546" t="s">
        <v>663</v>
      </c>
      <c r="P74" s="520">
        <v>44173</v>
      </c>
      <c r="Q74" s="387"/>
      <c r="R74" s="343" t="s">
        <v>3186</v>
      </c>
      <c r="S74" s="40"/>
      <c r="Y74" s="40"/>
      <c r="Z74" s="40"/>
    </row>
    <row r="75" spans="1:26" s="393" customFormat="1" ht="13.9" customHeight="1">
      <c r="A75" s="556">
        <v>10</v>
      </c>
      <c r="B75" s="557">
        <v>44172</v>
      </c>
      <c r="C75" s="505"/>
      <c r="D75" s="501" t="s">
        <v>3695</v>
      </c>
      <c r="E75" s="502" t="s">
        <v>600</v>
      </c>
      <c r="F75" s="494">
        <v>3639</v>
      </c>
      <c r="G75" s="494">
        <v>3575</v>
      </c>
      <c r="H75" s="494">
        <v>3672.5</v>
      </c>
      <c r="I75" s="497">
        <v>3750</v>
      </c>
      <c r="J75" s="497" t="s">
        <v>3731</v>
      </c>
      <c r="K75" s="555">
        <f t="shared" si="71"/>
        <v>33.5</v>
      </c>
      <c r="L75" s="476">
        <f t="shared" si="72"/>
        <v>257.07500000000005</v>
      </c>
      <c r="M75" s="506">
        <f t="shared" si="73"/>
        <v>6442.9250000000002</v>
      </c>
      <c r="N75" s="497">
        <v>200</v>
      </c>
      <c r="O75" s="499" t="s">
        <v>599</v>
      </c>
      <c r="P75" s="478">
        <v>44175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1">
        <v>11</v>
      </c>
      <c r="B76" s="522">
        <v>44172</v>
      </c>
      <c r="C76" s="523"/>
      <c r="D76" s="524" t="s">
        <v>3678</v>
      </c>
      <c r="E76" s="525" t="s">
        <v>600</v>
      </c>
      <c r="F76" s="526">
        <v>941</v>
      </c>
      <c r="G76" s="526">
        <v>927</v>
      </c>
      <c r="H76" s="526">
        <v>927</v>
      </c>
      <c r="I76" s="527">
        <v>965</v>
      </c>
      <c r="J76" s="516" t="s">
        <v>3715</v>
      </c>
      <c r="K76" s="516">
        <f t="shared" ref="K76" si="74">H76-F76</f>
        <v>-14</v>
      </c>
      <c r="L76" s="517">
        <f t="shared" ref="L76" si="75">(H76*N76)*0.035%</f>
        <v>308.22750000000002</v>
      </c>
      <c r="M76" s="545">
        <f t="shared" ref="M76" si="76">(K76*N76)-L76</f>
        <v>-13608.227500000001</v>
      </c>
      <c r="N76" s="516">
        <v>950</v>
      </c>
      <c r="O76" s="519" t="s">
        <v>663</v>
      </c>
      <c r="P76" s="520">
        <v>44173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38">
        <v>12</v>
      </c>
      <c r="B77" s="539">
        <v>44172</v>
      </c>
      <c r="C77" s="505"/>
      <c r="D77" s="501" t="s">
        <v>3697</v>
      </c>
      <c r="E77" s="502" t="s">
        <v>600</v>
      </c>
      <c r="F77" s="494">
        <v>857</v>
      </c>
      <c r="G77" s="494">
        <v>843</v>
      </c>
      <c r="H77" s="494">
        <v>874.5</v>
      </c>
      <c r="I77" s="497" t="s">
        <v>3698</v>
      </c>
      <c r="J77" s="497" t="s">
        <v>3706</v>
      </c>
      <c r="K77" s="537">
        <f t="shared" ref="K77" si="77">H77-F77</f>
        <v>17.5</v>
      </c>
      <c r="L77" s="476">
        <f t="shared" ref="L77:L79" si="78">(H77*N77)*0.035%</f>
        <v>214.25250000000003</v>
      </c>
      <c r="M77" s="506">
        <f t="shared" ref="M77:M79" si="79">(K77*N77)-L77</f>
        <v>12035.747499999999</v>
      </c>
      <c r="N77" s="497">
        <v>700</v>
      </c>
      <c r="O77" s="499" t="s">
        <v>599</v>
      </c>
      <c r="P77" s="478">
        <v>44173</v>
      </c>
      <c r="Q77" s="387"/>
      <c r="R77" s="343" t="s">
        <v>602</v>
      </c>
      <c r="S77" s="40"/>
      <c r="Y77" s="40"/>
      <c r="Z77" s="40"/>
    </row>
    <row r="78" spans="1:26" s="393" customFormat="1" ht="13.9" customHeight="1">
      <c r="A78" s="521">
        <v>13</v>
      </c>
      <c r="B78" s="522">
        <v>44174</v>
      </c>
      <c r="C78" s="523"/>
      <c r="D78" s="524" t="s">
        <v>3647</v>
      </c>
      <c r="E78" s="525" t="s">
        <v>600</v>
      </c>
      <c r="F78" s="526">
        <v>13475</v>
      </c>
      <c r="G78" s="526">
        <v>13570</v>
      </c>
      <c r="H78" s="526">
        <v>13570</v>
      </c>
      <c r="I78" s="527">
        <v>13250</v>
      </c>
      <c r="J78" s="516" t="s">
        <v>712</v>
      </c>
      <c r="K78" s="516">
        <f t="shared" ref="K78" si="80">F78-H78</f>
        <v>-95</v>
      </c>
      <c r="L78" s="517">
        <f t="shared" si="78"/>
        <v>356.21250000000003</v>
      </c>
      <c r="M78" s="518">
        <f t="shared" si="79"/>
        <v>-7481.2124999999996</v>
      </c>
      <c r="N78" s="516">
        <v>75</v>
      </c>
      <c r="O78" s="519" t="s">
        <v>663</v>
      </c>
      <c r="P78" s="580">
        <v>44174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21">
        <v>14</v>
      </c>
      <c r="B79" s="522">
        <v>44174</v>
      </c>
      <c r="C79" s="523"/>
      <c r="D79" s="524" t="s">
        <v>3721</v>
      </c>
      <c r="E79" s="525" t="s">
        <v>600</v>
      </c>
      <c r="F79" s="526">
        <v>905</v>
      </c>
      <c r="G79" s="526">
        <v>885</v>
      </c>
      <c r="H79" s="526">
        <v>885</v>
      </c>
      <c r="I79" s="527">
        <v>940</v>
      </c>
      <c r="J79" s="516" t="s">
        <v>3799</v>
      </c>
      <c r="K79" s="516">
        <f t="shared" ref="K79" si="81">H79-F79</f>
        <v>-20</v>
      </c>
      <c r="L79" s="517">
        <f t="shared" si="78"/>
        <v>201.33750000000003</v>
      </c>
      <c r="M79" s="545">
        <f t="shared" si="79"/>
        <v>-13201.3375</v>
      </c>
      <c r="N79" s="516">
        <v>650</v>
      </c>
      <c r="O79" s="519" t="s">
        <v>663</v>
      </c>
      <c r="P79" s="520">
        <v>44180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72">
        <v>15</v>
      </c>
      <c r="B80" s="573">
        <v>44176</v>
      </c>
      <c r="C80" s="505"/>
      <c r="D80" s="501" t="s">
        <v>3647</v>
      </c>
      <c r="E80" s="502" t="s">
        <v>3627</v>
      </c>
      <c r="F80" s="494">
        <v>13570</v>
      </c>
      <c r="G80" s="494">
        <v>13650</v>
      </c>
      <c r="H80" s="494">
        <v>13485</v>
      </c>
      <c r="I80" s="497">
        <v>13400</v>
      </c>
      <c r="J80" s="497" t="s">
        <v>3686</v>
      </c>
      <c r="K80" s="571">
        <f t="shared" ref="K80" si="82">F80-H80</f>
        <v>85</v>
      </c>
      <c r="L80" s="476">
        <f t="shared" ref="L80:L81" si="83">(H80*N80)*0.035%</f>
        <v>353.98125000000005</v>
      </c>
      <c r="M80" s="506">
        <f t="shared" ref="M80:M81" si="84">(K80*N80)-L80</f>
        <v>6021.0187500000002</v>
      </c>
      <c r="N80" s="497">
        <v>75</v>
      </c>
      <c r="O80" s="499" t="s">
        <v>599</v>
      </c>
      <c r="P80" s="514">
        <v>44176</v>
      </c>
      <c r="Q80" s="387"/>
      <c r="R80" s="343" t="s">
        <v>602</v>
      </c>
      <c r="S80" s="40"/>
      <c r="Y80" s="40"/>
      <c r="Z80" s="40"/>
    </row>
    <row r="81" spans="1:34" s="393" customFormat="1" ht="13.9" customHeight="1">
      <c r="A81" s="578">
        <v>16</v>
      </c>
      <c r="B81" s="579">
        <v>44176</v>
      </c>
      <c r="C81" s="505"/>
      <c r="D81" s="501" t="s">
        <v>3751</v>
      </c>
      <c r="E81" s="502" t="s">
        <v>600</v>
      </c>
      <c r="F81" s="494">
        <v>1574.5</v>
      </c>
      <c r="G81" s="494">
        <v>1554</v>
      </c>
      <c r="H81" s="494">
        <v>1590</v>
      </c>
      <c r="I81" s="497">
        <v>1610</v>
      </c>
      <c r="J81" s="497" t="s">
        <v>3687</v>
      </c>
      <c r="K81" s="577">
        <f t="shared" ref="K81" si="85">H81-F81</f>
        <v>15.5</v>
      </c>
      <c r="L81" s="476">
        <f t="shared" si="83"/>
        <v>389.55000000000007</v>
      </c>
      <c r="M81" s="506">
        <f t="shared" si="84"/>
        <v>10460.450000000001</v>
      </c>
      <c r="N81" s="497">
        <v>700</v>
      </c>
      <c r="O81" s="499" t="s">
        <v>599</v>
      </c>
      <c r="P81" s="478">
        <v>44179</v>
      </c>
      <c r="Q81" s="387"/>
      <c r="R81" s="343" t="s">
        <v>3186</v>
      </c>
      <c r="S81" s="40"/>
      <c r="Y81" s="40"/>
      <c r="Z81" s="40"/>
    </row>
    <row r="82" spans="1:34" s="393" customFormat="1" ht="13.9" customHeight="1">
      <c r="A82" s="578">
        <v>17</v>
      </c>
      <c r="B82" s="579">
        <v>44179</v>
      </c>
      <c r="C82" s="505"/>
      <c r="D82" s="501" t="s">
        <v>3647</v>
      </c>
      <c r="E82" s="502" t="s">
        <v>600</v>
      </c>
      <c r="F82" s="494">
        <v>13610</v>
      </c>
      <c r="G82" s="494">
        <v>13710</v>
      </c>
      <c r="H82" s="494">
        <v>13555</v>
      </c>
      <c r="I82" s="497">
        <v>13400</v>
      </c>
      <c r="J82" s="497" t="s">
        <v>723</v>
      </c>
      <c r="K82" s="577">
        <f t="shared" ref="K82" si="86">F82-H82</f>
        <v>55</v>
      </c>
      <c r="L82" s="476">
        <f t="shared" ref="L82" si="87">(H82*N82)*0.035%</f>
        <v>355.81875000000008</v>
      </c>
      <c r="M82" s="506">
        <f t="shared" ref="M82" si="88">(K82*N82)-L82</f>
        <v>3769.1812500000001</v>
      </c>
      <c r="N82" s="497">
        <v>75</v>
      </c>
      <c r="O82" s="499" t="s">
        <v>599</v>
      </c>
      <c r="P82" s="514">
        <v>44179</v>
      </c>
      <c r="Q82" s="387"/>
      <c r="R82" s="343" t="s">
        <v>602</v>
      </c>
      <c r="S82" s="40"/>
      <c r="Y82" s="40"/>
      <c r="Z82" s="40"/>
    </row>
    <row r="83" spans="1:34" s="393" customFormat="1" ht="13.9" customHeight="1">
      <c r="A83" s="474">
        <v>18</v>
      </c>
      <c r="B83" s="575">
        <v>44179</v>
      </c>
      <c r="C83" s="447"/>
      <c r="D83" s="440" t="s">
        <v>3765</v>
      </c>
      <c r="E83" s="441" t="s">
        <v>600</v>
      </c>
      <c r="F83" s="415" t="s">
        <v>3766</v>
      </c>
      <c r="G83" s="415">
        <v>1620</v>
      </c>
      <c r="H83" s="415"/>
      <c r="I83" s="376">
        <v>1695</v>
      </c>
      <c r="J83" s="376" t="s">
        <v>601</v>
      </c>
      <c r="K83" s="576"/>
      <c r="L83" s="434"/>
      <c r="M83" s="574"/>
      <c r="N83" s="376"/>
      <c r="O83" s="404"/>
      <c r="P83" s="437"/>
      <c r="Q83" s="387"/>
      <c r="R83" s="343" t="s">
        <v>3186</v>
      </c>
      <c r="S83" s="40"/>
      <c r="Y83" s="40"/>
      <c r="Z83" s="40"/>
    </row>
    <row r="84" spans="1:34" s="393" customFormat="1" ht="13.9" customHeight="1">
      <c r="A84" s="611">
        <v>19</v>
      </c>
      <c r="B84" s="607">
        <v>44180</v>
      </c>
      <c r="C84" s="447"/>
      <c r="D84" s="440" t="s">
        <v>3647</v>
      </c>
      <c r="E84" s="441" t="s">
        <v>3627</v>
      </c>
      <c r="F84" s="415" t="s">
        <v>3798</v>
      </c>
      <c r="G84" s="618">
        <v>13710</v>
      </c>
      <c r="H84" s="415"/>
      <c r="I84" s="609">
        <v>13300</v>
      </c>
      <c r="J84" s="613" t="s">
        <v>601</v>
      </c>
      <c r="K84" s="376"/>
      <c r="L84" s="443"/>
      <c r="M84" s="613"/>
      <c r="N84" s="613"/>
      <c r="O84" s="613"/>
      <c r="P84" s="614"/>
      <c r="Q84" s="387"/>
      <c r="R84" s="343"/>
      <c r="S84" s="40"/>
      <c r="Y84" s="40"/>
      <c r="Z84" s="40"/>
    </row>
    <row r="85" spans="1:34" s="393" customFormat="1" ht="13.9" customHeight="1">
      <c r="A85" s="612"/>
      <c r="B85" s="608"/>
      <c r="C85" s="447"/>
      <c r="D85" s="440" t="s">
        <v>3797</v>
      </c>
      <c r="E85" s="441" t="s">
        <v>3627</v>
      </c>
      <c r="F85" s="415" t="s">
        <v>3744</v>
      </c>
      <c r="G85" s="619"/>
      <c r="H85" s="415"/>
      <c r="I85" s="610"/>
      <c r="J85" s="610"/>
      <c r="K85" s="376"/>
      <c r="L85" s="376"/>
      <c r="M85" s="610"/>
      <c r="N85" s="610"/>
      <c r="O85" s="610"/>
      <c r="P85" s="610"/>
      <c r="Q85" s="387"/>
      <c r="R85" s="343"/>
      <c r="S85" s="40"/>
      <c r="Y85" s="40"/>
      <c r="Z85" s="40"/>
    </row>
    <row r="86" spans="1:34" s="393" customFormat="1" ht="13.9" customHeight="1">
      <c r="A86" s="474"/>
      <c r="B86" s="575"/>
      <c r="C86" s="447"/>
      <c r="D86" s="440"/>
      <c r="E86" s="441"/>
      <c r="F86" s="415"/>
      <c r="G86" s="415"/>
      <c r="H86" s="415"/>
      <c r="I86" s="376"/>
      <c r="J86" s="376"/>
      <c r="K86" s="576"/>
      <c r="L86" s="434"/>
      <c r="M86" s="574"/>
      <c r="N86" s="376"/>
      <c r="O86" s="404"/>
      <c r="P86" s="437"/>
      <c r="Q86" s="387"/>
      <c r="R86" s="343"/>
      <c r="S86" s="40"/>
      <c r="Y86" s="40"/>
      <c r="Z86" s="40"/>
    </row>
    <row r="87" spans="1:34" s="393" customFormat="1" ht="13.9" customHeight="1">
      <c r="A87" s="448"/>
      <c r="B87" s="446"/>
      <c r="C87" s="447"/>
      <c r="D87" s="440"/>
      <c r="E87" s="441"/>
      <c r="F87" s="415"/>
      <c r="G87" s="415"/>
      <c r="H87" s="415"/>
      <c r="I87" s="376"/>
      <c r="J87" s="376"/>
      <c r="K87" s="376"/>
      <c r="L87" s="376"/>
      <c r="M87" s="376"/>
      <c r="N87" s="376"/>
      <c r="O87" s="376"/>
      <c r="P87" s="376"/>
      <c r="Q87" s="387"/>
      <c r="R87" s="343"/>
      <c r="S87" s="40"/>
      <c r="Y87" s="40"/>
      <c r="Z87" s="40"/>
    </row>
    <row r="88" spans="1:34" s="393" customFormat="1" ht="13.9" customHeight="1">
      <c r="A88" s="458"/>
      <c r="B88" s="452"/>
      <c r="C88" s="459"/>
      <c r="D88" s="460"/>
      <c r="E88" s="377"/>
      <c r="F88" s="427"/>
      <c r="G88" s="427"/>
      <c r="H88" s="427"/>
      <c r="I88" s="423"/>
      <c r="J88" s="423"/>
      <c r="K88" s="423"/>
      <c r="L88" s="423"/>
      <c r="M88" s="423"/>
      <c r="N88" s="423"/>
      <c r="O88" s="423"/>
      <c r="P88" s="423"/>
      <c r="Q88" s="387"/>
      <c r="R88" s="343"/>
      <c r="S88" s="40"/>
      <c r="Y88" s="40"/>
      <c r="Z88" s="40"/>
    </row>
    <row r="89" spans="1:34" s="6" customFormat="1">
      <c r="A89" s="44"/>
      <c r="B89" s="45"/>
      <c r="C89" s="46"/>
      <c r="D89" s="47"/>
      <c r="E89" s="48"/>
      <c r="F89" s="49"/>
      <c r="G89" s="49"/>
      <c r="H89" s="49"/>
      <c r="I89" s="49"/>
      <c r="J89" s="17"/>
      <c r="K89" s="91"/>
      <c r="L89" s="91"/>
      <c r="M89" s="17"/>
      <c r="N89" s="16"/>
      <c r="O89" s="92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5">
      <c r="A90" s="50" t="s">
        <v>616</v>
      </c>
      <c r="B90" s="50"/>
      <c r="C90" s="50"/>
      <c r="D90" s="50"/>
      <c r="E90" s="51"/>
      <c r="F90" s="49"/>
      <c r="G90" s="49"/>
      <c r="H90" s="49"/>
      <c r="I90" s="49"/>
      <c r="J90" s="53"/>
      <c r="K90" s="12"/>
      <c r="L90" s="12"/>
      <c r="M90" s="12"/>
      <c r="N90" s="11"/>
      <c r="O90" s="53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38.25">
      <c r="A91" s="21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52" t="s">
        <v>609</v>
      </c>
      <c r="H91" s="21" t="s">
        <v>592</v>
      </c>
      <c r="I91" s="21" t="s">
        <v>593</v>
      </c>
      <c r="J91" s="20" t="s">
        <v>594</v>
      </c>
      <c r="K91" s="20" t="s">
        <v>617</v>
      </c>
      <c r="L91" s="63" t="s">
        <v>3630</v>
      </c>
      <c r="M91" s="77" t="s">
        <v>611</v>
      </c>
      <c r="N91" s="21" t="s">
        <v>612</v>
      </c>
      <c r="O91" s="21" t="s">
        <v>597</v>
      </c>
      <c r="P91" s="22" t="s">
        <v>598</v>
      </c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472" customFormat="1" ht="14.25">
      <c r="A92" s="521">
        <v>1</v>
      </c>
      <c r="B92" s="522">
        <v>44166</v>
      </c>
      <c r="C92" s="523"/>
      <c r="D92" s="524" t="s">
        <v>3649</v>
      </c>
      <c r="E92" s="525" t="s">
        <v>600</v>
      </c>
      <c r="F92" s="526">
        <v>13.5</v>
      </c>
      <c r="G92" s="526">
        <v>8</v>
      </c>
      <c r="H92" s="526">
        <v>8</v>
      </c>
      <c r="I92" s="527" t="s">
        <v>3650</v>
      </c>
      <c r="J92" s="516" t="s">
        <v>3675</v>
      </c>
      <c r="K92" s="527">
        <f t="shared" ref="K92" si="89">H92-F92</f>
        <v>-5.5</v>
      </c>
      <c r="L92" s="532">
        <v>100</v>
      </c>
      <c r="M92" s="527">
        <f t="shared" ref="M92" si="90">(K92*N92)-100</f>
        <v>-5600</v>
      </c>
      <c r="N92" s="527">
        <v>1000</v>
      </c>
      <c r="O92" s="519" t="s">
        <v>663</v>
      </c>
      <c r="P92" s="520">
        <v>44169</v>
      </c>
      <c r="Q92" s="470"/>
      <c r="R92" s="471" t="s">
        <v>3186</v>
      </c>
      <c r="Z92" s="473"/>
      <c r="AA92" s="473"/>
      <c r="AB92" s="473"/>
      <c r="AC92" s="473"/>
      <c r="AD92" s="473"/>
      <c r="AE92" s="473"/>
      <c r="AF92" s="473"/>
      <c r="AG92" s="473"/>
      <c r="AH92" s="473"/>
    </row>
    <row r="93" spans="1:34" s="472" customFormat="1" ht="14.25">
      <c r="A93" s="500">
        <v>2</v>
      </c>
      <c r="B93" s="491">
        <v>44166</v>
      </c>
      <c r="C93" s="447"/>
      <c r="D93" s="501" t="s">
        <v>3651</v>
      </c>
      <c r="E93" s="502" t="s">
        <v>600</v>
      </c>
      <c r="F93" s="494">
        <v>390</v>
      </c>
      <c r="G93" s="494">
        <v>190</v>
      </c>
      <c r="H93" s="494">
        <v>435</v>
      </c>
      <c r="I93" s="497">
        <v>700</v>
      </c>
      <c r="J93" s="497" t="s">
        <v>3656</v>
      </c>
      <c r="K93" s="497">
        <f t="shared" ref="K93" si="91">H93-F93</f>
        <v>45</v>
      </c>
      <c r="L93" s="498">
        <v>100</v>
      </c>
      <c r="M93" s="497">
        <f t="shared" ref="M93" si="92">(K93*N93)-100</f>
        <v>1025</v>
      </c>
      <c r="N93" s="497">
        <v>25</v>
      </c>
      <c r="O93" s="499" t="s">
        <v>599</v>
      </c>
      <c r="P93" s="478">
        <v>44167</v>
      </c>
      <c r="Q93" s="470"/>
      <c r="R93" s="471" t="s">
        <v>602</v>
      </c>
      <c r="Z93" s="473"/>
      <c r="AA93" s="473"/>
      <c r="AB93" s="473"/>
      <c r="AC93" s="473"/>
      <c r="AD93" s="473"/>
      <c r="AE93" s="473"/>
      <c r="AF93" s="473"/>
      <c r="AG93" s="473"/>
      <c r="AH93" s="473"/>
    </row>
    <row r="94" spans="1:34" s="472" customFormat="1" ht="14.25">
      <c r="A94" s="521">
        <v>3</v>
      </c>
      <c r="B94" s="522">
        <v>44168</v>
      </c>
      <c r="C94" s="523"/>
      <c r="D94" s="524" t="s">
        <v>3664</v>
      </c>
      <c r="E94" s="525" t="s">
        <v>600</v>
      </c>
      <c r="F94" s="526">
        <v>235</v>
      </c>
      <c r="G94" s="526">
        <v>80</v>
      </c>
      <c r="H94" s="526">
        <v>80</v>
      </c>
      <c r="I94" s="527">
        <v>500</v>
      </c>
      <c r="J94" s="516" t="s">
        <v>3667</v>
      </c>
      <c r="K94" s="527">
        <f t="shared" ref="K94" si="93">H94-F94</f>
        <v>-155</v>
      </c>
      <c r="L94" s="532">
        <v>100</v>
      </c>
      <c r="M94" s="527">
        <f t="shared" ref="M94" si="94">(K94*N94)-100</f>
        <v>-3975</v>
      </c>
      <c r="N94" s="527">
        <v>25</v>
      </c>
      <c r="O94" s="519" t="s">
        <v>663</v>
      </c>
      <c r="P94" s="520">
        <v>44169</v>
      </c>
      <c r="Q94" s="470"/>
      <c r="R94" s="471" t="s">
        <v>602</v>
      </c>
      <c r="Z94" s="473"/>
      <c r="AA94" s="473"/>
      <c r="AB94" s="473"/>
      <c r="AC94" s="473"/>
      <c r="AD94" s="473"/>
      <c r="AE94" s="473"/>
      <c r="AF94" s="473"/>
      <c r="AG94" s="473"/>
      <c r="AH94" s="473"/>
    </row>
    <row r="95" spans="1:34" s="472" customFormat="1" ht="14.25">
      <c r="A95" s="500">
        <v>4</v>
      </c>
      <c r="B95" s="491">
        <v>44168</v>
      </c>
      <c r="C95" s="447"/>
      <c r="D95" s="501" t="s">
        <v>3665</v>
      </c>
      <c r="E95" s="502" t="s">
        <v>600</v>
      </c>
      <c r="F95" s="494">
        <v>36</v>
      </c>
      <c r="G95" s="494">
        <v>24</v>
      </c>
      <c r="H95" s="494">
        <v>42</v>
      </c>
      <c r="I95" s="497">
        <v>60</v>
      </c>
      <c r="J95" s="497" t="s">
        <v>3657</v>
      </c>
      <c r="K95" s="497">
        <f t="shared" ref="K95:K96" si="95">H95-F95</f>
        <v>6</v>
      </c>
      <c r="L95" s="498">
        <v>100</v>
      </c>
      <c r="M95" s="497">
        <f t="shared" ref="M95:M96" si="96">(K95*N95)-100</f>
        <v>2300</v>
      </c>
      <c r="N95" s="497">
        <v>400</v>
      </c>
      <c r="O95" s="499" t="s">
        <v>599</v>
      </c>
      <c r="P95" s="514">
        <v>44168</v>
      </c>
      <c r="Q95" s="470"/>
      <c r="R95" s="471" t="s">
        <v>602</v>
      </c>
      <c r="Z95" s="473"/>
      <c r="AA95" s="473"/>
      <c r="AB95" s="473"/>
      <c r="AC95" s="473"/>
      <c r="AD95" s="473"/>
      <c r="AE95" s="473"/>
      <c r="AF95" s="473"/>
      <c r="AG95" s="473"/>
      <c r="AH95" s="473"/>
    </row>
    <row r="96" spans="1:34" s="472" customFormat="1" ht="14.25">
      <c r="A96" s="500">
        <v>5</v>
      </c>
      <c r="B96" s="491">
        <v>44168</v>
      </c>
      <c r="C96" s="447"/>
      <c r="D96" s="501" t="s">
        <v>3668</v>
      </c>
      <c r="E96" s="502" t="s">
        <v>600</v>
      </c>
      <c r="F96" s="494">
        <v>41</v>
      </c>
      <c r="G96" s="494">
        <v>18</v>
      </c>
      <c r="H96" s="494">
        <v>55.5</v>
      </c>
      <c r="I96" s="497">
        <v>80</v>
      </c>
      <c r="J96" s="497" t="s">
        <v>3672</v>
      </c>
      <c r="K96" s="497">
        <f t="shared" si="95"/>
        <v>14.5</v>
      </c>
      <c r="L96" s="498">
        <v>100</v>
      </c>
      <c r="M96" s="497">
        <f t="shared" si="96"/>
        <v>987.5</v>
      </c>
      <c r="N96" s="497">
        <v>75</v>
      </c>
      <c r="O96" s="499" t="s">
        <v>599</v>
      </c>
      <c r="P96" s="514">
        <v>44168</v>
      </c>
      <c r="Q96" s="470"/>
      <c r="R96" s="471" t="s">
        <v>602</v>
      </c>
      <c r="Z96" s="473"/>
      <c r="AA96" s="473"/>
      <c r="AB96" s="473"/>
      <c r="AC96" s="473"/>
      <c r="AD96" s="473"/>
      <c r="AE96" s="473"/>
      <c r="AF96" s="473"/>
      <c r="AG96" s="473"/>
      <c r="AH96" s="473"/>
    </row>
    <row r="97" spans="1:34" s="472" customFormat="1" ht="14.25">
      <c r="A97" s="500">
        <v>6</v>
      </c>
      <c r="B97" s="491">
        <v>44168</v>
      </c>
      <c r="C97" s="447"/>
      <c r="D97" s="501" t="s">
        <v>3673</v>
      </c>
      <c r="E97" s="502" t="s">
        <v>600</v>
      </c>
      <c r="F97" s="494">
        <v>55</v>
      </c>
      <c r="G97" s="494">
        <v>18</v>
      </c>
      <c r="H97" s="494">
        <v>65.5</v>
      </c>
      <c r="I97" s="497">
        <v>100</v>
      </c>
      <c r="J97" s="497" t="s">
        <v>3662</v>
      </c>
      <c r="K97" s="497">
        <f t="shared" ref="K97:K99" si="97">H97-F97</f>
        <v>10.5</v>
      </c>
      <c r="L97" s="498">
        <v>100</v>
      </c>
      <c r="M97" s="497">
        <f t="shared" ref="M97:M99" si="98">(K97*N97)-100</f>
        <v>687.5</v>
      </c>
      <c r="N97" s="497">
        <v>75</v>
      </c>
      <c r="O97" s="499" t="s">
        <v>599</v>
      </c>
      <c r="P97" s="514">
        <v>44168</v>
      </c>
      <c r="Q97" s="470"/>
      <c r="R97" s="471" t="s">
        <v>602</v>
      </c>
      <c r="Z97" s="473"/>
      <c r="AA97" s="473"/>
      <c r="AB97" s="473"/>
      <c r="AC97" s="473"/>
      <c r="AD97" s="473"/>
      <c r="AE97" s="473"/>
      <c r="AF97" s="473"/>
      <c r="AG97" s="473"/>
      <c r="AH97" s="473"/>
    </row>
    <row r="98" spans="1:34" s="472" customFormat="1" ht="14.25">
      <c r="A98" s="521">
        <v>7</v>
      </c>
      <c r="B98" s="522">
        <v>44168</v>
      </c>
      <c r="C98" s="523"/>
      <c r="D98" s="524" t="s">
        <v>3673</v>
      </c>
      <c r="E98" s="525" t="s">
        <v>600</v>
      </c>
      <c r="F98" s="526">
        <v>51.5</v>
      </c>
      <c r="G98" s="526">
        <v>18</v>
      </c>
      <c r="H98" s="526">
        <v>18</v>
      </c>
      <c r="I98" s="527">
        <v>100</v>
      </c>
      <c r="J98" s="516" t="s">
        <v>3694</v>
      </c>
      <c r="K98" s="527">
        <f t="shared" si="97"/>
        <v>-33.5</v>
      </c>
      <c r="L98" s="532">
        <v>100</v>
      </c>
      <c r="M98" s="527">
        <f t="shared" si="98"/>
        <v>-2612.5</v>
      </c>
      <c r="N98" s="527">
        <v>75</v>
      </c>
      <c r="O98" s="519" t="s">
        <v>663</v>
      </c>
      <c r="P98" s="520">
        <v>44172</v>
      </c>
      <c r="Q98" s="470"/>
      <c r="R98" s="471" t="s">
        <v>602</v>
      </c>
      <c r="Z98" s="473"/>
      <c r="AA98" s="473"/>
      <c r="AB98" s="473"/>
      <c r="AC98" s="473"/>
      <c r="AD98" s="473"/>
      <c r="AE98" s="473"/>
      <c r="AF98" s="473"/>
      <c r="AG98" s="473"/>
      <c r="AH98" s="473"/>
    </row>
    <row r="99" spans="1:34" s="472" customFormat="1" ht="14.25">
      <c r="A99" s="500">
        <v>8</v>
      </c>
      <c r="B99" s="491">
        <v>44172</v>
      </c>
      <c r="C99" s="447"/>
      <c r="D99" s="501" t="s">
        <v>3692</v>
      </c>
      <c r="E99" s="502" t="s">
        <v>600</v>
      </c>
      <c r="F99" s="494">
        <v>75</v>
      </c>
      <c r="G99" s="494">
        <v>57</v>
      </c>
      <c r="H99" s="494">
        <v>83.5</v>
      </c>
      <c r="I99" s="497" t="s">
        <v>3693</v>
      </c>
      <c r="J99" s="497" t="s">
        <v>3703</v>
      </c>
      <c r="K99" s="497">
        <f t="shared" si="97"/>
        <v>8.5</v>
      </c>
      <c r="L99" s="498">
        <v>100</v>
      </c>
      <c r="M99" s="497">
        <f t="shared" si="98"/>
        <v>2025</v>
      </c>
      <c r="N99" s="497">
        <v>250</v>
      </c>
      <c r="O99" s="499" t="s">
        <v>599</v>
      </c>
      <c r="P99" s="478">
        <v>44173</v>
      </c>
      <c r="Q99" s="470"/>
      <c r="R99" s="471" t="s">
        <v>602</v>
      </c>
      <c r="Z99" s="473"/>
      <c r="AA99" s="473"/>
      <c r="AB99" s="473"/>
      <c r="AC99" s="473"/>
      <c r="AD99" s="473"/>
      <c r="AE99" s="473"/>
      <c r="AF99" s="473"/>
      <c r="AG99" s="473"/>
      <c r="AH99" s="473"/>
    </row>
    <row r="100" spans="1:34" s="472" customFormat="1" ht="14.25">
      <c r="A100" s="500">
        <v>9</v>
      </c>
      <c r="B100" s="491">
        <v>44173</v>
      </c>
      <c r="C100" s="447"/>
      <c r="D100" s="501" t="s">
        <v>3707</v>
      </c>
      <c r="E100" s="502" t="s">
        <v>600</v>
      </c>
      <c r="F100" s="494">
        <v>44</v>
      </c>
      <c r="G100" s="494">
        <v>17</v>
      </c>
      <c r="H100" s="494">
        <v>58</v>
      </c>
      <c r="I100" s="497">
        <v>80</v>
      </c>
      <c r="J100" s="497" t="s">
        <v>3702</v>
      </c>
      <c r="K100" s="497">
        <f t="shared" ref="K100:K101" si="99">H100-F100</f>
        <v>14</v>
      </c>
      <c r="L100" s="498">
        <v>100</v>
      </c>
      <c r="M100" s="497">
        <f t="shared" ref="M100:M101" si="100">(K100*N100)-100</f>
        <v>950</v>
      </c>
      <c r="N100" s="497">
        <v>75</v>
      </c>
      <c r="O100" s="499" t="s">
        <v>599</v>
      </c>
      <c r="P100" s="478">
        <v>44173</v>
      </c>
      <c r="Q100" s="470"/>
      <c r="R100" s="471" t="s">
        <v>602</v>
      </c>
      <c r="Z100" s="473"/>
      <c r="AA100" s="473"/>
      <c r="AB100" s="473"/>
      <c r="AC100" s="473"/>
      <c r="AD100" s="473"/>
      <c r="AE100" s="473"/>
      <c r="AF100" s="473"/>
      <c r="AG100" s="473"/>
      <c r="AH100" s="473"/>
    </row>
    <row r="101" spans="1:34" s="472" customFormat="1" ht="14.25">
      <c r="A101" s="521">
        <v>10</v>
      </c>
      <c r="B101" s="522">
        <v>44173</v>
      </c>
      <c r="C101" s="523"/>
      <c r="D101" s="524" t="s">
        <v>3708</v>
      </c>
      <c r="E101" s="525" t="s">
        <v>600</v>
      </c>
      <c r="F101" s="526">
        <v>49</v>
      </c>
      <c r="G101" s="526">
        <v>19</v>
      </c>
      <c r="H101" s="526">
        <v>19</v>
      </c>
      <c r="I101" s="527">
        <v>100</v>
      </c>
      <c r="J101" s="516" t="s">
        <v>3724</v>
      </c>
      <c r="K101" s="527">
        <f t="shared" si="99"/>
        <v>-30</v>
      </c>
      <c r="L101" s="532">
        <v>100</v>
      </c>
      <c r="M101" s="527">
        <f t="shared" si="100"/>
        <v>-2350</v>
      </c>
      <c r="N101" s="527">
        <v>75</v>
      </c>
      <c r="O101" s="519" t="s">
        <v>663</v>
      </c>
      <c r="P101" s="520">
        <v>44174</v>
      </c>
      <c r="Q101" s="470"/>
      <c r="R101" s="471" t="s">
        <v>602</v>
      </c>
      <c r="Z101" s="473"/>
      <c r="AA101" s="473"/>
      <c r="AB101" s="473"/>
      <c r="AC101" s="473"/>
      <c r="AD101" s="473"/>
      <c r="AE101" s="473"/>
      <c r="AF101" s="473"/>
      <c r="AG101" s="473"/>
      <c r="AH101" s="473"/>
    </row>
    <row r="102" spans="1:34" s="472" customFormat="1" ht="14.25">
      <c r="A102" s="500">
        <v>11</v>
      </c>
      <c r="B102" s="491">
        <v>44175</v>
      </c>
      <c r="C102" s="447"/>
      <c r="D102" s="501" t="s">
        <v>3739</v>
      </c>
      <c r="E102" s="502" t="s">
        <v>600</v>
      </c>
      <c r="F102" s="494">
        <v>37.5</v>
      </c>
      <c r="G102" s="494"/>
      <c r="H102" s="494">
        <v>87.5</v>
      </c>
      <c r="I102" s="497">
        <v>90</v>
      </c>
      <c r="J102" s="497" t="s">
        <v>3740</v>
      </c>
      <c r="K102" s="497">
        <f t="shared" ref="K102" si="101">H102-F102</f>
        <v>50</v>
      </c>
      <c r="L102" s="498">
        <v>100</v>
      </c>
      <c r="M102" s="497">
        <f t="shared" ref="M102" si="102">(K102*N102)-100</f>
        <v>1150</v>
      </c>
      <c r="N102" s="497">
        <v>25</v>
      </c>
      <c r="O102" s="499" t="s">
        <v>599</v>
      </c>
      <c r="P102" s="514">
        <v>44175</v>
      </c>
      <c r="Q102" s="470"/>
      <c r="R102" s="471" t="s">
        <v>3186</v>
      </c>
      <c r="Z102" s="473"/>
      <c r="AA102" s="473"/>
      <c r="AB102" s="473"/>
      <c r="AC102" s="473"/>
      <c r="AD102" s="473"/>
      <c r="AE102" s="473"/>
      <c r="AF102" s="473"/>
      <c r="AG102" s="473"/>
      <c r="AH102" s="473"/>
    </row>
    <row r="103" spans="1:34" s="472" customFormat="1" ht="14.25">
      <c r="A103" s="605">
        <v>12</v>
      </c>
      <c r="B103" s="607">
        <v>44175</v>
      </c>
      <c r="C103" s="447"/>
      <c r="D103" s="440" t="s">
        <v>3741</v>
      </c>
      <c r="E103" s="441" t="s">
        <v>600</v>
      </c>
      <c r="F103" s="415" t="s">
        <v>3744</v>
      </c>
      <c r="G103" s="415"/>
      <c r="H103" s="415"/>
      <c r="I103" s="376"/>
      <c r="J103" s="609" t="s">
        <v>601</v>
      </c>
      <c r="K103" s="376"/>
      <c r="L103" s="432"/>
      <c r="M103" s="376"/>
      <c r="N103" s="376"/>
      <c r="O103" s="404"/>
      <c r="P103" s="421"/>
      <c r="Q103" s="470"/>
      <c r="R103" s="471" t="s">
        <v>602</v>
      </c>
      <c r="Z103" s="473"/>
      <c r="AA103" s="473"/>
      <c r="AB103" s="473"/>
      <c r="AC103" s="473"/>
      <c r="AD103" s="473"/>
      <c r="AE103" s="473"/>
      <c r="AF103" s="473"/>
      <c r="AG103" s="473"/>
      <c r="AH103" s="473"/>
    </row>
    <row r="104" spans="1:34" s="472" customFormat="1" ht="14.25">
      <c r="A104" s="606"/>
      <c r="B104" s="608"/>
      <c r="C104" s="447"/>
      <c r="D104" s="440" t="s">
        <v>3742</v>
      </c>
      <c r="E104" s="441" t="s">
        <v>3627</v>
      </c>
      <c r="F104" s="415" t="s">
        <v>3743</v>
      </c>
      <c r="G104" s="415"/>
      <c r="H104" s="415"/>
      <c r="I104" s="376"/>
      <c r="J104" s="610"/>
      <c r="K104" s="376"/>
      <c r="L104" s="432"/>
      <c r="M104" s="376"/>
      <c r="N104" s="376"/>
      <c r="O104" s="404"/>
      <c r="P104" s="421"/>
      <c r="Q104" s="470"/>
      <c r="R104" s="471"/>
      <c r="Z104" s="473"/>
      <c r="AA104" s="473"/>
      <c r="AB104" s="473"/>
      <c r="AC104" s="473"/>
      <c r="AD104" s="473"/>
      <c r="AE104" s="473"/>
      <c r="AF104" s="473"/>
      <c r="AG104" s="473"/>
      <c r="AH104" s="473"/>
    </row>
    <row r="105" spans="1:34" s="472" customFormat="1" ht="14.25">
      <c r="A105" s="500">
        <v>13</v>
      </c>
      <c r="B105" s="491">
        <v>44179</v>
      </c>
      <c r="C105" s="447"/>
      <c r="D105" s="501" t="s">
        <v>3741</v>
      </c>
      <c r="E105" s="502" t="s">
        <v>600</v>
      </c>
      <c r="F105" s="494">
        <v>58.5</v>
      </c>
      <c r="G105" s="494">
        <v>38</v>
      </c>
      <c r="H105" s="494">
        <v>71</v>
      </c>
      <c r="I105" s="497">
        <v>100</v>
      </c>
      <c r="J105" s="497" t="s">
        <v>3720</v>
      </c>
      <c r="K105" s="497">
        <f t="shared" ref="K105" si="103">H105-F105</f>
        <v>12.5</v>
      </c>
      <c r="L105" s="498">
        <v>100</v>
      </c>
      <c r="M105" s="497">
        <f t="shared" ref="M105" si="104">(K105*N105)-100</f>
        <v>837.5</v>
      </c>
      <c r="N105" s="497">
        <v>75</v>
      </c>
      <c r="O105" s="499" t="s">
        <v>599</v>
      </c>
      <c r="P105" s="514">
        <v>44179</v>
      </c>
      <c r="Q105" s="470"/>
      <c r="R105" s="471" t="s">
        <v>602</v>
      </c>
      <c r="Z105" s="473"/>
      <c r="AA105" s="473"/>
      <c r="AB105" s="473"/>
      <c r="AC105" s="473"/>
      <c r="AD105" s="473"/>
      <c r="AE105" s="473"/>
      <c r="AF105" s="473"/>
      <c r="AG105" s="473"/>
      <c r="AH105" s="473"/>
    </row>
    <row r="106" spans="1:34" s="472" customFormat="1" ht="14.25">
      <c r="A106" s="605">
        <v>12</v>
      </c>
      <c r="B106" s="607">
        <v>44179</v>
      </c>
      <c r="C106" s="447"/>
      <c r="D106" s="440" t="s">
        <v>3763</v>
      </c>
      <c r="E106" s="441" t="s">
        <v>600</v>
      </c>
      <c r="F106" s="415" t="s">
        <v>3761</v>
      </c>
      <c r="G106" s="415"/>
      <c r="H106" s="415"/>
      <c r="I106" s="376"/>
      <c r="J106" s="609" t="s">
        <v>601</v>
      </c>
      <c r="K106" s="376"/>
      <c r="L106" s="432"/>
      <c r="M106" s="376"/>
      <c r="N106" s="376"/>
      <c r="O106" s="404"/>
      <c r="P106" s="421"/>
      <c r="Q106" s="470"/>
      <c r="R106" s="471" t="s">
        <v>602</v>
      </c>
      <c r="Z106" s="473"/>
      <c r="AA106" s="473"/>
      <c r="AB106" s="473"/>
      <c r="AC106" s="473"/>
      <c r="AD106" s="473"/>
      <c r="AE106" s="473"/>
      <c r="AF106" s="473"/>
      <c r="AG106" s="473"/>
      <c r="AH106" s="473"/>
    </row>
    <row r="107" spans="1:34" s="472" customFormat="1" ht="14.25">
      <c r="A107" s="606"/>
      <c r="B107" s="608"/>
      <c r="C107" s="447"/>
      <c r="D107" s="440" t="s">
        <v>3762</v>
      </c>
      <c r="E107" s="441" t="s">
        <v>3627</v>
      </c>
      <c r="F107" s="415" t="s">
        <v>3764</v>
      </c>
      <c r="G107" s="415"/>
      <c r="H107" s="415"/>
      <c r="I107" s="376"/>
      <c r="J107" s="610"/>
      <c r="K107" s="376"/>
      <c r="L107" s="432"/>
      <c r="M107" s="376"/>
      <c r="N107" s="376"/>
      <c r="O107" s="404"/>
      <c r="P107" s="421"/>
      <c r="Q107" s="470"/>
      <c r="R107" s="471"/>
      <c r="Z107" s="473"/>
      <c r="AA107" s="473"/>
      <c r="AB107" s="473"/>
      <c r="AC107" s="473"/>
      <c r="AD107" s="473"/>
      <c r="AE107" s="473"/>
      <c r="AF107" s="473"/>
      <c r="AG107" s="473"/>
      <c r="AH107" s="473"/>
    </row>
    <row r="108" spans="1:34" s="472" customFormat="1" ht="14.25">
      <c r="A108" s="500">
        <v>15</v>
      </c>
      <c r="B108" s="491">
        <v>44179</v>
      </c>
      <c r="C108" s="447"/>
      <c r="D108" s="501" t="s">
        <v>3741</v>
      </c>
      <c r="E108" s="502" t="s">
        <v>600</v>
      </c>
      <c r="F108" s="494">
        <v>51</v>
      </c>
      <c r="G108" s="494">
        <v>18</v>
      </c>
      <c r="H108" s="494">
        <v>69</v>
      </c>
      <c r="I108" s="497">
        <v>100</v>
      </c>
      <c r="J108" s="497" t="s">
        <v>3800</v>
      </c>
      <c r="K108" s="497">
        <f t="shared" ref="K108" si="105">H108-F108</f>
        <v>18</v>
      </c>
      <c r="L108" s="498">
        <v>100</v>
      </c>
      <c r="M108" s="497">
        <f t="shared" ref="M108" si="106">(K108*N108)-100</f>
        <v>1250</v>
      </c>
      <c r="N108" s="497">
        <v>75</v>
      </c>
      <c r="O108" s="499" t="s">
        <v>599</v>
      </c>
      <c r="P108" s="478">
        <v>44180</v>
      </c>
      <c r="Q108" s="470"/>
      <c r="R108" s="471" t="s">
        <v>602</v>
      </c>
      <c r="Z108" s="473"/>
      <c r="AA108" s="473"/>
      <c r="AB108" s="473"/>
      <c r="AC108" s="473"/>
      <c r="AD108" s="473"/>
      <c r="AE108" s="473"/>
      <c r="AF108" s="473"/>
      <c r="AG108" s="473"/>
      <c r="AH108" s="473"/>
    </row>
    <row r="109" spans="1:34" s="40" customFormat="1" ht="14.25">
      <c r="A109" s="424"/>
      <c r="B109" s="413"/>
      <c r="C109" s="413"/>
      <c r="D109" s="414"/>
      <c r="E109" s="415"/>
      <c r="F109" s="415"/>
      <c r="G109" s="409"/>
      <c r="H109" s="409"/>
      <c r="I109" s="409"/>
      <c r="J109" s="376"/>
      <c r="K109" s="376"/>
      <c r="L109" s="432"/>
      <c r="M109" s="376"/>
      <c r="N109" s="376"/>
      <c r="O109" s="404"/>
      <c r="P109" s="437"/>
      <c r="Q109" s="387"/>
      <c r="R109" s="343"/>
      <c r="Z109" s="393"/>
      <c r="AA109" s="393"/>
      <c r="AB109" s="393"/>
      <c r="AC109" s="393"/>
      <c r="AD109" s="393"/>
      <c r="AE109" s="393"/>
      <c r="AF109" s="393"/>
      <c r="AG109" s="393"/>
      <c r="AH109" s="393"/>
    </row>
    <row r="110" spans="1:34" s="40" customFormat="1" ht="14.25">
      <c r="A110" s="36"/>
      <c r="B110" s="425"/>
      <c r="C110" s="425"/>
      <c r="D110" s="426"/>
      <c r="E110" s="427"/>
      <c r="F110" s="427"/>
      <c r="G110" s="428"/>
      <c r="H110" s="428"/>
      <c r="I110" s="427"/>
      <c r="J110" s="423"/>
      <c r="K110" s="423"/>
      <c r="L110" s="423"/>
      <c r="M110" s="423"/>
      <c r="N110" s="423"/>
      <c r="O110" s="423"/>
      <c r="P110" s="423"/>
      <c r="Q110" s="387"/>
      <c r="R110" s="343"/>
      <c r="Z110" s="393"/>
      <c r="AA110" s="393"/>
      <c r="AB110" s="393"/>
      <c r="AC110" s="393"/>
      <c r="AD110" s="393"/>
      <c r="AE110" s="393"/>
      <c r="AF110" s="393"/>
      <c r="AG110" s="393"/>
      <c r="AH110" s="393"/>
    </row>
    <row r="111" spans="1:34" s="40" customFormat="1" ht="14.25">
      <c r="A111" s="36"/>
      <c r="B111" s="425"/>
      <c r="C111" s="425"/>
      <c r="D111" s="426"/>
      <c r="E111" s="427"/>
      <c r="F111" s="427"/>
      <c r="G111" s="428"/>
      <c r="H111" s="428"/>
      <c r="I111" s="427"/>
      <c r="J111" s="423"/>
      <c r="K111" s="423"/>
      <c r="L111" s="423"/>
      <c r="M111" s="423"/>
      <c r="N111" s="423"/>
      <c r="O111" s="423"/>
      <c r="P111" s="423"/>
      <c r="Q111" s="387"/>
      <c r="R111" s="343"/>
      <c r="Z111" s="393"/>
      <c r="AA111" s="393"/>
      <c r="AB111" s="393"/>
      <c r="AC111" s="393"/>
      <c r="AD111" s="393"/>
      <c r="AE111" s="393"/>
      <c r="AF111" s="393"/>
      <c r="AG111" s="393"/>
      <c r="AH111" s="393"/>
    </row>
    <row r="112" spans="1:34" s="40" customFormat="1" ht="14.25">
      <c r="A112" s="36"/>
      <c r="B112" s="425"/>
      <c r="C112" s="425"/>
      <c r="D112" s="426"/>
      <c r="E112" s="427"/>
      <c r="F112" s="427"/>
      <c r="G112" s="428"/>
      <c r="H112" s="428"/>
      <c r="I112" s="427"/>
      <c r="J112" s="423"/>
      <c r="K112" s="423"/>
      <c r="L112" s="423"/>
      <c r="M112" s="423"/>
      <c r="N112" s="423"/>
      <c r="O112" s="429"/>
      <c r="P112" s="423"/>
      <c r="Q112" s="387"/>
      <c r="R112" s="343"/>
      <c r="Z112" s="393"/>
      <c r="AA112" s="393"/>
      <c r="AB112" s="393"/>
      <c r="AC112" s="393"/>
      <c r="AD112" s="393"/>
      <c r="AE112" s="393"/>
      <c r="AF112" s="393"/>
      <c r="AG112" s="393"/>
      <c r="AH112" s="393"/>
    </row>
    <row r="113" spans="1:34" s="40" customFormat="1" ht="14.25">
      <c r="A113" s="377"/>
      <c r="B113" s="378"/>
      <c r="C113" s="378"/>
      <c r="D113" s="379"/>
      <c r="E113" s="377"/>
      <c r="F113" s="394"/>
      <c r="G113" s="377"/>
      <c r="H113" s="377"/>
      <c r="I113" s="377"/>
      <c r="J113" s="378"/>
      <c r="K113" s="395"/>
      <c r="L113" s="377"/>
      <c r="M113" s="377"/>
      <c r="N113" s="377"/>
      <c r="O113" s="396"/>
      <c r="P113" s="387"/>
      <c r="Q113" s="387"/>
      <c r="R113" s="343"/>
      <c r="Z113" s="393"/>
      <c r="AA113" s="393"/>
      <c r="AB113" s="393"/>
      <c r="AC113" s="393"/>
      <c r="AD113" s="393"/>
      <c r="AE113" s="393"/>
      <c r="AF113" s="393"/>
      <c r="AG113" s="393"/>
      <c r="AH113" s="393"/>
    </row>
    <row r="114" spans="1:34" ht="15">
      <c r="A114" s="99" t="s">
        <v>618</v>
      </c>
      <c r="B114" s="100"/>
      <c r="C114" s="100"/>
      <c r="D114" s="101"/>
      <c r="E114" s="34"/>
      <c r="F114" s="32"/>
      <c r="G114" s="32"/>
      <c r="H114" s="73"/>
      <c r="I114" s="119"/>
      <c r="J114" s="120"/>
      <c r="K114" s="17"/>
      <c r="L114" s="17"/>
      <c r="M114" s="17"/>
      <c r="N114" s="11"/>
      <c r="O114" s="53"/>
      <c r="Q114" s="95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34" ht="38.25">
      <c r="A115" s="20" t="s">
        <v>16</v>
      </c>
      <c r="B115" s="21" t="s">
        <v>575</v>
      </c>
      <c r="C115" s="21"/>
      <c r="D115" s="22" t="s">
        <v>588</v>
      </c>
      <c r="E115" s="21" t="s">
        <v>589</v>
      </c>
      <c r="F115" s="21" t="s">
        <v>590</v>
      </c>
      <c r="G115" s="21" t="s">
        <v>591</v>
      </c>
      <c r="H115" s="21" t="s">
        <v>592</v>
      </c>
      <c r="I115" s="21" t="s">
        <v>593</v>
      </c>
      <c r="J115" s="20" t="s">
        <v>594</v>
      </c>
      <c r="K115" s="62" t="s">
        <v>610</v>
      </c>
      <c r="L115" s="420" t="s">
        <v>3630</v>
      </c>
      <c r="M115" s="63" t="s">
        <v>3629</v>
      </c>
      <c r="N115" s="21" t="s">
        <v>597</v>
      </c>
      <c r="O115" s="78" t="s">
        <v>598</v>
      </c>
      <c r="P115" s="97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4" s="393" customFormat="1" ht="14.25">
      <c r="A116" s="424">
        <v>1</v>
      </c>
      <c r="B116" s="413">
        <v>44173</v>
      </c>
      <c r="C116" s="413"/>
      <c r="D116" s="414" t="s">
        <v>3710</v>
      </c>
      <c r="E116" s="415" t="s">
        <v>600</v>
      </c>
      <c r="F116" s="415" t="s">
        <v>3711</v>
      </c>
      <c r="G116" s="409">
        <v>1415</v>
      </c>
      <c r="H116" s="409"/>
      <c r="I116" s="415">
        <v>1900</v>
      </c>
      <c r="J116" s="442" t="s">
        <v>601</v>
      </c>
      <c r="K116" s="376"/>
      <c r="L116" s="432"/>
      <c r="M116" s="430"/>
      <c r="N116" s="404"/>
      <c r="O116" s="437"/>
      <c r="P116" s="98"/>
      <c r="Q116" s="444"/>
      <c r="R116" s="553" t="s">
        <v>602</v>
      </c>
      <c r="S116" s="438"/>
      <c r="T116" s="438"/>
      <c r="U116" s="438"/>
      <c r="V116" s="438"/>
      <c r="W116" s="438"/>
      <c r="X116" s="438"/>
      <c r="Y116" s="438"/>
      <c r="Z116" s="438"/>
    </row>
    <row r="117" spans="1:34" s="393" customFormat="1" ht="14.25">
      <c r="A117" s="36">
        <v>2</v>
      </c>
      <c r="B117" s="413">
        <v>44173</v>
      </c>
      <c r="C117" s="425"/>
      <c r="D117" s="414" t="s">
        <v>440</v>
      </c>
      <c r="E117" s="415" t="s">
        <v>600</v>
      </c>
      <c r="F117" s="415" t="s">
        <v>3712</v>
      </c>
      <c r="G117" s="409">
        <v>265</v>
      </c>
      <c r="H117" s="409"/>
      <c r="I117" s="415" t="s">
        <v>3713</v>
      </c>
      <c r="J117" s="376" t="s">
        <v>601</v>
      </c>
      <c r="K117" s="376"/>
      <c r="L117" s="432"/>
      <c r="M117" s="430"/>
      <c r="N117" s="404"/>
      <c r="O117" s="437"/>
      <c r="P117" s="98"/>
      <c r="Q117" s="444"/>
      <c r="R117" s="553" t="s">
        <v>602</v>
      </c>
      <c r="S117" s="438"/>
      <c r="T117" s="438"/>
      <c r="U117" s="438"/>
      <c r="V117" s="438"/>
      <c r="W117" s="438"/>
      <c r="X117" s="438"/>
      <c r="Y117" s="438"/>
      <c r="Z117" s="438"/>
    </row>
    <row r="118" spans="1:34" s="8" customFormat="1">
      <c r="A118" s="388"/>
      <c r="B118" s="389"/>
      <c r="C118" s="390"/>
      <c r="D118" s="391"/>
      <c r="E118" s="424"/>
      <c r="F118" s="424"/>
      <c r="G118" s="551"/>
      <c r="H118" s="551"/>
      <c r="I118" s="424"/>
      <c r="J118" s="552"/>
      <c r="K118" s="547"/>
      <c r="L118" s="548"/>
      <c r="M118" s="549"/>
      <c r="N118" s="550"/>
      <c r="O118" s="392"/>
      <c r="P118" s="123"/>
      <c r="Q118"/>
      <c r="R118" s="94"/>
      <c r="T118" s="57"/>
      <c r="U118" s="57"/>
      <c r="V118" s="57"/>
      <c r="W118" s="57"/>
      <c r="X118" s="57"/>
      <c r="Y118" s="57"/>
      <c r="Z118" s="57"/>
    </row>
    <row r="119" spans="1:34">
      <c r="A119" s="23" t="s">
        <v>603</v>
      </c>
      <c r="B119" s="23"/>
      <c r="C119" s="23"/>
      <c r="D119" s="23"/>
      <c r="E119" s="5"/>
      <c r="F119" s="30" t="s">
        <v>605</v>
      </c>
      <c r="G119" s="82"/>
      <c r="H119" s="82"/>
      <c r="I119" s="38"/>
      <c r="J119" s="85"/>
      <c r="K119" s="83"/>
      <c r="L119" s="84"/>
      <c r="M119" s="85"/>
      <c r="N119" s="86"/>
      <c r="O119" s="124"/>
      <c r="P119" s="11"/>
      <c r="Q119" s="16"/>
      <c r="R119" s="96"/>
      <c r="S119" s="16"/>
      <c r="T119" s="16"/>
      <c r="U119" s="16"/>
      <c r="V119" s="16"/>
      <c r="W119" s="16"/>
      <c r="X119" s="16"/>
      <c r="Y119" s="16"/>
    </row>
    <row r="120" spans="1:34">
      <c r="A120" s="29" t="s">
        <v>604</v>
      </c>
      <c r="B120" s="23"/>
      <c r="C120" s="23"/>
      <c r="D120" s="23"/>
      <c r="E120" s="32"/>
      <c r="F120" s="30" t="s">
        <v>607</v>
      </c>
      <c r="G120" s="12"/>
      <c r="H120" s="12"/>
      <c r="I120" s="12"/>
      <c r="J120" s="53"/>
      <c r="K120" s="12"/>
      <c r="L120" s="12"/>
      <c r="M120" s="12"/>
      <c r="N120" s="11"/>
      <c r="O120" s="53"/>
      <c r="Q120" s="7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34">
      <c r="A121" s="29"/>
      <c r="B121" s="23"/>
      <c r="C121" s="23"/>
      <c r="D121" s="23"/>
      <c r="E121" s="32"/>
      <c r="F121" s="30"/>
      <c r="G121" s="12"/>
      <c r="H121" s="12"/>
      <c r="I121" s="12"/>
      <c r="J121" s="53"/>
      <c r="K121" s="12"/>
      <c r="L121" s="12"/>
      <c r="M121" s="12"/>
      <c r="N121" s="11"/>
      <c r="O121" s="53"/>
      <c r="Q121" s="7"/>
      <c r="R121" s="82"/>
      <c r="S121" s="16"/>
      <c r="T121" s="16"/>
      <c r="U121" s="16"/>
      <c r="V121" s="16"/>
      <c r="W121" s="16"/>
      <c r="X121" s="16"/>
      <c r="Y121" s="16"/>
      <c r="Z121" s="16"/>
    </row>
    <row r="122" spans="1:34" ht="15">
      <c r="A122" s="11"/>
      <c r="B122" s="33" t="s">
        <v>3635</v>
      </c>
      <c r="C122" s="33"/>
      <c r="D122" s="33"/>
      <c r="E122" s="33"/>
      <c r="F122" s="34"/>
      <c r="G122" s="32"/>
      <c r="H122" s="32"/>
      <c r="I122" s="73"/>
      <c r="J122" s="74"/>
      <c r="K122" s="75"/>
      <c r="L122" s="419"/>
      <c r="M122" s="12"/>
      <c r="N122" s="11"/>
      <c r="O122" s="53"/>
      <c r="Q122" s="7"/>
      <c r="R122" s="82"/>
      <c r="S122" s="16"/>
      <c r="T122" s="16"/>
      <c r="U122" s="16"/>
      <c r="V122" s="16"/>
      <c r="W122" s="16"/>
      <c r="X122" s="16"/>
      <c r="Y122" s="16"/>
      <c r="Z122" s="16"/>
    </row>
    <row r="123" spans="1:34" ht="38.25">
      <c r="A123" s="20" t="s">
        <v>16</v>
      </c>
      <c r="B123" s="21" t="s">
        <v>575</v>
      </c>
      <c r="C123" s="21"/>
      <c r="D123" s="22" t="s">
        <v>588</v>
      </c>
      <c r="E123" s="21" t="s">
        <v>589</v>
      </c>
      <c r="F123" s="21" t="s">
        <v>590</v>
      </c>
      <c r="G123" s="21" t="s">
        <v>609</v>
      </c>
      <c r="H123" s="21" t="s">
        <v>592</v>
      </c>
      <c r="I123" s="21" t="s">
        <v>593</v>
      </c>
      <c r="J123" s="76" t="s">
        <v>594</v>
      </c>
      <c r="K123" s="62" t="s">
        <v>610</v>
      </c>
      <c r="L123" s="77" t="s">
        <v>611</v>
      </c>
      <c r="M123" s="21" t="s">
        <v>612</v>
      </c>
      <c r="N123" s="420" t="s">
        <v>3630</v>
      </c>
      <c r="O123" s="63" t="s">
        <v>3629</v>
      </c>
      <c r="P123" s="21" t="s">
        <v>597</v>
      </c>
      <c r="Q123" s="78" t="s">
        <v>598</v>
      </c>
      <c r="R123" s="82"/>
      <c r="S123" s="16"/>
      <c r="T123" s="16"/>
      <c r="U123" s="16"/>
      <c r="V123" s="16"/>
      <c r="W123" s="16"/>
      <c r="X123" s="16"/>
      <c r="Y123" s="16"/>
      <c r="Z123" s="16"/>
    </row>
    <row r="124" spans="1:34" ht="14.25">
      <c r="A124" s="382"/>
      <c r="B124" s="397"/>
      <c r="C124" s="401"/>
      <c r="D124" s="411"/>
      <c r="E124" s="402"/>
      <c r="F124" s="431"/>
      <c r="G124" s="409"/>
      <c r="H124" s="402"/>
      <c r="I124" s="399"/>
      <c r="J124" s="442"/>
      <c r="K124" s="442"/>
      <c r="L124" s="443"/>
      <c r="M124" s="441"/>
      <c r="N124" s="443"/>
      <c r="O124" s="430"/>
      <c r="P124" s="403"/>
      <c r="Q124" s="421"/>
      <c r="R124" s="439"/>
      <c r="S124" s="429"/>
      <c r="T124" s="16"/>
      <c r="U124" s="438"/>
      <c r="V124" s="438"/>
      <c r="W124" s="438"/>
      <c r="X124" s="438"/>
      <c r="Y124" s="438"/>
      <c r="Z124" s="438"/>
      <c r="AA124" s="393"/>
      <c r="AB124" s="393"/>
      <c r="AC124" s="393"/>
    </row>
    <row r="125" spans="1:34" ht="14.25">
      <c r="A125" s="382"/>
      <c r="B125" s="397"/>
      <c r="C125" s="401"/>
      <c r="D125" s="411"/>
      <c r="E125" s="402"/>
      <c r="F125" s="431"/>
      <c r="G125" s="409"/>
      <c r="H125" s="402"/>
      <c r="I125" s="399"/>
      <c r="J125" s="442"/>
      <c r="K125" s="442"/>
      <c r="L125" s="443"/>
      <c r="M125" s="441"/>
      <c r="N125" s="443"/>
      <c r="O125" s="430"/>
      <c r="P125" s="403"/>
      <c r="Q125" s="421"/>
      <c r="R125" s="439"/>
      <c r="S125" s="429"/>
      <c r="T125" s="16"/>
      <c r="U125" s="438"/>
      <c r="V125" s="438"/>
      <c r="W125" s="438"/>
      <c r="X125" s="438"/>
      <c r="Y125" s="438"/>
      <c r="Z125" s="438"/>
      <c r="AA125" s="393"/>
      <c r="AB125" s="393"/>
      <c r="AC125" s="393"/>
    </row>
    <row r="126" spans="1:34" s="393" customFormat="1" ht="14.25">
      <c r="A126" s="382"/>
      <c r="B126" s="397"/>
      <c r="C126" s="401"/>
      <c r="D126" s="411"/>
      <c r="E126" s="402"/>
      <c r="F126" s="431"/>
      <c r="G126" s="409"/>
      <c r="H126" s="402"/>
      <c r="I126" s="399"/>
      <c r="J126" s="442"/>
      <c r="K126" s="442"/>
      <c r="L126" s="443"/>
      <c r="M126" s="441"/>
      <c r="N126" s="443"/>
      <c r="O126" s="430"/>
      <c r="P126" s="403"/>
      <c r="Q126" s="421"/>
      <c r="R126" s="436"/>
      <c r="S126" s="438"/>
      <c r="T126" s="438"/>
      <c r="U126" s="438"/>
      <c r="V126" s="438"/>
      <c r="W126" s="438"/>
      <c r="X126" s="438"/>
      <c r="Y126" s="438"/>
      <c r="Z126" s="438"/>
    </row>
    <row r="127" spans="1:34" s="393" customFormat="1" ht="14.25">
      <c r="A127" s="382"/>
      <c r="B127" s="397"/>
      <c r="C127" s="401"/>
      <c r="D127" s="411"/>
      <c r="E127" s="402"/>
      <c r="F127" s="442"/>
      <c r="G127" s="415"/>
      <c r="H127" s="402"/>
      <c r="I127" s="399"/>
      <c r="J127" s="442"/>
      <c r="K127" s="442"/>
      <c r="L127" s="443"/>
      <c r="M127" s="441"/>
      <c r="N127" s="443"/>
      <c r="O127" s="430"/>
      <c r="P127" s="403"/>
      <c r="Q127" s="421"/>
      <c r="R127" s="436"/>
      <c r="S127" s="438"/>
      <c r="T127" s="438"/>
      <c r="U127" s="438"/>
      <c r="V127" s="438"/>
      <c r="W127" s="438"/>
      <c r="X127" s="438"/>
      <c r="Y127" s="438"/>
      <c r="Z127" s="438"/>
    </row>
    <row r="128" spans="1:34" s="393" customFormat="1" ht="14.25">
      <c r="A128" s="382"/>
      <c r="B128" s="397"/>
      <c r="C128" s="401"/>
      <c r="D128" s="411"/>
      <c r="E128" s="402"/>
      <c r="F128" s="442"/>
      <c r="G128" s="415"/>
      <c r="H128" s="402"/>
      <c r="I128" s="399"/>
      <c r="J128" s="442"/>
      <c r="K128" s="442"/>
      <c r="L128" s="443"/>
      <c r="M128" s="441"/>
      <c r="N128" s="443"/>
      <c r="O128" s="430"/>
      <c r="P128" s="403"/>
      <c r="Q128" s="421"/>
      <c r="R128" s="436"/>
      <c r="S128" s="438"/>
      <c r="T128" s="438"/>
      <c r="U128" s="438"/>
      <c r="V128" s="438"/>
      <c r="W128" s="438"/>
      <c r="X128" s="438"/>
      <c r="Y128" s="438"/>
      <c r="Z128" s="438"/>
    </row>
    <row r="129" spans="1:26" s="393" customFormat="1" ht="14.25">
      <c r="A129" s="382"/>
      <c r="B129" s="397"/>
      <c r="C129" s="401"/>
      <c r="D129" s="411"/>
      <c r="E129" s="402"/>
      <c r="F129" s="431"/>
      <c r="G129" s="409"/>
      <c r="H129" s="402"/>
      <c r="I129" s="399"/>
      <c r="J129" s="442"/>
      <c r="K129" s="433"/>
      <c r="L129" s="443"/>
      <c r="M129" s="441"/>
      <c r="N129" s="443"/>
      <c r="O129" s="430"/>
      <c r="P129" s="435"/>
      <c r="Q129" s="421"/>
      <c r="R129" s="436"/>
      <c r="S129" s="438"/>
      <c r="T129" s="438"/>
      <c r="U129" s="438"/>
      <c r="V129" s="438"/>
      <c r="W129" s="438"/>
      <c r="X129" s="438"/>
      <c r="Y129" s="438"/>
      <c r="Z129" s="438"/>
    </row>
    <row r="130" spans="1:26" s="393" customFormat="1" ht="14.25">
      <c r="A130" s="382"/>
      <c r="B130" s="397"/>
      <c r="C130" s="401"/>
      <c r="D130" s="411"/>
      <c r="E130" s="402"/>
      <c r="F130" s="431"/>
      <c r="G130" s="409"/>
      <c r="H130" s="402"/>
      <c r="I130" s="399"/>
      <c r="J130" s="433"/>
      <c r="K130" s="433"/>
      <c r="L130" s="433"/>
      <c r="M130" s="433"/>
      <c r="N130" s="434"/>
      <c r="O130" s="445"/>
      <c r="P130" s="435"/>
      <c r="Q130" s="421"/>
      <c r="R130" s="436"/>
      <c r="S130" s="438"/>
      <c r="T130" s="438"/>
      <c r="U130" s="438"/>
      <c r="V130" s="438"/>
      <c r="W130" s="438"/>
      <c r="X130" s="438"/>
      <c r="Y130" s="438"/>
      <c r="Z130" s="438"/>
    </row>
    <row r="131" spans="1:26" s="393" customFormat="1" ht="14.25">
      <c r="A131" s="382"/>
      <c r="B131" s="397"/>
      <c r="C131" s="401"/>
      <c r="D131" s="411"/>
      <c r="E131" s="402"/>
      <c r="F131" s="442"/>
      <c r="G131" s="415"/>
      <c r="H131" s="402"/>
      <c r="I131" s="399"/>
      <c r="J131" s="442"/>
      <c r="K131" s="442"/>
      <c r="L131" s="443"/>
      <c r="M131" s="441"/>
      <c r="N131" s="443"/>
      <c r="O131" s="430"/>
      <c r="P131" s="403"/>
      <c r="Q131" s="421"/>
      <c r="R131" s="439"/>
      <c r="S131" s="429"/>
      <c r="T131" s="438"/>
      <c r="U131" s="438"/>
      <c r="V131" s="438"/>
      <c r="W131" s="438"/>
      <c r="X131" s="438"/>
      <c r="Y131" s="438"/>
      <c r="Z131" s="438"/>
    </row>
    <row r="132" spans="1:26" s="393" customFormat="1" ht="14.25">
      <c r="A132" s="382"/>
      <c r="B132" s="397"/>
      <c r="C132" s="401"/>
      <c r="D132" s="411"/>
      <c r="E132" s="402"/>
      <c r="F132" s="431"/>
      <c r="G132" s="409"/>
      <c r="H132" s="402"/>
      <c r="I132" s="399"/>
      <c r="J132" s="376"/>
      <c r="K132" s="376"/>
      <c r="L132" s="376"/>
      <c r="M132" s="376"/>
      <c r="N132" s="432"/>
      <c r="O132" s="430"/>
      <c r="P132" s="404"/>
      <c r="Q132" s="421"/>
      <c r="R132" s="439"/>
      <c r="S132" s="429"/>
      <c r="T132" s="438"/>
      <c r="U132" s="438"/>
      <c r="V132" s="438"/>
      <c r="W132" s="438"/>
      <c r="X132" s="438"/>
      <c r="Y132" s="438"/>
      <c r="Z132" s="438"/>
    </row>
    <row r="133" spans="1:26">
      <c r="A133" s="29"/>
      <c r="B133" s="23"/>
      <c r="C133" s="23"/>
      <c r="D133" s="23"/>
      <c r="E133" s="32"/>
      <c r="F133" s="30"/>
      <c r="G133" s="12"/>
      <c r="H133" s="12"/>
      <c r="I133" s="12"/>
      <c r="J133" s="53"/>
      <c r="K133" s="12"/>
      <c r="L133" s="12"/>
      <c r="M133" s="12"/>
      <c r="N133" s="11"/>
      <c r="O133" s="53"/>
      <c r="P133" s="7"/>
      <c r="Q133" s="11"/>
      <c r="R133" s="141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41"/>
      <c r="H134" s="42"/>
      <c r="I134" s="82"/>
      <c r="J134" s="17"/>
      <c r="K134" s="83"/>
      <c r="L134" s="84"/>
      <c r="M134" s="85"/>
      <c r="N134" s="86"/>
      <c r="O134" s="87"/>
      <c r="P134" s="11"/>
      <c r="Q134" s="16"/>
      <c r="R134" s="141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37"/>
      <c r="B135" s="45"/>
      <c r="C135" s="102"/>
      <c r="D135" s="6"/>
      <c r="E135" s="38"/>
      <c r="F135" s="82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 ht="15">
      <c r="A136" s="5"/>
      <c r="B136" s="103" t="s">
        <v>619</v>
      </c>
      <c r="C136" s="103"/>
      <c r="D136" s="103"/>
      <c r="E136" s="103"/>
      <c r="F136" s="17"/>
      <c r="G136" s="17"/>
      <c r="H136" s="104"/>
      <c r="I136" s="17"/>
      <c r="J136" s="74"/>
      <c r="K136" s="75"/>
      <c r="L136" s="17"/>
      <c r="M136" s="17"/>
      <c r="N136" s="16"/>
      <c r="O136" s="98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38.25">
      <c r="A137" s="20" t="s">
        <v>16</v>
      </c>
      <c r="B137" s="21" t="s">
        <v>575</v>
      </c>
      <c r="C137" s="21"/>
      <c r="D137" s="22" t="s">
        <v>588</v>
      </c>
      <c r="E137" s="21" t="s">
        <v>589</v>
      </c>
      <c r="F137" s="21" t="s">
        <v>590</v>
      </c>
      <c r="G137" s="21" t="s">
        <v>620</v>
      </c>
      <c r="H137" s="21" t="s">
        <v>621</v>
      </c>
      <c r="I137" s="21" t="s">
        <v>593</v>
      </c>
      <c r="J137" s="61" t="s">
        <v>594</v>
      </c>
      <c r="K137" s="21" t="s">
        <v>595</v>
      </c>
      <c r="L137" s="21" t="s">
        <v>596</v>
      </c>
      <c r="M137" s="21" t="s">
        <v>597</v>
      </c>
      <c r="N137" s="22" t="s">
        <v>598</v>
      </c>
      <c r="O137" s="98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1</v>
      </c>
      <c r="B138" s="105">
        <v>41579</v>
      </c>
      <c r="C138" s="105"/>
      <c r="D138" s="106" t="s">
        <v>622</v>
      </c>
      <c r="E138" s="107" t="s">
        <v>623</v>
      </c>
      <c r="F138" s="108">
        <v>82</v>
      </c>
      <c r="G138" s="107" t="s">
        <v>624</v>
      </c>
      <c r="H138" s="107">
        <v>100</v>
      </c>
      <c r="I138" s="125">
        <v>100</v>
      </c>
      <c r="J138" s="126" t="s">
        <v>625</v>
      </c>
      <c r="K138" s="127">
        <f t="shared" ref="K138:K169" si="107">H138-F138</f>
        <v>18</v>
      </c>
      <c r="L138" s="128">
        <f t="shared" ref="L138:L169" si="108">K138/F138</f>
        <v>0.21951219512195122</v>
      </c>
      <c r="M138" s="129" t="s">
        <v>599</v>
      </c>
      <c r="N138" s="130">
        <v>42657</v>
      </c>
      <c r="O138" s="53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2</v>
      </c>
      <c r="B139" s="105">
        <v>41794</v>
      </c>
      <c r="C139" s="105"/>
      <c r="D139" s="106" t="s">
        <v>626</v>
      </c>
      <c r="E139" s="107" t="s">
        <v>600</v>
      </c>
      <c r="F139" s="108">
        <v>257</v>
      </c>
      <c r="G139" s="107" t="s">
        <v>624</v>
      </c>
      <c r="H139" s="107">
        <v>300</v>
      </c>
      <c r="I139" s="125">
        <v>300</v>
      </c>
      <c r="J139" s="126" t="s">
        <v>625</v>
      </c>
      <c r="K139" s="127">
        <f t="shared" si="107"/>
        <v>43</v>
      </c>
      <c r="L139" s="128">
        <f t="shared" si="108"/>
        <v>0.16731517509727625</v>
      </c>
      <c r="M139" s="129" t="s">
        <v>599</v>
      </c>
      <c r="N139" s="130">
        <v>41822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3</v>
      </c>
      <c r="B140" s="105">
        <v>41828</v>
      </c>
      <c r="C140" s="105"/>
      <c r="D140" s="106" t="s">
        <v>627</v>
      </c>
      <c r="E140" s="107" t="s">
        <v>600</v>
      </c>
      <c r="F140" s="108">
        <v>393</v>
      </c>
      <c r="G140" s="107" t="s">
        <v>624</v>
      </c>
      <c r="H140" s="107">
        <v>468</v>
      </c>
      <c r="I140" s="125">
        <v>468</v>
      </c>
      <c r="J140" s="126" t="s">
        <v>625</v>
      </c>
      <c r="K140" s="127">
        <f t="shared" si="107"/>
        <v>75</v>
      </c>
      <c r="L140" s="128">
        <f t="shared" si="108"/>
        <v>0.19083969465648856</v>
      </c>
      <c r="M140" s="129" t="s">
        <v>599</v>
      </c>
      <c r="N140" s="130">
        <v>41863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4</v>
      </c>
      <c r="B141" s="105">
        <v>41857</v>
      </c>
      <c r="C141" s="105"/>
      <c r="D141" s="106" t="s">
        <v>628</v>
      </c>
      <c r="E141" s="107" t="s">
        <v>600</v>
      </c>
      <c r="F141" s="108">
        <v>205</v>
      </c>
      <c r="G141" s="107" t="s">
        <v>624</v>
      </c>
      <c r="H141" s="107">
        <v>275</v>
      </c>
      <c r="I141" s="125">
        <v>250</v>
      </c>
      <c r="J141" s="126" t="s">
        <v>625</v>
      </c>
      <c r="K141" s="127">
        <f t="shared" si="107"/>
        <v>70</v>
      </c>
      <c r="L141" s="128">
        <f t="shared" si="108"/>
        <v>0.34146341463414637</v>
      </c>
      <c r="M141" s="129" t="s">
        <v>599</v>
      </c>
      <c r="N141" s="130">
        <v>41962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5</v>
      </c>
      <c r="B142" s="105">
        <v>41886</v>
      </c>
      <c r="C142" s="105"/>
      <c r="D142" s="106" t="s">
        <v>629</v>
      </c>
      <c r="E142" s="107" t="s">
        <v>600</v>
      </c>
      <c r="F142" s="108">
        <v>162</v>
      </c>
      <c r="G142" s="107" t="s">
        <v>624</v>
      </c>
      <c r="H142" s="107">
        <v>190</v>
      </c>
      <c r="I142" s="125">
        <v>190</v>
      </c>
      <c r="J142" s="126" t="s">
        <v>625</v>
      </c>
      <c r="K142" s="127">
        <f t="shared" si="107"/>
        <v>28</v>
      </c>
      <c r="L142" s="128">
        <f t="shared" si="108"/>
        <v>0.1728395061728395</v>
      </c>
      <c r="M142" s="129" t="s">
        <v>599</v>
      </c>
      <c r="N142" s="130">
        <v>42006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6</v>
      </c>
      <c r="B143" s="105">
        <v>41886</v>
      </c>
      <c r="C143" s="105"/>
      <c r="D143" s="106" t="s">
        <v>630</v>
      </c>
      <c r="E143" s="107" t="s">
        <v>600</v>
      </c>
      <c r="F143" s="108">
        <v>75</v>
      </c>
      <c r="G143" s="107" t="s">
        <v>624</v>
      </c>
      <c r="H143" s="107">
        <v>91.5</v>
      </c>
      <c r="I143" s="125" t="s">
        <v>631</v>
      </c>
      <c r="J143" s="126" t="s">
        <v>632</v>
      </c>
      <c r="K143" s="127">
        <f t="shared" si="107"/>
        <v>16.5</v>
      </c>
      <c r="L143" s="128">
        <f t="shared" si="108"/>
        <v>0.22</v>
      </c>
      <c r="M143" s="129" t="s">
        <v>599</v>
      </c>
      <c r="N143" s="130">
        <v>41954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7</v>
      </c>
      <c r="B144" s="105">
        <v>41913</v>
      </c>
      <c r="C144" s="105"/>
      <c r="D144" s="106" t="s">
        <v>633</v>
      </c>
      <c r="E144" s="107" t="s">
        <v>600</v>
      </c>
      <c r="F144" s="108">
        <v>850</v>
      </c>
      <c r="G144" s="107" t="s">
        <v>624</v>
      </c>
      <c r="H144" s="107">
        <v>982.5</v>
      </c>
      <c r="I144" s="125">
        <v>1050</v>
      </c>
      <c r="J144" s="126" t="s">
        <v>634</v>
      </c>
      <c r="K144" s="127">
        <f t="shared" si="107"/>
        <v>132.5</v>
      </c>
      <c r="L144" s="128">
        <f t="shared" si="108"/>
        <v>0.15588235294117647</v>
      </c>
      <c r="M144" s="129" t="s">
        <v>599</v>
      </c>
      <c r="N144" s="130">
        <v>42039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8</v>
      </c>
      <c r="B145" s="105">
        <v>41913</v>
      </c>
      <c r="C145" s="105"/>
      <c r="D145" s="106" t="s">
        <v>635</v>
      </c>
      <c r="E145" s="107" t="s">
        <v>600</v>
      </c>
      <c r="F145" s="108">
        <v>475</v>
      </c>
      <c r="G145" s="107" t="s">
        <v>624</v>
      </c>
      <c r="H145" s="107">
        <v>515</v>
      </c>
      <c r="I145" s="125">
        <v>600</v>
      </c>
      <c r="J145" s="126" t="s">
        <v>636</v>
      </c>
      <c r="K145" s="127">
        <f t="shared" si="107"/>
        <v>40</v>
      </c>
      <c r="L145" s="128">
        <f t="shared" si="108"/>
        <v>8.4210526315789472E-2</v>
      </c>
      <c r="M145" s="129" t="s">
        <v>599</v>
      </c>
      <c r="N145" s="130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9</v>
      </c>
      <c r="B146" s="105">
        <v>41913</v>
      </c>
      <c r="C146" s="105"/>
      <c r="D146" s="106" t="s">
        <v>637</v>
      </c>
      <c r="E146" s="107" t="s">
        <v>600</v>
      </c>
      <c r="F146" s="108">
        <v>86</v>
      </c>
      <c r="G146" s="107" t="s">
        <v>624</v>
      </c>
      <c r="H146" s="107">
        <v>99</v>
      </c>
      <c r="I146" s="125">
        <v>140</v>
      </c>
      <c r="J146" s="126" t="s">
        <v>638</v>
      </c>
      <c r="K146" s="127">
        <f t="shared" si="107"/>
        <v>13</v>
      </c>
      <c r="L146" s="128">
        <f t="shared" si="108"/>
        <v>0.15116279069767441</v>
      </c>
      <c r="M146" s="129" t="s">
        <v>599</v>
      </c>
      <c r="N146" s="130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10</v>
      </c>
      <c r="B147" s="105">
        <v>41926</v>
      </c>
      <c r="C147" s="105"/>
      <c r="D147" s="106" t="s">
        <v>639</v>
      </c>
      <c r="E147" s="107" t="s">
        <v>600</v>
      </c>
      <c r="F147" s="108">
        <v>496.6</v>
      </c>
      <c r="G147" s="107" t="s">
        <v>624</v>
      </c>
      <c r="H147" s="107">
        <v>621</v>
      </c>
      <c r="I147" s="125">
        <v>580</v>
      </c>
      <c r="J147" s="126" t="s">
        <v>625</v>
      </c>
      <c r="K147" s="127">
        <f t="shared" si="107"/>
        <v>124.39999999999998</v>
      </c>
      <c r="L147" s="128">
        <f t="shared" si="108"/>
        <v>0.25050342327829234</v>
      </c>
      <c r="M147" s="129" t="s">
        <v>599</v>
      </c>
      <c r="N147" s="130">
        <v>42605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11</v>
      </c>
      <c r="B148" s="105">
        <v>41926</v>
      </c>
      <c r="C148" s="105"/>
      <c r="D148" s="106" t="s">
        <v>640</v>
      </c>
      <c r="E148" s="107" t="s">
        <v>600</v>
      </c>
      <c r="F148" s="108">
        <v>2481.9</v>
      </c>
      <c r="G148" s="107" t="s">
        <v>624</v>
      </c>
      <c r="H148" s="107">
        <v>2840</v>
      </c>
      <c r="I148" s="125">
        <v>2870</v>
      </c>
      <c r="J148" s="126" t="s">
        <v>641</v>
      </c>
      <c r="K148" s="127">
        <f t="shared" si="107"/>
        <v>358.09999999999991</v>
      </c>
      <c r="L148" s="128">
        <f t="shared" si="108"/>
        <v>0.14428462065353154</v>
      </c>
      <c r="M148" s="129" t="s">
        <v>599</v>
      </c>
      <c r="N148" s="130">
        <v>42017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12</v>
      </c>
      <c r="B149" s="105">
        <v>41928</v>
      </c>
      <c r="C149" s="105"/>
      <c r="D149" s="106" t="s">
        <v>642</v>
      </c>
      <c r="E149" s="107" t="s">
        <v>600</v>
      </c>
      <c r="F149" s="108">
        <v>84.5</v>
      </c>
      <c r="G149" s="107" t="s">
        <v>624</v>
      </c>
      <c r="H149" s="107">
        <v>93</v>
      </c>
      <c r="I149" s="125">
        <v>110</v>
      </c>
      <c r="J149" s="126" t="s">
        <v>643</v>
      </c>
      <c r="K149" s="127">
        <f t="shared" si="107"/>
        <v>8.5</v>
      </c>
      <c r="L149" s="128">
        <f t="shared" si="108"/>
        <v>0.10059171597633136</v>
      </c>
      <c r="M149" s="129" t="s">
        <v>599</v>
      </c>
      <c r="N149" s="130">
        <v>41939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13</v>
      </c>
      <c r="B150" s="105">
        <v>41928</v>
      </c>
      <c r="C150" s="105"/>
      <c r="D150" s="106" t="s">
        <v>644</v>
      </c>
      <c r="E150" s="107" t="s">
        <v>600</v>
      </c>
      <c r="F150" s="108">
        <v>401</v>
      </c>
      <c r="G150" s="107" t="s">
        <v>624</v>
      </c>
      <c r="H150" s="107">
        <v>428</v>
      </c>
      <c r="I150" s="125">
        <v>450</v>
      </c>
      <c r="J150" s="126" t="s">
        <v>645</v>
      </c>
      <c r="K150" s="127">
        <f t="shared" si="107"/>
        <v>27</v>
      </c>
      <c r="L150" s="128">
        <f t="shared" si="108"/>
        <v>6.7331670822942641E-2</v>
      </c>
      <c r="M150" s="129" t="s">
        <v>599</v>
      </c>
      <c r="N150" s="130">
        <v>42020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14</v>
      </c>
      <c r="B151" s="105">
        <v>41928</v>
      </c>
      <c r="C151" s="105"/>
      <c r="D151" s="106" t="s">
        <v>646</v>
      </c>
      <c r="E151" s="107" t="s">
        <v>600</v>
      </c>
      <c r="F151" s="108">
        <v>101</v>
      </c>
      <c r="G151" s="107" t="s">
        <v>624</v>
      </c>
      <c r="H151" s="107">
        <v>112</v>
      </c>
      <c r="I151" s="125">
        <v>120</v>
      </c>
      <c r="J151" s="126" t="s">
        <v>647</v>
      </c>
      <c r="K151" s="127">
        <f t="shared" si="107"/>
        <v>11</v>
      </c>
      <c r="L151" s="128">
        <f t="shared" si="108"/>
        <v>0.10891089108910891</v>
      </c>
      <c r="M151" s="129" t="s">
        <v>599</v>
      </c>
      <c r="N151" s="130">
        <v>41939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15</v>
      </c>
      <c r="B152" s="105">
        <v>41954</v>
      </c>
      <c r="C152" s="105"/>
      <c r="D152" s="106" t="s">
        <v>648</v>
      </c>
      <c r="E152" s="107" t="s">
        <v>600</v>
      </c>
      <c r="F152" s="108">
        <v>59</v>
      </c>
      <c r="G152" s="107" t="s">
        <v>624</v>
      </c>
      <c r="H152" s="107">
        <v>76</v>
      </c>
      <c r="I152" s="125">
        <v>76</v>
      </c>
      <c r="J152" s="126" t="s">
        <v>625</v>
      </c>
      <c r="K152" s="127">
        <f t="shared" si="107"/>
        <v>17</v>
      </c>
      <c r="L152" s="128">
        <f t="shared" si="108"/>
        <v>0.28813559322033899</v>
      </c>
      <c r="M152" s="129" t="s">
        <v>599</v>
      </c>
      <c r="N152" s="130">
        <v>43032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16</v>
      </c>
      <c r="B153" s="105">
        <v>41954</v>
      </c>
      <c r="C153" s="105"/>
      <c r="D153" s="106" t="s">
        <v>637</v>
      </c>
      <c r="E153" s="107" t="s">
        <v>600</v>
      </c>
      <c r="F153" s="108">
        <v>99</v>
      </c>
      <c r="G153" s="107" t="s">
        <v>624</v>
      </c>
      <c r="H153" s="107">
        <v>120</v>
      </c>
      <c r="I153" s="125">
        <v>120</v>
      </c>
      <c r="J153" s="126" t="s">
        <v>649</v>
      </c>
      <c r="K153" s="127">
        <f t="shared" si="107"/>
        <v>21</v>
      </c>
      <c r="L153" s="128">
        <f t="shared" si="108"/>
        <v>0.21212121212121213</v>
      </c>
      <c r="M153" s="129" t="s">
        <v>599</v>
      </c>
      <c r="N153" s="130">
        <v>41960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17</v>
      </c>
      <c r="B154" s="105">
        <v>41956</v>
      </c>
      <c r="C154" s="105"/>
      <c r="D154" s="106" t="s">
        <v>650</v>
      </c>
      <c r="E154" s="107" t="s">
        <v>600</v>
      </c>
      <c r="F154" s="108">
        <v>22</v>
      </c>
      <c r="G154" s="107" t="s">
        <v>624</v>
      </c>
      <c r="H154" s="107">
        <v>33.549999999999997</v>
      </c>
      <c r="I154" s="125">
        <v>32</v>
      </c>
      <c r="J154" s="126" t="s">
        <v>651</v>
      </c>
      <c r="K154" s="127">
        <f t="shared" si="107"/>
        <v>11.549999999999997</v>
      </c>
      <c r="L154" s="128">
        <f t="shared" si="108"/>
        <v>0.52499999999999991</v>
      </c>
      <c r="M154" s="129" t="s">
        <v>599</v>
      </c>
      <c r="N154" s="130">
        <v>42188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18</v>
      </c>
      <c r="B155" s="105">
        <v>41976</v>
      </c>
      <c r="C155" s="105"/>
      <c r="D155" s="106" t="s">
        <v>652</v>
      </c>
      <c r="E155" s="107" t="s">
        <v>600</v>
      </c>
      <c r="F155" s="108">
        <v>440</v>
      </c>
      <c r="G155" s="107" t="s">
        <v>624</v>
      </c>
      <c r="H155" s="107">
        <v>520</v>
      </c>
      <c r="I155" s="125">
        <v>520</v>
      </c>
      <c r="J155" s="126" t="s">
        <v>653</v>
      </c>
      <c r="K155" s="127">
        <f t="shared" si="107"/>
        <v>80</v>
      </c>
      <c r="L155" s="128">
        <f t="shared" si="108"/>
        <v>0.18181818181818182</v>
      </c>
      <c r="M155" s="129" t="s">
        <v>599</v>
      </c>
      <c r="N155" s="130">
        <v>42208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19</v>
      </c>
      <c r="B156" s="105">
        <v>41976</v>
      </c>
      <c r="C156" s="105"/>
      <c r="D156" s="106" t="s">
        <v>654</v>
      </c>
      <c r="E156" s="107" t="s">
        <v>600</v>
      </c>
      <c r="F156" s="108">
        <v>360</v>
      </c>
      <c r="G156" s="107" t="s">
        <v>624</v>
      </c>
      <c r="H156" s="107">
        <v>427</v>
      </c>
      <c r="I156" s="125">
        <v>425</v>
      </c>
      <c r="J156" s="126" t="s">
        <v>655</v>
      </c>
      <c r="K156" s="127">
        <f t="shared" si="107"/>
        <v>67</v>
      </c>
      <c r="L156" s="128">
        <f t="shared" si="108"/>
        <v>0.18611111111111112</v>
      </c>
      <c r="M156" s="129" t="s">
        <v>599</v>
      </c>
      <c r="N156" s="130">
        <v>42058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20</v>
      </c>
      <c r="B157" s="105">
        <v>42012</v>
      </c>
      <c r="C157" s="105"/>
      <c r="D157" s="106" t="s">
        <v>656</v>
      </c>
      <c r="E157" s="107" t="s">
        <v>600</v>
      </c>
      <c r="F157" s="108">
        <v>360</v>
      </c>
      <c r="G157" s="107" t="s">
        <v>624</v>
      </c>
      <c r="H157" s="107">
        <v>455</v>
      </c>
      <c r="I157" s="125">
        <v>420</v>
      </c>
      <c r="J157" s="126" t="s">
        <v>657</v>
      </c>
      <c r="K157" s="127">
        <f t="shared" si="107"/>
        <v>95</v>
      </c>
      <c r="L157" s="128">
        <f t="shared" si="108"/>
        <v>0.2638888888888889</v>
      </c>
      <c r="M157" s="129" t="s">
        <v>599</v>
      </c>
      <c r="N157" s="130">
        <v>42024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21</v>
      </c>
      <c r="B158" s="105">
        <v>42012</v>
      </c>
      <c r="C158" s="105"/>
      <c r="D158" s="106" t="s">
        <v>658</v>
      </c>
      <c r="E158" s="107" t="s">
        <v>600</v>
      </c>
      <c r="F158" s="108">
        <v>130</v>
      </c>
      <c r="G158" s="107"/>
      <c r="H158" s="107">
        <v>175.5</v>
      </c>
      <c r="I158" s="125">
        <v>165</v>
      </c>
      <c r="J158" s="126" t="s">
        <v>659</v>
      </c>
      <c r="K158" s="127">
        <f t="shared" si="107"/>
        <v>45.5</v>
      </c>
      <c r="L158" s="128">
        <f t="shared" si="108"/>
        <v>0.35</v>
      </c>
      <c r="M158" s="129" t="s">
        <v>599</v>
      </c>
      <c r="N158" s="130">
        <v>43088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22</v>
      </c>
      <c r="B159" s="105">
        <v>42040</v>
      </c>
      <c r="C159" s="105"/>
      <c r="D159" s="106" t="s">
        <v>390</v>
      </c>
      <c r="E159" s="107" t="s">
        <v>623</v>
      </c>
      <c r="F159" s="108">
        <v>98</v>
      </c>
      <c r="G159" s="107"/>
      <c r="H159" s="107">
        <v>120</v>
      </c>
      <c r="I159" s="125">
        <v>120</v>
      </c>
      <c r="J159" s="126" t="s">
        <v>625</v>
      </c>
      <c r="K159" s="127">
        <f t="shared" si="107"/>
        <v>22</v>
      </c>
      <c r="L159" s="128">
        <f t="shared" si="108"/>
        <v>0.22448979591836735</v>
      </c>
      <c r="M159" s="129" t="s">
        <v>599</v>
      </c>
      <c r="N159" s="130">
        <v>42753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23</v>
      </c>
      <c r="B160" s="105">
        <v>42040</v>
      </c>
      <c r="C160" s="105"/>
      <c r="D160" s="106" t="s">
        <v>660</v>
      </c>
      <c r="E160" s="107" t="s">
        <v>623</v>
      </c>
      <c r="F160" s="108">
        <v>196</v>
      </c>
      <c r="G160" s="107"/>
      <c r="H160" s="107">
        <v>262</v>
      </c>
      <c r="I160" s="125">
        <v>255</v>
      </c>
      <c r="J160" s="126" t="s">
        <v>625</v>
      </c>
      <c r="K160" s="127">
        <f t="shared" si="107"/>
        <v>66</v>
      </c>
      <c r="L160" s="128">
        <f t="shared" si="108"/>
        <v>0.33673469387755101</v>
      </c>
      <c r="M160" s="129" t="s">
        <v>599</v>
      </c>
      <c r="N160" s="130">
        <v>42599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24</v>
      </c>
      <c r="B161" s="109">
        <v>42067</v>
      </c>
      <c r="C161" s="109"/>
      <c r="D161" s="110" t="s">
        <v>389</v>
      </c>
      <c r="E161" s="111" t="s">
        <v>623</v>
      </c>
      <c r="F161" s="112">
        <v>235</v>
      </c>
      <c r="G161" s="112"/>
      <c r="H161" s="113">
        <v>77</v>
      </c>
      <c r="I161" s="131" t="s">
        <v>661</v>
      </c>
      <c r="J161" s="132" t="s">
        <v>662</v>
      </c>
      <c r="K161" s="133">
        <f t="shared" si="107"/>
        <v>-158</v>
      </c>
      <c r="L161" s="134">
        <f t="shared" si="108"/>
        <v>-0.67234042553191486</v>
      </c>
      <c r="M161" s="135" t="s">
        <v>663</v>
      </c>
      <c r="N161" s="136">
        <v>43522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25</v>
      </c>
      <c r="B162" s="105">
        <v>42067</v>
      </c>
      <c r="C162" s="105"/>
      <c r="D162" s="106" t="s">
        <v>481</v>
      </c>
      <c r="E162" s="107" t="s">
        <v>623</v>
      </c>
      <c r="F162" s="108">
        <v>185</v>
      </c>
      <c r="G162" s="107"/>
      <c r="H162" s="107">
        <v>224</v>
      </c>
      <c r="I162" s="125" t="s">
        <v>664</v>
      </c>
      <c r="J162" s="126" t="s">
        <v>625</v>
      </c>
      <c r="K162" s="127">
        <f t="shared" si="107"/>
        <v>39</v>
      </c>
      <c r="L162" s="128">
        <f t="shared" si="108"/>
        <v>0.21081081081081082</v>
      </c>
      <c r="M162" s="129" t="s">
        <v>599</v>
      </c>
      <c r="N162" s="130">
        <v>42647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63">
        <v>26</v>
      </c>
      <c r="B163" s="114">
        <v>42090</v>
      </c>
      <c r="C163" s="114"/>
      <c r="D163" s="115" t="s">
        <v>665</v>
      </c>
      <c r="E163" s="116" t="s">
        <v>623</v>
      </c>
      <c r="F163" s="117">
        <v>49.5</v>
      </c>
      <c r="G163" s="118"/>
      <c r="H163" s="118">
        <v>15.85</v>
      </c>
      <c r="I163" s="118">
        <v>67</v>
      </c>
      <c r="J163" s="137" t="s">
        <v>666</v>
      </c>
      <c r="K163" s="118">
        <f t="shared" si="107"/>
        <v>-33.65</v>
      </c>
      <c r="L163" s="138">
        <f t="shared" si="108"/>
        <v>-0.67979797979797973</v>
      </c>
      <c r="M163" s="135" t="s">
        <v>663</v>
      </c>
      <c r="N163" s="139">
        <v>43627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27</v>
      </c>
      <c r="B164" s="105">
        <v>42093</v>
      </c>
      <c r="C164" s="105"/>
      <c r="D164" s="106" t="s">
        <v>667</v>
      </c>
      <c r="E164" s="107" t="s">
        <v>623</v>
      </c>
      <c r="F164" s="108">
        <v>183.5</v>
      </c>
      <c r="G164" s="107"/>
      <c r="H164" s="107">
        <v>219</v>
      </c>
      <c r="I164" s="125">
        <v>218</v>
      </c>
      <c r="J164" s="126" t="s">
        <v>668</v>
      </c>
      <c r="K164" s="127">
        <f t="shared" si="107"/>
        <v>35.5</v>
      </c>
      <c r="L164" s="128">
        <f t="shared" si="108"/>
        <v>0.19346049046321526</v>
      </c>
      <c r="M164" s="129" t="s">
        <v>599</v>
      </c>
      <c r="N164" s="130">
        <v>42103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28</v>
      </c>
      <c r="B165" s="105">
        <v>42114</v>
      </c>
      <c r="C165" s="105"/>
      <c r="D165" s="106" t="s">
        <v>669</v>
      </c>
      <c r="E165" s="107" t="s">
        <v>623</v>
      </c>
      <c r="F165" s="108">
        <f>(227+237)/2</f>
        <v>232</v>
      </c>
      <c r="G165" s="107"/>
      <c r="H165" s="107">
        <v>298</v>
      </c>
      <c r="I165" s="125">
        <v>298</v>
      </c>
      <c r="J165" s="126" t="s">
        <v>625</v>
      </c>
      <c r="K165" s="127">
        <f t="shared" si="107"/>
        <v>66</v>
      </c>
      <c r="L165" s="128">
        <f t="shared" si="108"/>
        <v>0.28448275862068967</v>
      </c>
      <c r="M165" s="129" t="s">
        <v>599</v>
      </c>
      <c r="N165" s="130">
        <v>42823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29</v>
      </c>
      <c r="B166" s="105">
        <v>42128</v>
      </c>
      <c r="C166" s="105"/>
      <c r="D166" s="106" t="s">
        <v>670</v>
      </c>
      <c r="E166" s="107" t="s">
        <v>600</v>
      </c>
      <c r="F166" s="108">
        <v>385</v>
      </c>
      <c r="G166" s="107"/>
      <c r="H166" s="107">
        <f>212.5+331</f>
        <v>543.5</v>
      </c>
      <c r="I166" s="125">
        <v>510</v>
      </c>
      <c r="J166" s="126" t="s">
        <v>671</v>
      </c>
      <c r="K166" s="127">
        <f t="shared" si="107"/>
        <v>158.5</v>
      </c>
      <c r="L166" s="128">
        <f t="shared" si="108"/>
        <v>0.41168831168831171</v>
      </c>
      <c r="M166" s="129" t="s">
        <v>599</v>
      </c>
      <c r="N166" s="130">
        <v>42235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30</v>
      </c>
      <c r="B167" s="105">
        <v>42128</v>
      </c>
      <c r="C167" s="105"/>
      <c r="D167" s="106" t="s">
        <v>672</v>
      </c>
      <c r="E167" s="107" t="s">
        <v>600</v>
      </c>
      <c r="F167" s="108">
        <v>115.5</v>
      </c>
      <c r="G167" s="107"/>
      <c r="H167" s="107">
        <v>146</v>
      </c>
      <c r="I167" s="125">
        <v>142</v>
      </c>
      <c r="J167" s="126" t="s">
        <v>673</v>
      </c>
      <c r="K167" s="127">
        <f t="shared" si="107"/>
        <v>30.5</v>
      </c>
      <c r="L167" s="128">
        <f t="shared" si="108"/>
        <v>0.26406926406926406</v>
      </c>
      <c r="M167" s="129" t="s">
        <v>599</v>
      </c>
      <c r="N167" s="130">
        <v>42202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31</v>
      </c>
      <c r="B168" s="105">
        <v>42151</v>
      </c>
      <c r="C168" s="105"/>
      <c r="D168" s="106" t="s">
        <v>674</v>
      </c>
      <c r="E168" s="107" t="s">
        <v>600</v>
      </c>
      <c r="F168" s="108">
        <v>237.5</v>
      </c>
      <c r="G168" s="107"/>
      <c r="H168" s="107">
        <v>279.5</v>
      </c>
      <c r="I168" s="125">
        <v>278</v>
      </c>
      <c r="J168" s="126" t="s">
        <v>625</v>
      </c>
      <c r="K168" s="127">
        <f t="shared" si="107"/>
        <v>42</v>
      </c>
      <c r="L168" s="128">
        <f t="shared" si="108"/>
        <v>0.17684210526315788</v>
      </c>
      <c r="M168" s="129" t="s">
        <v>599</v>
      </c>
      <c r="N168" s="130">
        <v>42222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32</v>
      </c>
      <c r="B169" s="105">
        <v>42174</v>
      </c>
      <c r="C169" s="105"/>
      <c r="D169" s="106" t="s">
        <v>644</v>
      </c>
      <c r="E169" s="107" t="s">
        <v>623</v>
      </c>
      <c r="F169" s="108">
        <v>340</v>
      </c>
      <c r="G169" s="107"/>
      <c r="H169" s="107">
        <v>448</v>
      </c>
      <c r="I169" s="125">
        <v>448</v>
      </c>
      <c r="J169" s="126" t="s">
        <v>625</v>
      </c>
      <c r="K169" s="127">
        <f t="shared" si="107"/>
        <v>108</v>
      </c>
      <c r="L169" s="128">
        <f t="shared" si="108"/>
        <v>0.31764705882352939</v>
      </c>
      <c r="M169" s="129" t="s">
        <v>599</v>
      </c>
      <c r="N169" s="130">
        <v>43018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33</v>
      </c>
      <c r="B170" s="105">
        <v>42191</v>
      </c>
      <c r="C170" s="105"/>
      <c r="D170" s="106" t="s">
        <v>675</v>
      </c>
      <c r="E170" s="107" t="s">
        <v>623</v>
      </c>
      <c r="F170" s="108">
        <v>390</v>
      </c>
      <c r="G170" s="107"/>
      <c r="H170" s="107">
        <v>460</v>
      </c>
      <c r="I170" s="125">
        <v>460</v>
      </c>
      <c r="J170" s="126" t="s">
        <v>625</v>
      </c>
      <c r="K170" s="127">
        <f t="shared" ref="K170:K190" si="109">H170-F170</f>
        <v>70</v>
      </c>
      <c r="L170" s="128">
        <f t="shared" ref="L170:L190" si="110">K170/F170</f>
        <v>0.17948717948717949</v>
      </c>
      <c r="M170" s="129" t="s">
        <v>599</v>
      </c>
      <c r="N170" s="130">
        <v>42478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34</v>
      </c>
      <c r="B171" s="109">
        <v>42195</v>
      </c>
      <c r="C171" s="109"/>
      <c r="D171" s="110" t="s">
        <v>676</v>
      </c>
      <c r="E171" s="111" t="s">
        <v>623</v>
      </c>
      <c r="F171" s="112">
        <v>122.5</v>
      </c>
      <c r="G171" s="112"/>
      <c r="H171" s="113">
        <v>61</v>
      </c>
      <c r="I171" s="131">
        <v>172</v>
      </c>
      <c r="J171" s="132" t="s">
        <v>677</v>
      </c>
      <c r="K171" s="133">
        <f t="shared" si="109"/>
        <v>-61.5</v>
      </c>
      <c r="L171" s="134">
        <f t="shared" si="110"/>
        <v>-0.50204081632653064</v>
      </c>
      <c r="M171" s="135" t="s">
        <v>663</v>
      </c>
      <c r="N171" s="136">
        <v>43333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35</v>
      </c>
      <c r="B172" s="105">
        <v>42219</v>
      </c>
      <c r="C172" s="105"/>
      <c r="D172" s="106" t="s">
        <v>678</v>
      </c>
      <c r="E172" s="107" t="s">
        <v>623</v>
      </c>
      <c r="F172" s="108">
        <v>297.5</v>
      </c>
      <c r="G172" s="107"/>
      <c r="H172" s="107">
        <v>350</v>
      </c>
      <c r="I172" s="125">
        <v>360</v>
      </c>
      <c r="J172" s="126" t="s">
        <v>679</v>
      </c>
      <c r="K172" s="127">
        <f t="shared" si="109"/>
        <v>52.5</v>
      </c>
      <c r="L172" s="128">
        <f t="shared" si="110"/>
        <v>0.17647058823529413</v>
      </c>
      <c r="M172" s="129" t="s">
        <v>599</v>
      </c>
      <c r="N172" s="130">
        <v>42232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36</v>
      </c>
      <c r="B173" s="105">
        <v>42219</v>
      </c>
      <c r="C173" s="105"/>
      <c r="D173" s="106" t="s">
        <v>680</v>
      </c>
      <c r="E173" s="107" t="s">
        <v>623</v>
      </c>
      <c r="F173" s="108">
        <v>115.5</v>
      </c>
      <c r="G173" s="107"/>
      <c r="H173" s="107">
        <v>149</v>
      </c>
      <c r="I173" s="125">
        <v>140</v>
      </c>
      <c r="J173" s="140" t="s">
        <v>681</v>
      </c>
      <c r="K173" s="127">
        <f t="shared" si="109"/>
        <v>33.5</v>
      </c>
      <c r="L173" s="128">
        <f t="shared" si="110"/>
        <v>0.29004329004329005</v>
      </c>
      <c r="M173" s="129" t="s">
        <v>599</v>
      </c>
      <c r="N173" s="130">
        <v>42740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37</v>
      </c>
      <c r="B174" s="105">
        <v>42251</v>
      </c>
      <c r="C174" s="105"/>
      <c r="D174" s="106" t="s">
        <v>674</v>
      </c>
      <c r="E174" s="107" t="s">
        <v>623</v>
      </c>
      <c r="F174" s="108">
        <v>226</v>
      </c>
      <c r="G174" s="107"/>
      <c r="H174" s="107">
        <v>292</v>
      </c>
      <c r="I174" s="125">
        <v>292</v>
      </c>
      <c r="J174" s="126" t="s">
        <v>682</v>
      </c>
      <c r="K174" s="127">
        <f t="shared" si="109"/>
        <v>66</v>
      </c>
      <c r="L174" s="128">
        <f t="shared" si="110"/>
        <v>0.29203539823008851</v>
      </c>
      <c r="M174" s="129" t="s">
        <v>599</v>
      </c>
      <c r="N174" s="130">
        <v>42286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38</v>
      </c>
      <c r="B175" s="105">
        <v>42254</v>
      </c>
      <c r="C175" s="105"/>
      <c r="D175" s="106" t="s">
        <v>669</v>
      </c>
      <c r="E175" s="107" t="s">
        <v>623</v>
      </c>
      <c r="F175" s="108">
        <v>232.5</v>
      </c>
      <c r="G175" s="107"/>
      <c r="H175" s="107">
        <v>312.5</v>
      </c>
      <c r="I175" s="125">
        <v>310</v>
      </c>
      <c r="J175" s="126" t="s">
        <v>625</v>
      </c>
      <c r="K175" s="127">
        <f t="shared" si="109"/>
        <v>80</v>
      </c>
      <c r="L175" s="128">
        <f t="shared" si="110"/>
        <v>0.34408602150537637</v>
      </c>
      <c r="M175" s="129" t="s">
        <v>599</v>
      </c>
      <c r="N175" s="130">
        <v>42823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39</v>
      </c>
      <c r="B176" s="105">
        <v>42268</v>
      </c>
      <c r="C176" s="105"/>
      <c r="D176" s="106" t="s">
        <v>683</v>
      </c>
      <c r="E176" s="107" t="s">
        <v>623</v>
      </c>
      <c r="F176" s="108">
        <v>196.5</v>
      </c>
      <c r="G176" s="107"/>
      <c r="H176" s="107">
        <v>238</v>
      </c>
      <c r="I176" s="125">
        <v>238</v>
      </c>
      <c r="J176" s="126" t="s">
        <v>682</v>
      </c>
      <c r="K176" s="127">
        <f t="shared" si="109"/>
        <v>41.5</v>
      </c>
      <c r="L176" s="128">
        <f t="shared" si="110"/>
        <v>0.21119592875318066</v>
      </c>
      <c r="M176" s="129" t="s">
        <v>599</v>
      </c>
      <c r="N176" s="130">
        <v>42291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40</v>
      </c>
      <c r="B177" s="105">
        <v>42271</v>
      </c>
      <c r="C177" s="105"/>
      <c r="D177" s="106" t="s">
        <v>622</v>
      </c>
      <c r="E177" s="107" t="s">
        <v>623</v>
      </c>
      <c r="F177" s="108">
        <v>65</v>
      </c>
      <c r="G177" s="107"/>
      <c r="H177" s="107">
        <v>82</v>
      </c>
      <c r="I177" s="125">
        <v>82</v>
      </c>
      <c r="J177" s="126" t="s">
        <v>682</v>
      </c>
      <c r="K177" s="127">
        <f t="shared" si="109"/>
        <v>17</v>
      </c>
      <c r="L177" s="128">
        <f t="shared" si="110"/>
        <v>0.26153846153846155</v>
      </c>
      <c r="M177" s="129" t="s">
        <v>599</v>
      </c>
      <c r="N177" s="130">
        <v>42578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41</v>
      </c>
      <c r="B178" s="105">
        <v>42291</v>
      </c>
      <c r="C178" s="105"/>
      <c r="D178" s="106" t="s">
        <v>684</v>
      </c>
      <c r="E178" s="107" t="s">
        <v>623</v>
      </c>
      <c r="F178" s="108">
        <v>144</v>
      </c>
      <c r="G178" s="107"/>
      <c r="H178" s="107">
        <v>182.5</v>
      </c>
      <c r="I178" s="125">
        <v>181</v>
      </c>
      <c r="J178" s="126" t="s">
        <v>682</v>
      </c>
      <c r="K178" s="127">
        <f t="shared" si="109"/>
        <v>38.5</v>
      </c>
      <c r="L178" s="128">
        <f t="shared" si="110"/>
        <v>0.2673611111111111</v>
      </c>
      <c r="M178" s="129" t="s">
        <v>599</v>
      </c>
      <c r="N178" s="130">
        <v>42817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42</v>
      </c>
      <c r="B179" s="105">
        <v>42291</v>
      </c>
      <c r="C179" s="105"/>
      <c r="D179" s="106" t="s">
        <v>685</v>
      </c>
      <c r="E179" s="107" t="s">
        <v>623</v>
      </c>
      <c r="F179" s="108">
        <v>264</v>
      </c>
      <c r="G179" s="107"/>
      <c r="H179" s="107">
        <v>311</v>
      </c>
      <c r="I179" s="125">
        <v>311</v>
      </c>
      <c r="J179" s="126" t="s">
        <v>682</v>
      </c>
      <c r="K179" s="127">
        <f t="shared" si="109"/>
        <v>47</v>
      </c>
      <c r="L179" s="128">
        <f t="shared" si="110"/>
        <v>0.17803030303030304</v>
      </c>
      <c r="M179" s="129" t="s">
        <v>599</v>
      </c>
      <c r="N179" s="130">
        <v>42604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43</v>
      </c>
      <c r="B180" s="105">
        <v>42318</v>
      </c>
      <c r="C180" s="105"/>
      <c r="D180" s="106" t="s">
        <v>686</v>
      </c>
      <c r="E180" s="107" t="s">
        <v>600</v>
      </c>
      <c r="F180" s="108">
        <v>549.5</v>
      </c>
      <c r="G180" s="107"/>
      <c r="H180" s="107">
        <v>630</v>
      </c>
      <c r="I180" s="125">
        <v>630</v>
      </c>
      <c r="J180" s="126" t="s">
        <v>682</v>
      </c>
      <c r="K180" s="127">
        <f t="shared" si="109"/>
        <v>80.5</v>
      </c>
      <c r="L180" s="128">
        <f t="shared" si="110"/>
        <v>0.1464968152866242</v>
      </c>
      <c r="M180" s="129" t="s">
        <v>599</v>
      </c>
      <c r="N180" s="130">
        <v>42419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44</v>
      </c>
      <c r="B181" s="105">
        <v>42342</v>
      </c>
      <c r="C181" s="105"/>
      <c r="D181" s="106" t="s">
        <v>687</v>
      </c>
      <c r="E181" s="107" t="s">
        <v>623</v>
      </c>
      <c r="F181" s="108">
        <v>1027.5</v>
      </c>
      <c r="G181" s="107"/>
      <c r="H181" s="107">
        <v>1315</v>
      </c>
      <c r="I181" s="125">
        <v>1250</v>
      </c>
      <c r="J181" s="126" t="s">
        <v>682</v>
      </c>
      <c r="K181" s="127">
        <f t="shared" si="109"/>
        <v>287.5</v>
      </c>
      <c r="L181" s="128">
        <f t="shared" si="110"/>
        <v>0.27980535279805352</v>
      </c>
      <c r="M181" s="129" t="s">
        <v>599</v>
      </c>
      <c r="N181" s="130">
        <v>43244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45</v>
      </c>
      <c r="B182" s="105">
        <v>42367</v>
      </c>
      <c r="C182" s="105"/>
      <c r="D182" s="106" t="s">
        <v>688</v>
      </c>
      <c r="E182" s="107" t="s">
        <v>623</v>
      </c>
      <c r="F182" s="108">
        <v>465</v>
      </c>
      <c r="G182" s="107"/>
      <c r="H182" s="107">
        <v>540</v>
      </c>
      <c r="I182" s="125">
        <v>540</v>
      </c>
      <c r="J182" s="126" t="s">
        <v>682</v>
      </c>
      <c r="K182" s="127">
        <f t="shared" si="109"/>
        <v>75</v>
      </c>
      <c r="L182" s="128">
        <f t="shared" si="110"/>
        <v>0.16129032258064516</v>
      </c>
      <c r="M182" s="129" t="s">
        <v>599</v>
      </c>
      <c r="N182" s="130">
        <v>42530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46</v>
      </c>
      <c r="B183" s="105">
        <v>42380</v>
      </c>
      <c r="C183" s="105"/>
      <c r="D183" s="106" t="s">
        <v>390</v>
      </c>
      <c r="E183" s="107" t="s">
        <v>600</v>
      </c>
      <c r="F183" s="108">
        <v>81</v>
      </c>
      <c r="G183" s="107"/>
      <c r="H183" s="107">
        <v>110</v>
      </c>
      <c r="I183" s="125">
        <v>110</v>
      </c>
      <c r="J183" s="126" t="s">
        <v>682</v>
      </c>
      <c r="K183" s="127">
        <f t="shared" si="109"/>
        <v>29</v>
      </c>
      <c r="L183" s="128">
        <f t="shared" si="110"/>
        <v>0.35802469135802467</v>
      </c>
      <c r="M183" s="129" t="s">
        <v>599</v>
      </c>
      <c r="N183" s="130">
        <v>42745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47</v>
      </c>
      <c r="B184" s="105">
        <v>42382</v>
      </c>
      <c r="C184" s="105"/>
      <c r="D184" s="106" t="s">
        <v>689</v>
      </c>
      <c r="E184" s="107" t="s">
        <v>600</v>
      </c>
      <c r="F184" s="108">
        <v>417.5</v>
      </c>
      <c r="G184" s="107"/>
      <c r="H184" s="107">
        <v>547</v>
      </c>
      <c r="I184" s="125">
        <v>535</v>
      </c>
      <c r="J184" s="126" t="s">
        <v>682</v>
      </c>
      <c r="K184" s="127">
        <f t="shared" si="109"/>
        <v>129.5</v>
      </c>
      <c r="L184" s="128">
        <f t="shared" si="110"/>
        <v>0.31017964071856285</v>
      </c>
      <c r="M184" s="129" t="s">
        <v>599</v>
      </c>
      <c r="N184" s="130">
        <v>42578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48</v>
      </c>
      <c r="B185" s="105">
        <v>42408</v>
      </c>
      <c r="C185" s="105"/>
      <c r="D185" s="106" t="s">
        <v>690</v>
      </c>
      <c r="E185" s="107" t="s">
        <v>623</v>
      </c>
      <c r="F185" s="108">
        <v>650</v>
      </c>
      <c r="G185" s="107"/>
      <c r="H185" s="107">
        <v>800</v>
      </c>
      <c r="I185" s="125">
        <v>800</v>
      </c>
      <c r="J185" s="126" t="s">
        <v>682</v>
      </c>
      <c r="K185" s="127">
        <f t="shared" si="109"/>
        <v>150</v>
      </c>
      <c r="L185" s="128">
        <f t="shared" si="110"/>
        <v>0.23076923076923078</v>
      </c>
      <c r="M185" s="129" t="s">
        <v>599</v>
      </c>
      <c r="N185" s="130">
        <v>43154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49</v>
      </c>
      <c r="B186" s="105">
        <v>42433</v>
      </c>
      <c r="C186" s="105"/>
      <c r="D186" s="106" t="s">
        <v>197</v>
      </c>
      <c r="E186" s="107" t="s">
        <v>623</v>
      </c>
      <c r="F186" s="108">
        <v>437.5</v>
      </c>
      <c r="G186" s="107"/>
      <c r="H186" s="107">
        <v>504.5</v>
      </c>
      <c r="I186" s="125">
        <v>522</v>
      </c>
      <c r="J186" s="126" t="s">
        <v>691</v>
      </c>
      <c r="K186" s="127">
        <f t="shared" si="109"/>
        <v>67</v>
      </c>
      <c r="L186" s="128">
        <f t="shared" si="110"/>
        <v>0.15314285714285714</v>
      </c>
      <c r="M186" s="129" t="s">
        <v>599</v>
      </c>
      <c r="N186" s="130">
        <v>42480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50</v>
      </c>
      <c r="B187" s="105">
        <v>42438</v>
      </c>
      <c r="C187" s="105"/>
      <c r="D187" s="106" t="s">
        <v>692</v>
      </c>
      <c r="E187" s="107" t="s">
        <v>623</v>
      </c>
      <c r="F187" s="108">
        <v>189.5</v>
      </c>
      <c r="G187" s="107"/>
      <c r="H187" s="107">
        <v>218</v>
      </c>
      <c r="I187" s="125">
        <v>218</v>
      </c>
      <c r="J187" s="126" t="s">
        <v>682</v>
      </c>
      <c r="K187" s="127">
        <f t="shared" si="109"/>
        <v>28.5</v>
      </c>
      <c r="L187" s="128">
        <f t="shared" si="110"/>
        <v>0.15039577836411611</v>
      </c>
      <c r="M187" s="129" t="s">
        <v>599</v>
      </c>
      <c r="N187" s="130">
        <v>43034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63">
        <v>51</v>
      </c>
      <c r="B188" s="114">
        <v>42471</v>
      </c>
      <c r="C188" s="114"/>
      <c r="D188" s="115" t="s">
        <v>693</v>
      </c>
      <c r="E188" s="116" t="s">
        <v>623</v>
      </c>
      <c r="F188" s="117">
        <v>36.5</v>
      </c>
      <c r="G188" s="118"/>
      <c r="H188" s="118">
        <v>15.85</v>
      </c>
      <c r="I188" s="118">
        <v>60</v>
      </c>
      <c r="J188" s="137" t="s">
        <v>694</v>
      </c>
      <c r="K188" s="133">
        <f t="shared" si="109"/>
        <v>-20.65</v>
      </c>
      <c r="L188" s="167">
        <f t="shared" si="110"/>
        <v>-0.5657534246575342</v>
      </c>
      <c r="M188" s="135" t="s">
        <v>663</v>
      </c>
      <c r="N188" s="168">
        <v>43627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52</v>
      </c>
      <c r="B189" s="105">
        <v>42472</v>
      </c>
      <c r="C189" s="105"/>
      <c r="D189" s="106" t="s">
        <v>695</v>
      </c>
      <c r="E189" s="107" t="s">
        <v>623</v>
      </c>
      <c r="F189" s="108">
        <v>93</v>
      </c>
      <c r="G189" s="107"/>
      <c r="H189" s="107">
        <v>149</v>
      </c>
      <c r="I189" s="125">
        <v>140</v>
      </c>
      <c r="J189" s="140" t="s">
        <v>696</v>
      </c>
      <c r="K189" s="127">
        <f t="shared" si="109"/>
        <v>56</v>
      </c>
      <c r="L189" s="128">
        <f t="shared" si="110"/>
        <v>0.60215053763440862</v>
      </c>
      <c r="M189" s="129" t="s">
        <v>599</v>
      </c>
      <c r="N189" s="130">
        <v>42740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53</v>
      </c>
      <c r="B190" s="105">
        <v>42472</v>
      </c>
      <c r="C190" s="105"/>
      <c r="D190" s="106" t="s">
        <v>697</v>
      </c>
      <c r="E190" s="107" t="s">
        <v>623</v>
      </c>
      <c r="F190" s="108">
        <v>130</v>
      </c>
      <c r="G190" s="107"/>
      <c r="H190" s="107">
        <v>150</v>
      </c>
      <c r="I190" s="125" t="s">
        <v>698</v>
      </c>
      <c r="J190" s="126" t="s">
        <v>682</v>
      </c>
      <c r="K190" s="127">
        <f t="shared" si="109"/>
        <v>20</v>
      </c>
      <c r="L190" s="128">
        <f t="shared" si="110"/>
        <v>0.15384615384615385</v>
      </c>
      <c r="M190" s="129" t="s">
        <v>599</v>
      </c>
      <c r="N190" s="130">
        <v>42564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54</v>
      </c>
      <c r="B191" s="105">
        <v>42473</v>
      </c>
      <c r="C191" s="105"/>
      <c r="D191" s="106" t="s">
        <v>354</v>
      </c>
      <c r="E191" s="107" t="s">
        <v>623</v>
      </c>
      <c r="F191" s="108">
        <v>196</v>
      </c>
      <c r="G191" s="107"/>
      <c r="H191" s="107">
        <v>299</v>
      </c>
      <c r="I191" s="125">
        <v>299</v>
      </c>
      <c r="J191" s="126" t="s">
        <v>682</v>
      </c>
      <c r="K191" s="127">
        <v>103</v>
      </c>
      <c r="L191" s="128">
        <v>0.52551020408163296</v>
      </c>
      <c r="M191" s="129" t="s">
        <v>599</v>
      </c>
      <c r="N191" s="130">
        <v>42620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55</v>
      </c>
      <c r="B192" s="105">
        <v>42473</v>
      </c>
      <c r="C192" s="105"/>
      <c r="D192" s="106" t="s">
        <v>756</v>
      </c>
      <c r="E192" s="107" t="s">
        <v>623</v>
      </c>
      <c r="F192" s="108">
        <v>88</v>
      </c>
      <c r="G192" s="107"/>
      <c r="H192" s="107">
        <v>103</v>
      </c>
      <c r="I192" s="125">
        <v>103</v>
      </c>
      <c r="J192" s="126" t="s">
        <v>682</v>
      </c>
      <c r="K192" s="127">
        <v>15</v>
      </c>
      <c r="L192" s="128">
        <v>0.170454545454545</v>
      </c>
      <c r="M192" s="129" t="s">
        <v>599</v>
      </c>
      <c r="N192" s="130">
        <v>42530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56</v>
      </c>
      <c r="B193" s="105">
        <v>42492</v>
      </c>
      <c r="C193" s="105"/>
      <c r="D193" s="106" t="s">
        <v>699</v>
      </c>
      <c r="E193" s="107" t="s">
        <v>623</v>
      </c>
      <c r="F193" s="108">
        <v>127.5</v>
      </c>
      <c r="G193" s="107"/>
      <c r="H193" s="107">
        <v>148</v>
      </c>
      <c r="I193" s="125" t="s">
        <v>700</v>
      </c>
      <c r="J193" s="126" t="s">
        <v>682</v>
      </c>
      <c r="K193" s="127">
        <f>H193-F193</f>
        <v>20.5</v>
      </c>
      <c r="L193" s="128">
        <f>K193/F193</f>
        <v>0.16078431372549021</v>
      </c>
      <c r="M193" s="129" t="s">
        <v>599</v>
      </c>
      <c r="N193" s="130">
        <v>42564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57</v>
      </c>
      <c r="B194" s="105">
        <v>42493</v>
      </c>
      <c r="C194" s="105"/>
      <c r="D194" s="106" t="s">
        <v>701</v>
      </c>
      <c r="E194" s="107" t="s">
        <v>623</v>
      </c>
      <c r="F194" s="108">
        <v>675</v>
      </c>
      <c r="G194" s="107"/>
      <c r="H194" s="107">
        <v>815</v>
      </c>
      <c r="I194" s="125" t="s">
        <v>702</v>
      </c>
      <c r="J194" s="126" t="s">
        <v>682</v>
      </c>
      <c r="K194" s="127">
        <f>H194-F194</f>
        <v>140</v>
      </c>
      <c r="L194" s="128">
        <f>K194/F194</f>
        <v>0.2074074074074074</v>
      </c>
      <c r="M194" s="129" t="s">
        <v>599</v>
      </c>
      <c r="N194" s="130">
        <v>43154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58</v>
      </c>
      <c r="B195" s="109">
        <v>42522</v>
      </c>
      <c r="C195" s="109"/>
      <c r="D195" s="110" t="s">
        <v>757</v>
      </c>
      <c r="E195" s="111" t="s">
        <v>623</v>
      </c>
      <c r="F195" s="112">
        <v>500</v>
      </c>
      <c r="G195" s="112"/>
      <c r="H195" s="113">
        <v>232.5</v>
      </c>
      <c r="I195" s="131" t="s">
        <v>758</v>
      </c>
      <c r="J195" s="132" t="s">
        <v>759</v>
      </c>
      <c r="K195" s="133">
        <f>H195-F195</f>
        <v>-267.5</v>
      </c>
      <c r="L195" s="134">
        <f>K195/F195</f>
        <v>-0.53500000000000003</v>
      </c>
      <c r="M195" s="135" t="s">
        <v>663</v>
      </c>
      <c r="N195" s="136">
        <v>43735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59</v>
      </c>
      <c r="B196" s="105">
        <v>42527</v>
      </c>
      <c r="C196" s="105"/>
      <c r="D196" s="106" t="s">
        <v>703</v>
      </c>
      <c r="E196" s="107" t="s">
        <v>623</v>
      </c>
      <c r="F196" s="108">
        <v>110</v>
      </c>
      <c r="G196" s="107"/>
      <c r="H196" s="107">
        <v>126.5</v>
      </c>
      <c r="I196" s="125">
        <v>125</v>
      </c>
      <c r="J196" s="126" t="s">
        <v>632</v>
      </c>
      <c r="K196" s="127">
        <f>H196-F196</f>
        <v>16.5</v>
      </c>
      <c r="L196" s="128">
        <f>K196/F196</f>
        <v>0.15</v>
      </c>
      <c r="M196" s="129" t="s">
        <v>599</v>
      </c>
      <c r="N196" s="130">
        <v>42552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60</v>
      </c>
      <c r="B197" s="105">
        <v>42538</v>
      </c>
      <c r="C197" s="105"/>
      <c r="D197" s="106" t="s">
        <v>704</v>
      </c>
      <c r="E197" s="107" t="s">
        <v>623</v>
      </c>
      <c r="F197" s="108">
        <v>44</v>
      </c>
      <c r="G197" s="107"/>
      <c r="H197" s="107">
        <v>69.5</v>
      </c>
      <c r="I197" s="125">
        <v>69.5</v>
      </c>
      <c r="J197" s="126" t="s">
        <v>705</v>
      </c>
      <c r="K197" s="127">
        <f>H197-F197</f>
        <v>25.5</v>
      </c>
      <c r="L197" s="128">
        <f>K197/F197</f>
        <v>0.57954545454545459</v>
      </c>
      <c r="M197" s="129" t="s">
        <v>599</v>
      </c>
      <c r="N197" s="130">
        <v>42977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61</v>
      </c>
      <c r="B198" s="105">
        <v>42549</v>
      </c>
      <c r="C198" s="105"/>
      <c r="D198" s="147" t="s">
        <v>760</v>
      </c>
      <c r="E198" s="107" t="s">
        <v>623</v>
      </c>
      <c r="F198" s="108">
        <v>262.5</v>
      </c>
      <c r="G198" s="107"/>
      <c r="H198" s="107">
        <v>340</v>
      </c>
      <c r="I198" s="125">
        <v>333</v>
      </c>
      <c r="J198" s="126" t="s">
        <v>761</v>
      </c>
      <c r="K198" s="127">
        <v>77.5</v>
      </c>
      <c r="L198" s="128">
        <v>0.29523809523809502</v>
      </c>
      <c r="M198" s="129" t="s">
        <v>599</v>
      </c>
      <c r="N198" s="130">
        <v>43017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62</v>
      </c>
      <c r="B199" s="105">
        <v>42549</v>
      </c>
      <c r="C199" s="105"/>
      <c r="D199" s="147" t="s">
        <v>762</v>
      </c>
      <c r="E199" s="107" t="s">
        <v>623</v>
      </c>
      <c r="F199" s="108">
        <v>840</v>
      </c>
      <c r="G199" s="107"/>
      <c r="H199" s="107">
        <v>1230</v>
      </c>
      <c r="I199" s="125">
        <v>1230</v>
      </c>
      <c r="J199" s="126" t="s">
        <v>682</v>
      </c>
      <c r="K199" s="127">
        <v>390</v>
      </c>
      <c r="L199" s="128">
        <v>0.46428571428571402</v>
      </c>
      <c r="M199" s="129" t="s">
        <v>599</v>
      </c>
      <c r="N199" s="130">
        <v>42649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4">
        <v>63</v>
      </c>
      <c r="B200" s="142">
        <v>42556</v>
      </c>
      <c r="C200" s="142"/>
      <c r="D200" s="143" t="s">
        <v>706</v>
      </c>
      <c r="E200" s="144" t="s">
        <v>623</v>
      </c>
      <c r="F200" s="145">
        <v>395</v>
      </c>
      <c r="G200" s="146"/>
      <c r="H200" s="146">
        <f>(468.5+342.5)/2</f>
        <v>405.5</v>
      </c>
      <c r="I200" s="146">
        <v>510</v>
      </c>
      <c r="J200" s="169" t="s">
        <v>707</v>
      </c>
      <c r="K200" s="170">
        <f t="shared" ref="K200:K206" si="111">H200-F200</f>
        <v>10.5</v>
      </c>
      <c r="L200" s="171">
        <f t="shared" ref="L200:L206" si="112">K200/F200</f>
        <v>2.6582278481012658E-2</v>
      </c>
      <c r="M200" s="172" t="s">
        <v>708</v>
      </c>
      <c r="N200" s="173">
        <v>43606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64</v>
      </c>
      <c r="B201" s="109">
        <v>42584</v>
      </c>
      <c r="C201" s="109"/>
      <c r="D201" s="110" t="s">
        <v>709</v>
      </c>
      <c r="E201" s="111" t="s">
        <v>600</v>
      </c>
      <c r="F201" s="112">
        <f>169.5-12.8</f>
        <v>156.69999999999999</v>
      </c>
      <c r="G201" s="112"/>
      <c r="H201" s="113">
        <v>77</v>
      </c>
      <c r="I201" s="131" t="s">
        <v>710</v>
      </c>
      <c r="J201" s="383" t="s">
        <v>3401</v>
      </c>
      <c r="K201" s="133">
        <f t="shared" si="111"/>
        <v>-79.699999999999989</v>
      </c>
      <c r="L201" s="134">
        <f t="shared" si="112"/>
        <v>-0.50861518825781749</v>
      </c>
      <c r="M201" s="135" t="s">
        <v>663</v>
      </c>
      <c r="N201" s="136">
        <v>43522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65</v>
      </c>
      <c r="B202" s="109">
        <v>42586</v>
      </c>
      <c r="C202" s="109"/>
      <c r="D202" s="110" t="s">
        <v>711</v>
      </c>
      <c r="E202" s="111" t="s">
        <v>623</v>
      </c>
      <c r="F202" s="112">
        <v>400</v>
      </c>
      <c r="G202" s="112"/>
      <c r="H202" s="113">
        <v>305</v>
      </c>
      <c r="I202" s="131">
        <v>475</v>
      </c>
      <c r="J202" s="132" t="s">
        <v>712</v>
      </c>
      <c r="K202" s="133">
        <f t="shared" si="111"/>
        <v>-95</v>
      </c>
      <c r="L202" s="134">
        <f t="shared" si="112"/>
        <v>-0.23749999999999999</v>
      </c>
      <c r="M202" s="135" t="s">
        <v>663</v>
      </c>
      <c r="N202" s="136">
        <v>43606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66</v>
      </c>
      <c r="B203" s="105">
        <v>42593</v>
      </c>
      <c r="C203" s="105"/>
      <c r="D203" s="106" t="s">
        <v>713</v>
      </c>
      <c r="E203" s="107" t="s">
        <v>623</v>
      </c>
      <c r="F203" s="108">
        <v>86.5</v>
      </c>
      <c r="G203" s="107"/>
      <c r="H203" s="107">
        <v>130</v>
      </c>
      <c r="I203" s="125">
        <v>130</v>
      </c>
      <c r="J203" s="140" t="s">
        <v>714</v>
      </c>
      <c r="K203" s="127">
        <f t="shared" si="111"/>
        <v>43.5</v>
      </c>
      <c r="L203" s="128">
        <f t="shared" si="112"/>
        <v>0.50289017341040465</v>
      </c>
      <c r="M203" s="129" t="s">
        <v>599</v>
      </c>
      <c r="N203" s="130">
        <v>43091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67</v>
      </c>
      <c r="B204" s="109">
        <v>42600</v>
      </c>
      <c r="C204" s="109"/>
      <c r="D204" s="110" t="s">
        <v>381</v>
      </c>
      <c r="E204" s="111" t="s">
        <v>623</v>
      </c>
      <c r="F204" s="112">
        <v>133.5</v>
      </c>
      <c r="G204" s="112"/>
      <c r="H204" s="113">
        <v>126.5</v>
      </c>
      <c r="I204" s="131">
        <v>178</v>
      </c>
      <c r="J204" s="132" t="s">
        <v>715</v>
      </c>
      <c r="K204" s="133">
        <f t="shared" si="111"/>
        <v>-7</v>
      </c>
      <c r="L204" s="134">
        <f t="shared" si="112"/>
        <v>-5.2434456928838954E-2</v>
      </c>
      <c r="M204" s="135" t="s">
        <v>663</v>
      </c>
      <c r="N204" s="136">
        <v>42615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68</v>
      </c>
      <c r="B205" s="105">
        <v>42613</v>
      </c>
      <c r="C205" s="105"/>
      <c r="D205" s="106" t="s">
        <v>716</v>
      </c>
      <c r="E205" s="107" t="s">
        <v>623</v>
      </c>
      <c r="F205" s="108">
        <v>560</v>
      </c>
      <c r="G205" s="107"/>
      <c r="H205" s="107">
        <v>725</v>
      </c>
      <c r="I205" s="125">
        <v>725</v>
      </c>
      <c r="J205" s="126" t="s">
        <v>625</v>
      </c>
      <c r="K205" s="127">
        <f t="shared" si="111"/>
        <v>165</v>
      </c>
      <c r="L205" s="128">
        <f t="shared" si="112"/>
        <v>0.29464285714285715</v>
      </c>
      <c r="M205" s="129" t="s">
        <v>599</v>
      </c>
      <c r="N205" s="130">
        <v>42456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69</v>
      </c>
      <c r="B206" s="105">
        <v>42614</v>
      </c>
      <c r="C206" s="105"/>
      <c r="D206" s="106" t="s">
        <v>717</v>
      </c>
      <c r="E206" s="107" t="s">
        <v>623</v>
      </c>
      <c r="F206" s="108">
        <v>160.5</v>
      </c>
      <c r="G206" s="107"/>
      <c r="H206" s="107">
        <v>210</v>
      </c>
      <c r="I206" s="125">
        <v>210</v>
      </c>
      <c r="J206" s="126" t="s">
        <v>625</v>
      </c>
      <c r="K206" s="127">
        <f t="shared" si="111"/>
        <v>49.5</v>
      </c>
      <c r="L206" s="128">
        <f t="shared" si="112"/>
        <v>0.30841121495327101</v>
      </c>
      <c r="M206" s="129" t="s">
        <v>599</v>
      </c>
      <c r="N206" s="130">
        <v>42871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70</v>
      </c>
      <c r="B207" s="105">
        <v>42646</v>
      </c>
      <c r="C207" s="105"/>
      <c r="D207" s="147" t="s">
        <v>405</v>
      </c>
      <c r="E207" s="107" t="s">
        <v>623</v>
      </c>
      <c r="F207" s="108">
        <v>430</v>
      </c>
      <c r="G207" s="107"/>
      <c r="H207" s="107">
        <v>596</v>
      </c>
      <c r="I207" s="125">
        <v>575</v>
      </c>
      <c r="J207" s="126" t="s">
        <v>763</v>
      </c>
      <c r="K207" s="127">
        <v>166</v>
      </c>
      <c r="L207" s="128">
        <v>0.38604651162790699</v>
      </c>
      <c r="M207" s="129" t="s">
        <v>599</v>
      </c>
      <c r="N207" s="130">
        <v>42769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71</v>
      </c>
      <c r="B208" s="105">
        <v>42657</v>
      </c>
      <c r="C208" s="105"/>
      <c r="D208" s="106" t="s">
        <v>718</v>
      </c>
      <c r="E208" s="107" t="s">
        <v>623</v>
      </c>
      <c r="F208" s="108">
        <v>280</v>
      </c>
      <c r="G208" s="107"/>
      <c r="H208" s="107">
        <v>345</v>
      </c>
      <c r="I208" s="125">
        <v>345</v>
      </c>
      <c r="J208" s="126" t="s">
        <v>625</v>
      </c>
      <c r="K208" s="127">
        <f t="shared" ref="K208:K213" si="113">H208-F208</f>
        <v>65</v>
      </c>
      <c r="L208" s="128">
        <f>K208/F208</f>
        <v>0.23214285714285715</v>
      </c>
      <c r="M208" s="129" t="s">
        <v>599</v>
      </c>
      <c r="N208" s="130">
        <v>42814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72</v>
      </c>
      <c r="B209" s="105">
        <v>42657</v>
      </c>
      <c r="C209" s="105"/>
      <c r="D209" s="106" t="s">
        <v>719</v>
      </c>
      <c r="E209" s="107" t="s">
        <v>623</v>
      </c>
      <c r="F209" s="108">
        <v>245</v>
      </c>
      <c r="G209" s="107"/>
      <c r="H209" s="107">
        <v>325.5</v>
      </c>
      <c r="I209" s="125">
        <v>330</v>
      </c>
      <c r="J209" s="126" t="s">
        <v>720</v>
      </c>
      <c r="K209" s="127">
        <f t="shared" si="113"/>
        <v>80.5</v>
      </c>
      <c r="L209" s="128">
        <f>K209/F209</f>
        <v>0.32857142857142857</v>
      </c>
      <c r="M209" s="129" t="s">
        <v>599</v>
      </c>
      <c r="N209" s="130">
        <v>42769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73</v>
      </c>
      <c r="B210" s="105">
        <v>42660</v>
      </c>
      <c r="C210" s="105"/>
      <c r="D210" s="106" t="s">
        <v>349</v>
      </c>
      <c r="E210" s="107" t="s">
        <v>623</v>
      </c>
      <c r="F210" s="108">
        <v>125</v>
      </c>
      <c r="G210" s="107"/>
      <c r="H210" s="107">
        <v>160</v>
      </c>
      <c r="I210" s="125">
        <v>160</v>
      </c>
      <c r="J210" s="126" t="s">
        <v>682</v>
      </c>
      <c r="K210" s="127">
        <f t="shared" si="113"/>
        <v>35</v>
      </c>
      <c r="L210" s="128">
        <v>0.28000000000000003</v>
      </c>
      <c r="M210" s="129" t="s">
        <v>599</v>
      </c>
      <c r="N210" s="130">
        <v>42803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74</v>
      </c>
      <c r="B211" s="105">
        <v>42660</v>
      </c>
      <c r="C211" s="105"/>
      <c r="D211" s="106" t="s">
        <v>483</v>
      </c>
      <c r="E211" s="107" t="s">
        <v>623</v>
      </c>
      <c r="F211" s="108">
        <v>114</v>
      </c>
      <c r="G211" s="107"/>
      <c r="H211" s="107">
        <v>145</v>
      </c>
      <c r="I211" s="125">
        <v>145</v>
      </c>
      <c r="J211" s="126" t="s">
        <v>682</v>
      </c>
      <c r="K211" s="127">
        <f t="shared" si="113"/>
        <v>31</v>
      </c>
      <c r="L211" s="128">
        <f>K211/F211</f>
        <v>0.27192982456140352</v>
      </c>
      <c r="M211" s="129" t="s">
        <v>599</v>
      </c>
      <c r="N211" s="130">
        <v>42859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75</v>
      </c>
      <c r="B212" s="105">
        <v>42660</v>
      </c>
      <c r="C212" s="105"/>
      <c r="D212" s="106" t="s">
        <v>721</v>
      </c>
      <c r="E212" s="107" t="s">
        <v>623</v>
      </c>
      <c r="F212" s="108">
        <v>212</v>
      </c>
      <c r="G212" s="107"/>
      <c r="H212" s="107">
        <v>280</v>
      </c>
      <c r="I212" s="125">
        <v>276</v>
      </c>
      <c r="J212" s="126" t="s">
        <v>722</v>
      </c>
      <c r="K212" s="127">
        <f t="shared" si="113"/>
        <v>68</v>
      </c>
      <c r="L212" s="128">
        <f>K212/F212</f>
        <v>0.32075471698113206</v>
      </c>
      <c r="M212" s="129" t="s">
        <v>599</v>
      </c>
      <c r="N212" s="130">
        <v>42858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76</v>
      </c>
      <c r="B213" s="105">
        <v>42678</v>
      </c>
      <c r="C213" s="105"/>
      <c r="D213" s="106" t="s">
        <v>151</v>
      </c>
      <c r="E213" s="107" t="s">
        <v>623</v>
      </c>
      <c r="F213" s="108">
        <v>155</v>
      </c>
      <c r="G213" s="107"/>
      <c r="H213" s="107">
        <v>210</v>
      </c>
      <c r="I213" s="125">
        <v>210</v>
      </c>
      <c r="J213" s="126" t="s">
        <v>723</v>
      </c>
      <c r="K213" s="127">
        <f t="shared" si="113"/>
        <v>55</v>
      </c>
      <c r="L213" s="128">
        <f>K213/F213</f>
        <v>0.35483870967741937</v>
      </c>
      <c r="M213" s="129" t="s">
        <v>599</v>
      </c>
      <c r="N213" s="130">
        <v>42944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77</v>
      </c>
      <c r="B214" s="109">
        <v>42710</v>
      </c>
      <c r="C214" s="109"/>
      <c r="D214" s="110" t="s">
        <v>764</v>
      </c>
      <c r="E214" s="111" t="s">
        <v>623</v>
      </c>
      <c r="F214" s="112">
        <v>150.5</v>
      </c>
      <c r="G214" s="112"/>
      <c r="H214" s="113">
        <v>72.5</v>
      </c>
      <c r="I214" s="131">
        <v>174</v>
      </c>
      <c r="J214" s="132" t="s">
        <v>765</v>
      </c>
      <c r="K214" s="133">
        <v>-78</v>
      </c>
      <c r="L214" s="134">
        <v>-0.51827242524916906</v>
      </c>
      <c r="M214" s="135" t="s">
        <v>663</v>
      </c>
      <c r="N214" s="136">
        <v>43333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78</v>
      </c>
      <c r="B215" s="105">
        <v>42712</v>
      </c>
      <c r="C215" s="105"/>
      <c r="D215" s="106" t="s">
        <v>125</v>
      </c>
      <c r="E215" s="107" t="s">
        <v>623</v>
      </c>
      <c r="F215" s="108">
        <v>380</v>
      </c>
      <c r="G215" s="107"/>
      <c r="H215" s="107">
        <v>478</v>
      </c>
      <c r="I215" s="125">
        <v>468</v>
      </c>
      <c r="J215" s="126" t="s">
        <v>682</v>
      </c>
      <c r="K215" s="127">
        <f>H215-F215</f>
        <v>98</v>
      </c>
      <c r="L215" s="128">
        <f>K215/F215</f>
        <v>0.25789473684210529</v>
      </c>
      <c r="M215" s="129" t="s">
        <v>599</v>
      </c>
      <c r="N215" s="130">
        <v>43025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79</v>
      </c>
      <c r="B216" s="105">
        <v>42734</v>
      </c>
      <c r="C216" s="105"/>
      <c r="D216" s="106" t="s">
        <v>248</v>
      </c>
      <c r="E216" s="107" t="s">
        <v>623</v>
      </c>
      <c r="F216" s="108">
        <v>305</v>
      </c>
      <c r="G216" s="107"/>
      <c r="H216" s="107">
        <v>375</v>
      </c>
      <c r="I216" s="125">
        <v>375</v>
      </c>
      <c r="J216" s="126" t="s">
        <v>682</v>
      </c>
      <c r="K216" s="127">
        <f>H216-F216</f>
        <v>70</v>
      </c>
      <c r="L216" s="128">
        <f>K216/F216</f>
        <v>0.22950819672131148</v>
      </c>
      <c r="M216" s="129" t="s">
        <v>599</v>
      </c>
      <c r="N216" s="130">
        <v>42768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80</v>
      </c>
      <c r="B217" s="105">
        <v>42739</v>
      </c>
      <c r="C217" s="105"/>
      <c r="D217" s="106" t="s">
        <v>351</v>
      </c>
      <c r="E217" s="107" t="s">
        <v>623</v>
      </c>
      <c r="F217" s="108">
        <v>99.5</v>
      </c>
      <c r="G217" s="107"/>
      <c r="H217" s="107">
        <v>158</v>
      </c>
      <c r="I217" s="125">
        <v>158</v>
      </c>
      <c r="J217" s="126" t="s">
        <v>682</v>
      </c>
      <c r="K217" s="127">
        <f>H217-F217</f>
        <v>58.5</v>
      </c>
      <c r="L217" s="128">
        <f>K217/F217</f>
        <v>0.5879396984924623</v>
      </c>
      <c r="M217" s="129" t="s">
        <v>599</v>
      </c>
      <c r="N217" s="130">
        <v>42898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81</v>
      </c>
      <c r="B218" s="105">
        <v>42739</v>
      </c>
      <c r="C218" s="105"/>
      <c r="D218" s="106" t="s">
        <v>351</v>
      </c>
      <c r="E218" s="107" t="s">
        <v>623</v>
      </c>
      <c r="F218" s="108">
        <v>99.5</v>
      </c>
      <c r="G218" s="107"/>
      <c r="H218" s="107">
        <v>158</v>
      </c>
      <c r="I218" s="125">
        <v>158</v>
      </c>
      <c r="J218" s="126" t="s">
        <v>682</v>
      </c>
      <c r="K218" s="127">
        <v>58.5</v>
      </c>
      <c r="L218" s="128">
        <v>0.58793969849246197</v>
      </c>
      <c r="M218" s="129" t="s">
        <v>599</v>
      </c>
      <c r="N218" s="130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82</v>
      </c>
      <c r="B219" s="105">
        <v>42786</v>
      </c>
      <c r="C219" s="105"/>
      <c r="D219" s="106" t="s">
        <v>169</v>
      </c>
      <c r="E219" s="107" t="s">
        <v>623</v>
      </c>
      <c r="F219" s="108">
        <v>140.5</v>
      </c>
      <c r="G219" s="107"/>
      <c r="H219" s="107">
        <v>220</v>
      </c>
      <c r="I219" s="125">
        <v>220</v>
      </c>
      <c r="J219" s="126" t="s">
        <v>682</v>
      </c>
      <c r="K219" s="127">
        <f>H219-F219</f>
        <v>79.5</v>
      </c>
      <c r="L219" s="128">
        <f>K219/F219</f>
        <v>0.5658362989323843</v>
      </c>
      <c r="M219" s="129" t="s">
        <v>599</v>
      </c>
      <c r="N219" s="130">
        <v>42864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83</v>
      </c>
      <c r="B220" s="105">
        <v>42786</v>
      </c>
      <c r="C220" s="105"/>
      <c r="D220" s="106" t="s">
        <v>766</v>
      </c>
      <c r="E220" s="107" t="s">
        <v>623</v>
      </c>
      <c r="F220" s="108">
        <v>202.5</v>
      </c>
      <c r="G220" s="107"/>
      <c r="H220" s="107">
        <v>234</v>
      </c>
      <c r="I220" s="125">
        <v>234</v>
      </c>
      <c r="J220" s="126" t="s">
        <v>682</v>
      </c>
      <c r="K220" s="127">
        <v>31.5</v>
      </c>
      <c r="L220" s="128">
        <v>0.155555555555556</v>
      </c>
      <c r="M220" s="129" t="s">
        <v>599</v>
      </c>
      <c r="N220" s="130">
        <v>42836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84</v>
      </c>
      <c r="B221" s="105">
        <v>42818</v>
      </c>
      <c r="C221" s="105"/>
      <c r="D221" s="106" t="s">
        <v>557</v>
      </c>
      <c r="E221" s="107" t="s">
        <v>623</v>
      </c>
      <c r="F221" s="108">
        <v>300.5</v>
      </c>
      <c r="G221" s="107"/>
      <c r="H221" s="107">
        <v>417.5</v>
      </c>
      <c r="I221" s="125">
        <v>420</v>
      </c>
      <c r="J221" s="126" t="s">
        <v>724</v>
      </c>
      <c r="K221" s="127">
        <f>H221-F221</f>
        <v>117</v>
      </c>
      <c r="L221" s="128">
        <f>K221/F221</f>
        <v>0.38935108153078202</v>
      </c>
      <c r="M221" s="129" t="s">
        <v>599</v>
      </c>
      <c r="N221" s="130">
        <v>43070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85</v>
      </c>
      <c r="B222" s="105">
        <v>42818</v>
      </c>
      <c r="C222" s="105"/>
      <c r="D222" s="106" t="s">
        <v>762</v>
      </c>
      <c r="E222" s="107" t="s">
        <v>623</v>
      </c>
      <c r="F222" s="108">
        <v>850</v>
      </c>
      <c r="G222" s="107"/>
      <c r="H222" s="107">
        <v>1042.5</v>
      </c>
      <c r="I222" s="125">
        <v>1023</v>
      </c>
      <c r="J222" s="126" t="s">
        <v>767</v>
      </c>
      <c r="K222" s="127">
        <v>192.5</v>
      </c>
      <c r="L222" s="128">
        <v>0.22647058823529401</v>
      </c>
      <c r="M222" s="129" t="s">
        <v>599</v>
      </c>
      <c r="N222" s="130">
        <v>42830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86</v>
      </c>
      <c r="B223" s="105">
        <v>42830</v>
      </c>
      <c r="C223" s="105"/>
      <c r="D223" s="106" t="s">
        <v>501</v>
      </c>
      <c r="E223" s="107" t="s">
        <v>623</v>
      </c>
      <c r="F223" s="108">
        <v>785</v>
      </c>
      <c r="G223" s="107"/>
      <c r="H223" s="107">
        <v>930</v>
      </c>
      <c r="I223" s="125">
        <v>920</v>
      </c>
      <c r="J223" s="126" t="s">
        <v>725</v>
      </c>
      <c r="K223" s="127">
        <f>H223-F223</f>
        <v>145</v>
      </c>
      <c r="L223" s="128">
        <f>K223/F223</f>
        <v>0.18471337579617833</v>
      </c>
      <c r="M223" s="129" t="s">
        <v>599</v>
      </c>
      <c r="N223" s="130">
        <v>42976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87</v>
      </c>
      <c r="B224" s="109">
        <v>42831</v>
      </c>
      <c r="C224" s="109"/>
      <c r="D224" s="110" t="s">
        <v>768</v>
      </c>
      <c r="E224" s="111" t="s">
        <v>623</v>
      </c>
      <c r="F224" s="112">
        <v>40</v>
      </c>
      <c r="G224" s="112"/>
      <c r="H224" s="113">
        <v>13.1</v>
      </c>
      <c r="I224" s="131">
        <v>60</v>
      </c>
      <c r="J224" s="137" t="s">
        <v>769</v>
      </c>
      <c r="K224" s="133">
        <v>-26.9</v>
      </c>
      <c r="L224" s="134">
        <v>-0.67249999999999999</v>
      </c>
      <c r="M224" s="135" t="s">
        <v>663</v>
      </c>
      <c r="N224" s="136">
        <v>43138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88</v>
      </c>
      <c r="B225" s="105">
        <v>42837</v>
      </c>
      <c r="C225" s="105"/>
      <c r="D225" s="106" t="s">
        <v>88</v>
      </c>
      <c r="E225" s="107" t="s">
        <v>623</v>
      </c>
      <c r="F225" s="108">
        <v>289.5</v>
      </c>
      <c r="G225" s="107"/>
      <c r="H225" s="107">
        <v>354</v>
      </c>
      <c r="I225" s="125">
        <v>360</v>
      </c>
      <c r="J225" s="126" t="s">
        <v>726</v>
      </c>
      <c r="K225" s="127">
        <f t="shared" ref="K225:K233" si="114">H225-F225</f>
        <v>64.5</v>
      </c>
      <c r="L225" s="128">
        <f t="shared" ref="L225:L233" si="115">K225/F225</f>
        <v>0.22279792746113988</v>
      </c>
      <c r="M225" s="129" t="s">
        <v>599</v>
      </c>
      <c r="N225" s="130">
        <v>43040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89</v>
      </c>
      <c r="B226" s="105">
        <v>42845</v>
      </c>
      <c r="C226" s="105"/>
      <c r="D226" s="106" t="s">
        <v>438</v>
      </c>
      <c r="E226" s="107" t="s">
        <v>623</v>
      </c>
      <c r="F226" s="108">
        <v>700</v>
      </c>
      <c r="G226" s="107"/>
      <c r="H226" s="107">
        <v>840</v>
      </c>
      <c r="I226" s="125">
        <v>840</v>
      </c>
      <c r="J226" s="126" t="s">
        <v>727</v>
      </c>
      <c r="K226" s="127">
        <f t="shared" si="114"/>
        <v>140</v>
      </c>
      <c r="L226" s="128">
        <f t="shared" si="115"/>
        <v>0.2</v>
      </c>
      <c r="M226" s="129" t="s">
        <v>599</v>
      </c>
      <c r="N226" s="130">
        <v>42893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90</v>
      </c>
      <c r="B227" s="105">
        <v>42887</v>
      </c>
      <c r="C227" s="105"/>
      <c r="D227" s="147" t="s">
        <v>363</v>
      </c>
      <c r="E227" s="107" t="s">
        <v>623</v>
      </c>
      <c r="F227" s="108">
        <v>130</v>
      </c>
      <c r="G227" s="107"/>
      <c r="H227" s="107">
        <v>144.25</v>
      </c>
      <c r="I227" s="125">
        <v>170</v>
      </c>
      <c r="J227" s="126" t="s">
        <v>728</v>
      </c>
      <c r="K227" s="127">
        <f t="shared" si="114"/>
        <v>14.25</v>
      </c>
      <c r="L227" s="128">
        <f t="shared" si="115"/>
        <v>0.10961538461538461</v>
      </c>
      <c r="M227" s="129" t="s">
        <v>599</v>
      </c>
      <c r="N227" s="130">
        <v>43675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91</v>
      </c>
      <c r="B228" s="105">
        <v>42901</v>
      </c>
      <c r="C228" s="105"/>
      <c r="D228" s="147" t="s">
        <v>729</v>
      </c>
      <c r="E228" s="107" t="s">
        <v>623</v>
      </c>
      <c r="F228" s="108">
        <v>214.5</v>
      </c>
      <c r="G228" s="107"/>
      <c r="H228" s="107">
        <v>262</v>
      </c>
      <c r="I228" s="125">
        <v>262</v>
      </c>
      <c r="J228" s="126" t="s">
        <v>730</v>
      </c>
      <c r="K228" s="127">
        <f t="shared" si="114"/>
        <v>47.5</v>
      </c>
      <c r="L228" s="128">
        <f t="shared" si="115"/>
        <v>0.22144522144522144</v>
      </c>
      <c r="M228" s="129" t="s">
        <v>599</v>
      </c>
      <c r="N228" s="130">
        <v>42977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92</v>
      </c>
      <c r="B229" s="153">
        <v>42933</v>
      </c>
      <c r="C229" s="153"/>
      <c r="D229" s="154" t="s">
        <v>731</v>
      </c>
      <c r="E229" s="155" t="s">
        <v>623</v>
      </c>
      <c r="F229" s="156">
        <v>370</v>
      </c>
      <c r="G229" s="155"/>
      <c r="H229" s="155">
        <v>447.5</v>
      </c>
      <c r="I229" s="177">
        <v>450</v>
      </c>
      <c r="J229" s="230" t="s">
        <v>682</v>
      </c>
      <c r="K229" s="127">
        <f t="shared" si="114"/>
        <v>77.5</v>
      </c>
      <c r="L229" s="179">
        <f t="shared" si="115"/>
        <v>0.20945945945945946</v>
      </c>
      <c r="M229" s="180" t="s">
        <v>599</v>
      </c>
      <c r="N229" s="181">
        <v>43035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93</v>
      </c>
      <c r="B230" s="153">
        <v>42943</v>
      </c>
      <c r="C230" s="153"/>
      <c r="D230" s="154" t="s">
        <v>167</v>
      </c>
      <c r="E230" s="155" t="s">
        <v>623</v>
      </c>
      <c r="F230" s="156">
        <v>657.5</v>
      </c>
      <c r="G230" s="155"/>
      <c r="H230" s="155">
        <v>825</v>
      </c>
      <c r="I230" s="177">
        <v>820</v>
      </c>
      <c r="J230" s="230" t="s">
        <v>682</v>
      </c>
      <c r="K230" s="127">
        <f t="shared" si="114"/>
        <v>167.5</v>
      </c>
      <c r="L230" s="179">
        <f t="shared" si="115"/>
        <v>0.25475285171102663</v>
      </c>
      <c r="M230" s="180" t="s">
        <v>599</v>
      </c>
      <c r="N230" s="181">
        <v>43090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94</v>
      </c>
      <c r="B231" s="105">
        <v>42964</v>
      </c>
      <c r="C231" s="105"/>
      <c r="D231" s="106" t="s">
        <v>368</v>
      </c>
      <c r="E231" s="107" t="s">
        <v>623</v>
      </c>
      <c r="F231" s="108">
        <v>605</v>
      </c>
      <c r="G231" s="107"/>
      <c r="H231" s="107">
        <v>750</v>
      </c>
      <c r="I231" s="125">
        <v>750</v>
      </c>
      <c r="J231" s="126" t="s">
        <v>725</v>
      </c>
      <c r="K231" s="127">
        <f t="shared" si="114"/>
        <v>145</v>
      </c>
      <c r="L231" s="128">
        <f t="shared" si="115"/>
        <v>0.23966942148760331</v>
      </c>
      <c r="M231" s="129" t="s">
        <v>599</v>
      </c>
      <c r="N231" s="130">
        <v>43027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5">
        <v>95</v>
      </c>
      <c r="B232" s="148">
        <v>42979</v>
      </c>
      <c r="C232" s="148"/>
      <c r="D232" s="149" t="s">
        <v>509</v>
      </c>
      <c r="E232" s="150" t="s">
        <v>623</v>
      </c>
      <c r="F232" s="151">
        <v>255</v>
      </c>
      <c r="G232" s="152"/>
      <c r="H232" s="152">
        <v>217.25</v>
      </c>
      <c r="I232" s="152">
        <v>320</v>
      </c>
      <c r="J232" s="174" t="s">
        <v>732</v>
      </c>
      <c r="K232" s="133">
        <f t="shared" si="114"/>
        <v>-37.75</v>
      </c>
      <c r="L232" s="175">
        <f t="shared" si="115"/>
        <v>-0.14803921568627451</v>
      </c>
      <c r="M232" s="135" t="s">
        <v>663</v>
      </c>
      <c r="N232" s="176">
        <v>43661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96</v>
      </c>
      <c r="B233" s="105">
        <v>42997</v>
      </c>
      <c r="C233" s="105"/>
      <c r="D233" s="106" t="s">
        <v>733</v>
      </c>
      <c r="E233" s="107" t="s">
        <v>623</v>
      </c>
      <c r="F233" s="108">
        <v>215</v>
      </c>
      <c r="G233" s="107"/>
      <c r="H233" s="107">
        <v>258</v>
      </c>
      <c r="I233" s="125">
        <v>258</v>
      </c>
      <c r="J233" s="126" t="s">
        <v>682</v>
      </c>
      <c r="K233" s="127">
        <f t="shared" si="114"/>
        <v>43</v>
      </c>
      <c r="L233" s="128">
        <f t="shared" si="115"/>
        <v>0.2</v>
      </c>
      <c r="M233" s="129" t="s">
        <v>599</v>
      </c>
      <c r="N233" s="130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97</v>
      </c>
      <c r="B234" s="105">
        <v>42997</v>
      </c>
      <c r="C234" s="105"/>
      <c r="D234" s="106" t="s">
        <v>733</v>
      </c>
      <c r="E234" s="107" t="s">
        <v>623</v>
      </c>
      <c r="F234" s="108">
        <v>215</v>
      </c>
      <c r="G234" s="107"/>
      <c r="H234" s="107">
        <v>258</v>
      </c>
      <c r="I234" s="125">
        <v>258</v>
      </c>
      <c r="J234" s="230" t="s">
        <v>682</v>
      </c>
      <c r="K234" s="127">
        <v>43</v>
      </c>
      <c r="L234" s="128">
        <v>0.2</v>
      </c>
      <c r="M234" s="129" t="s">
        <v>599</v>
      </c>
      <c r="N234" s="130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98</v>
      </c>
      <c r="B235" s="206">
        <v>42998</v>
      </c>
      <c r="C235" s="206"/>
      <c r="D235" s="374" t="s">
        <v>2979</v>
      </c>
      <c r="E235" s="207" t="s">
        <v>623</v>
      </c>
      <c r="F235" s="208">
        <v>75</v>
      </c>
      <c r="G235" s="207"/>
      <c r="H235" s="207">
        <v>90</v>
      </c>
      <c r="I235" s="231">
        <v>90</v>
      </c>
      <c r="J235" s="126" t="s">
        <v>734</v>
      </c>
      <c r="K235" s="127">
        <f t="shared" ref="K235:K240" si="116">H235-F235</f>
        <v>15</v>
      </c>
      <c r="L235" s="128">
        <f t="shared" ref="L235:L240" si="117">K235/F235</f>
        <v>0.2</v>
      </c>
      <c r="M235" s="129" t="s">
        <v>599</v>
      </c>
      <c r="N235" s="130">
        <v>43019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99</v>
      </c>
      <c r="B236" s="153">
        <v>43011</v>
      </c>
      <c r="C236" s="153"/>
      <c r="D236" s="154" t="s">
        <v>735</v>
      </c>
      <c r="E236" s="155" t="s">
        <v>623</v>
      </c>
      <c r="F236" s="156">
        <v>315</v>
      </c>
      <c r="G236" s="155"/>
      <c r="H236" s="155">
        <v>392</v>
      </c>
      <c r="I236" s="177">
        <v>384</v>
      </c>
      <c r="J236" s="230" t="s">
        <v>736</v>
      </c>
      <c r="K236" s="127">
        <f t="shared" si="116"/>
        <v>77</v>
      </c>
      <c r="L236" s="179">
        <f t="shared" si="117"/>
        <v>0.24444444444444444</v>
      </c>
      <c r="M236" s="180" t="s">
        <v>599</v>
      </c>
      <c r="N236" s="181">
        <v>43017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100</v>
      </c>
      <c r="B237" s="153">
        <v>43013</v>
      </c>
      <c r="C237" s="153"/>
      <c r="D237" s="154" t="s">
        <v>737</v>
      </c>
      <c r="E237" s="155" t="s">
        <v>623</v>
      </c>
      <c r="F237" s="156">
        <v>145</v>
      </c>
      <c r="G237" s="155"/>
      <c r="H237" s="155">
        <v>179</v>
      </c>
      <c r="I237" s="177">
        <v>180</v>
      </c>
      <c r="J237" s="230" t="s">
        <v>613</v>
      </c>
      <c r="K237" s="127">
        <f t="shared" si="116"/>
        <v>34</v>
      </c>
      <c r="L237" s="179">
        <f t="shared" si="117"/>
        <v>0.23448275862068965</v>
      </c>
      <c r="M237" s="180" t="s">
        <v>599</v>
      </c>
      <c r="N237" s="181">
        <v>43025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101</v>
      </c>
      <c r="B238" s="153">
        <v>43014</v>
      </c>
      <c r="C238" s="153"/>
      <c r="D238" s="154" t="s">
        <v>339</v>
      </c>
      <c r="E238" s="155" t="s">
        <v>623</v>
      </c>
      <c r="F238" s="156">
        <v>256</v>
      </c>
      <c r="G238" s="155"/>
      <c r="H238" s="155">
        <v>323</v>
      </c>
      <c r="I238" s="177">
        <v>320</v>
      </c>
      <c r="J238" s="230" t="s">
        <v>682</v>
      </c>
      <c r="K238" s="127">
        <f t="shared" si="116"/>
        <v>67</v>
      </c>
      <c r="L238" s="179">
        <f t="shared" si="117"/>
        <v>0.26171875</v>
      </c>
      <c r="M238" s="180" t="s">
        <v>599</v>
      </c>
      <c r="N238" s="181">
        <v>43067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102</v>
      </c>
      <c r="B239" s="153">
        <v>43017</v>
      </c>
      <c r="C239" s="153"/>
      <c r="D239" s="154" t="s">
        <v>360</v>
      </c>
      <c r="E239" s="155" t="s">
        <v>623</v>
      </c>
      <c r="F239" s="156">
        <v>137.5</v>
      </c>
      <c r="G239" s="155"/>
      <c r="H239" s="155">
        <v>184</v>
      </c>
      <c r="I239" s="177">
        <v>183</v>
      </c>
      <c r="J239" s="178" t="s">
        <v>738</v>
      </c>
      <c r="K239" s="127">
        <f t="shared" si="116"/>
        <v>46.5</v>
      </c>
      <c r="L239" s="179">
        <f t="shared" si="117"/>
        <v>0.33818181818181819</v>
      </c>
      <c r="M239" s="180" t="s">
        <v>599</v>
      </c>
      <c r="N239" s="181">
        <v>43108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103</v>
      </c>
      <c r="B240" s="153">
        <v>43018</v>
      </c>
      <c r="C240" s="153"/>
      <c r="D240" s="154" t="s">
        <v>739</v>
      </c>
      <c r="E240" s="155" t="s">
        <v>623</v>
      </c>
      <c r="F240" s="156">
        <v>125.5</v>
      </c>
      <c r="G240" s="155"/>
      <c r="H240" s="155">
        <v>158</v>
      </c>
      <c r="I240" s="177">
        <v>155</v>
      </c>
      <c r="J240" s="178" t="s">
        <v>740</v>
      </c>
      <c r="K240" s="127">
        <f t="shared" si="116"/>
        <v>32.5</v>
      </c>
      <c r="L240" s="179">
        <f t="shared" si="117"/>
        <v>0.25896414342629481</v>
      </c>
      <c r="M240" s="180" t="s">
        <v>599</v>
      </c>
      <c r="N240" s="181">
        <v>43067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104</v>
      </c>
      <c r="B241" s="153">
        <v>43018</v>
      </c>
      <c r="C241" s="153"/>
      <c r="D241" s="154" t="s">
        <v>770</v>
      </c>
      <c r="E241" s="155" t="s">
        <v>623</v>
      </c>
      <c r="F241" s="156">
        <v>895</v>
      </c>
      <c r="G241" s="155"/>
      <c r="H241" s="155">
        <v>1122.5</v>
      </c>
      <c r="I241" s="177">
        <v>1078</v>
      </c>
      <c r="J241" s="178" t="s">
        <v>771</v>
      </c>
      <c r="K241" s="127">
        <v>227.5</v>
      </c>
      <c r="L241" s="179">
        <v>0.25418994413407803</v>
      </c>
      <c r="M241" s="180" t="s">
        <v>599</v>
      </c>
      <c r="N241" s="181">
        <v>43117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105</v>
      </c>
      <c r="B242" s="153">
        <v>43020</v>
      </c>
      <c r="C242" s="153"/>
      <c r="D242" s="154" t="s">
        <v>347</v>
      </c>
      <c r="E242" s="155" t="s">
        <v>623</v>
      </c>
      <c r="F242" s="156">
        <v>525</v>
      </c>
      <c r="G242" s="155"/>
      <c r="H242" s="155">
        <v>629</v>
      </c>
      <c r="I242" s="177">
        <v>629</v>
      </c>
      <c r="J242" s="230" t="s">
        <v>682</v>
      </c>
      <c r="K242" s="127">
        <v>104</v>
      </c>
      <c r="L242" s="179">
        <v>0.19809523809523799</v>
      </c>
      <c r="M242" s="180" t="s">
        <v>599</v>
      </c>
      <c r="N242" s="181">
        <v>43119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106</v>
      </c>
      <c r="B243" s="153">
        <v>43046</v>
      </c>
      <c r="C243" s="153"/>
      <c r="D243" s="154" t="s">
        <v>393</v>
      </c>
      <c r="E243" s="155" t="s">
        <v>623</v>
      </c>
      <c r="F243" s="156">
        <v>740</v>
      </c>
      <c r="G243" s="155"/>
      <c r="H243" s="155">
        <v>892.5</v>
      </c>
      <c r="I243" s="177">
        <v>900</v>
      </c>
      <c r="J243" s="178" t="s">
        <v>741</v>
      </c>
      <c r="K243" s="127">
        <f>H243-F243</f>
        <v>152.5</v>
      </c>
      <c r="L243" s="179">
        <f>K243/F243</f>
        <v>0.20608108108108109</v>
      </c>
      <c r="M243" s="180" t="s">
        <v>599</v>
      </c>
      <c r="N243" s="181">
        <v>43052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107</v>
      </c>
      <c r="B244" s="105">
        <v>43073</v>
      </c>
      <c r="C244" s="105"/>
      <c r="D244" s="106" t="s">
        <v>742</v>
      </c>
      <c r="E244" s="107" t="s">
        <v>623</v>
      </c>
      <c r="F244" s="108">
        <v>118.5</v>
      </c>
      <c r="G244" s="107"/>
      <c r="H244" s="107">
        <v>143.5</v>
      </c>
      <c r="I244" s="125">
        <v>145</v>
      </c>
      <c r="J244" s="140" t="s">
        <v>743</v>
      </c>
      <c r="K244" s="127">
        <f>H244-F244</f>
        <v>25</v>
      </c>
      <c r="L244" s="128">
        <f>K244/F244</f>
        <v>0.2109704641350211</v>
      </c>
      <c r="M244" s="129" t="s">
        <v>599</v>
      </c>
      <c r="N244" s="130">
        <v>43097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108</v>
      </c>
      <c r="B245" s="109">
        <v>43090</v>
      </c>
      <c r="C245" s="109"/>
      <c r="D245" s="157" t="s">
        <v>443</v>
      </c>
      <c r="E245" s="111" t="s">
        <v>623</v>
      </c>
      <c r="F245" s="112">
        <v>715</v>
      </c>
      <c r="G245" s="112"/>
      <c r="H245" s="113">
        <v>500</v>
      </c>
      <c r="I245" s="131">
        <v>872</v>
      </c>
      <c r="J245" s="137" t="s">
        <v>744</v>
      </c>
      <c r="K245" s="133">
        <f>H245-F245</f>
        <v>-215</v>
      </c>
      <c r="L245" s="134">
        <f>K245/F245</f>
        <v>-0.30069930069930068</v>
      </c>
      <c r="M245" s="135" t="s">
        <v>663</v>
      </c>
      <c r="N245" s="136">
        <v>43670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109</v>
      </c>
      <c r="B246" s="105">
        <v>43098</v>
      </c>
      <c r="C246" s="105"/>
      <c r="D246" s="106" t="s">
        <v>735</v>
      </c>
      <c r="E246" s="107" t="s">
        <v>623</v>
      </c>
      <c r="F246" s="108">
        <v>435</v>
      </c>
      <c r="G246" s="107"/>
      <c r="H246" s="107">
        <v>542.5</v>
      </c>
      <c r="I246" s="125">
        <v>539</v>
      </c>
      <c r="J246" s="140" t="s">
        <v>682</v>
      </c>
      <c r="K246" s="127">
        <v>107.5</v>
      </c>
      <c r="L246" s="128">
        <v>0.247126436781609</v>
      </c>
      <c r="M246" s="129" t="s">
        <v>599</v>
      </c>
      <c r="N246" s="130">
        <v>43206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110</v>
      </c>
      <c r="B247" s="105">
        <v>43098</v>
      </c>
      <c r="C247" s="105"/>
      <c r="D247" s="106" t="s">
        <v>571</v>
      </c>
      <c r="E247" s="107" t="s">
        <v>623</v>
      </c>
      <c r="F247" s="108">
        <v>885</v>
      </c>
      <c r="G247" s="107"/>
      <c r="H247" s="107">
        <v>1090</v>
      </c>
      <c r="I247" s="125">
        <v>1084</v>
      </c>
      <c r="J247" s="140" t="s">
        <v>682</v>
      </c>
      <c r="K247" s="127">
        <v>205</v>
      </c>
      <c r="L247" s="128">
        <v>0.23163841807909599</v>
      </c>
      <c r="M247" s="129" t="s">
        <v>599</v>
      </c>
      <c r="N247" s="130">
        <v>43213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6">
        <v>111</v>
      </c>
      <c r="B248" s="347">
        <v>43192</v>
      </c>
      <c r="C248" s="347"/>
      <c r="D248" s="115" t="s">
        <v>752</v>
      </c>
      <c r="E248" s="350" t="s">
        <v>623</v>
      </c>
      <c r="F248" s="353">
        <v>478.5</v>
      </c>
      <c r="G248" s="350"/>
      <c r="H248" s="350">
        <v>442</v>
      </c>
      <c r="I248" s="356">
        <v>613</v>
      </c>
      <c r="J248" s="383" t="s">
        <v>3403</v>
      </c>
      <c r="K248" s="133">
        <f>H248-F248</f>
        <v>-36.5</v>
      </c>
      <c r="L248" s="134">
        <f>K248/F248</f>
        <v>-7.6280041797283177E-2</v>
      </c>
      <c r="M248" s="135" t="s">
        <v>663</v>
      </c>
      <c r="N248" s="136">
        <v>43762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112</v>
      </c>
      <c r="B249" s="109">
        <v>43194</v>
      </c>
      <c r="C249" s="109"/>
      <c r="D249" s="373" t="s">
        <v>2978</v>
      </c>
      <c r="E249" s="111" t="s">
        <v>623</v>
      </c>
      <c r="F249" s="112">
        <f>141.5-7.3</f>
        <v>134.19999999999999</v>
      </c>
      <c r="G249" s="112"/>
      <c r="H249" s="113">
        <v>77</v>
      </c>
      <c r="I249" s="131">
        <v>180</v>
      </c>
      <c r="J249" s="383" t="s">
        <v>3402</v>
      </c>
      <c r="K249" s="133">
        <f>H249-F249</f>
        <v>-57.199999999999989</v>
      </c>
      <c r="L249" s="134">
        <f>K249/F249</f>
        <v>-0.42622950819672129</v>
      </c>
      <c r="M249" s="135" t="s">
        <v>663</v>
      </c>
      <c r="N249" s="136">
        <v>43522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113</v>
      </c>
      <c r="B250" s="109">
        <v>43209</v>
      </c>
      <c r="C250" s="109"/>
      <c r="D250" s="110" t="s">
        <v>745</v>
      </c>
      <c r="E250" s="111" t="s">
        <v>623</v>
      </c>
      <c r="F250" s="112">
        <v>430</v>
      </c>
      <c r="G250" s="112"/>
      <c r="H250" s="113">
        <v>220</v>
      </c>
      <c r="I250" s="131">
        <v>537</v>
      </c>
      <c r="J250" s="137" t="s">
        <v>746</v>
      </c>
      <c r="K250" s="133">
        <f>H250-F250</f>
        <v>-210</v>
      </c>
      <c r="L250" s="134">
        <f>K250/F250</f>
        <v>-0.48837209302325579</v>
      </c>
      <c r="M250" s="135" t="s">
        <v>663</v>
      </c>
      <c r="N250" s="136">
        <v>43252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7">
        <v>114</v>
      </c>
      <c r="B251" s="158">
        <v>43220</v>
      </c>
      <c r="C251" s="158"/>
      <c r="D251" s="159" t="s">
        <v>394</v>
      </c>
      <c r="E251" s="160" t="s">
        <v>623</v>
      </c>
      <c r="F251" s="162">
        <v>153.5</v>
      </c>
      <c r="G251" s="162"/>
      <c r="H251" s="162">
        <v>196</v>
      </c>
      <c r="I251" s="162">
        <v>196</v>
      </c>
      <c r="J251" s="358" t="s">
        <v>3494</v>
      </c>
      <c r="K251" s="182">
        <f>H251-F251</f>
        <v>42.5</v>
      </c>
      <c r="L251" s="183">
        <f>K251/F251</f>
        <v>0.27687296416938112</v>
      </c>
      <c r="M251" s="161" t="s">
        <v>599</v>
      </c>
      <c r="N251" s="184">
        <v>43605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115</v>
      </c>
      <c r="B252" s="109">
        <v>43306</v>
      </c>
      <c r="C252" s="109"/>
      <c r="D252" s="110" t="s">
        <v>768</v>
      </c>
      <c r="E252" s="111" t="s">
        <v>623</v>
      </c>
      <c r="F252" s="112">
        <v>27.5</v>
      </c>
      <c r="G252" s="112"/>
      <c r="H252" s="113">
        <v>13.1</v>
      </c>
      <c r="I252" s="131">
        <v>60</v>
      </c>
      <c r="J252" s="137" t="s">
        <v>772</v>
      </c>
      <c r="K252" s="133">
        <v>-14.4</v>
      </c>
      <c r="L252" s="134">
        <v>-0.52363636363636401</v>
      </c>
      <c r="M252" s="135" t="s">
        <v>663</v>
      </c>
      <c r="N252" s="136">
        <v>43138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6">
        <v>116</v>
      </c>
      <c r="B253" s="347">
        <v>43318</v>
      </c>
      <c r="C253" s="347"/>
      <c r="D253" s="115" t="s">
        <v>747</v>
      </c>
      <c r="E253" s="350" t="s">
        <v>623</v>
      </c>
      <c r="F253" s="350">
        <v>148.5</v>
      </c>
      <c r="G253" s="350"/>
      <c r="H253" s="350">
        <v>102</v>
      </c>
      <c r="I253" s="356">
        <v>182</v>
      </c>
      <c r="J253" s="137" t="s">
        <v>3493</v>
      </c>
      <c r="K253" s="133">
        <f>H253-F253</f>
        <v>-46.5</v>
      </c>
      <c r="L253" s="134">
        <f>K253/F253</f>
        <v>-0.31313131313131315</v>
      </c>
      <c r="M253" s="135" t="s">
        <v>663</v>
      </c>
      <c r="N253" s="136">
        <v>43661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117</v>
      </c>
      <c r="B254" s="105">
        <v>43335</v>
      </c>
      <c r="C254" s="105"/>
      <c r="D254" s="106" t="s">
        <v>773</v>
      </c>
      <c r="E254" s="107" t="s">
        <v>623</v>
      </c>
      <c r="F254" s="155">
        <v>285</v>
      </c>
      <c r="G254" s="107"/>
      <c r="H254" s="107">
        <v>355</v>
      </c>
      <c r="I254" s="125">
        <v>364</v>
      </c>
      <c r="J254" s="140" t="s">
        <v>774</v>
      </c>
      <c r="K254" s="127">
        <v>70</v>
      </c>
      <c r="L254" s="128">
        <v>0.24561403508771901</v>
      </c>
      <c r="M254" s="129" t="s">
        <v>599</v>
      </c>
      <c r="N254" s="130">
        <v>43455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118</v>
      </c>
      <c r="B255" s="105">
        <v>43341</v>
      </c>
      <c r="C255" s="105"/>
      <c r="D255" s="106" t="s">
        <v>384</v>
      </c>
      <c r="E255" s="107" t="s">
        <v>623</v>
      </c>
      <c r="F255" s="155">
        <v>525</v>
      </c>
      <c r="G255" s="107"/>
      <c r="H255" s="107">
        <v>585</v>
      </c>
      <c r="I255" s="125">
        <v>635</v>
      </c>
      <c r="J255" s="140" t="s">
        <v>748</v>
      </c>
      <c r="K255" s="127">
        <f t="shared" ref="K255:K267" si="118">H255-F255</f>
        <v>60</v>
      </c>
      <c r="L255" s="128">
        <f t="shared" ref="L255:L267" si="119">K255/F255</f>
        <v>0.11428571428571428</v>
      </c>
      <c r="M255" s="129" t="s">
        <v>599</v>
      </c>
      <c r="N255" s="130">
        <v>43662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119</v>
      </c>
      <c r="B256" s="105">
        <v>43395</v>
      </c>
      <c r="C256" s="105"/>
      <c r="D256" s="106" t="s">
        <v>368</v>
      </c>
      <c r="E256" s="107" t="s">
        <v>623</v>
      </c>
      <c r="F256" s="155">
        <v>475</v>
      </c>
      <c r="G256" s="107"/>
      <c r="H256" s="107">
        <v>574</v>
      </c>
      <c r="I256" s="125">
        <v>570</v>
      </c>
      <c r="J256" s="140" t="s">
        <v>682</v>
      </c>
      <c r="K256" s="127">
        <f t="shared" si="118"/>
        <v>99</v>
      </c>
      <c r="L256" s="128">
        <f t="shared" si="119"/>
        <v>0.20842105263157895</v>
      </c>
      <c r="M256" s="129" t="s">
        <v>599</v>
      </c>
      <c r="N256" s="130">
        <v>43403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120</v>
      </c>
      <c r="B257" s="153">
        <v>43397</v>
      </c>
      <c r="C257" s="153"/>
      <c r="D257" s="400" t="s">
        <v>391</v>
      </c>
      <c r="E257" s="155" t="s">
        <v>623</v>
      </c>
      <c r="F257" s="155">
        <v>707.5</v>
      </c>
      <c r="G257" s="155"/>
      <c r="H257" s="155">
        <v>872</v>
      </c>
      <c r="I257" s="177">
        <v>872</v>
      </c>
      <c r="J257" s="178" t="s">
        <v>682</v>
      </c>
      <c r="K257" s="127">
        <f t="shared" si="118"/>
        <v>164.5</v>
      </c>
      <c r="L257" s="179">
        <f t="shared" si="119"/>
        <v>0.23250883392226149</v>
      </c>
      <c r="M257" s="180" t="s">
        <v>599</v>
      </c>
      <c r="N257" s="181">
        <v>43482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121</v>
      </c>
      <c r="B258" s="153">
        <v>43398</v>
      </c>
      <c r="C258" s="153"/>
      <c r="D258" s="400" t="s">
        <v>348</v>
      </c>
      <c r="E258" s="155" t="s">
        <v>623</v>
      </c>
      <c r="F258" s="155">
        <v>162</v>
      </c>
      <c r="G258" s="155"/>
      <c r="H258" s="155">
        <v>204</v>
      </c>
      <c r="I258" s="177">
        <v>209</v>
      </c>
      <c r="J258" s="178" t="s">
        <v>3492</v>
      </c>
      <c r="K258" s="127">
        <f t="shared" si="118"/>
        <v>42</v>
      </c>
      <c r="L258" s="179">
        <f t="shared" si="119"/>
        <v>0.25925925925925924</v>
      </c>
      <c r="M258" s="180" t="s">
        <v>599</v>
      </c>
      <c r="N258" s="181">
        <v>43539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122</v>
      </c>
      <c r="B259" s="206">
        <v>43399</v>
      </c>
      <c r="C259" s="206"/>
      <c r="D259" s="154" t="s">
        <v>495</v>
      </c>
      <c r="E259" s="207" t="s">
        <v>623</v>
      </c>
      <c r="F259" s="207">
        <v>240</v>
      </c>
      <c r="G259" s="207"/>
      <c r="H259" s="207">
        <v>297</v>
      </c>
      <c r="I259" s="231">
        <v>297</v>
      </c>
      <c r="J259" s="178" t="s">
        <v>682</v>
      </c>
      <c r="K259" s="232">
        <f t="shared" si="118"/>
        <v>57</v>
      </c>
      <c r="L259" s="233">
        <f t="shared" si="119"/>
        <v>0.23749999999999999</v>
      </c>
      <c r="M259" s="234" t="s">
        <v>599</v>
      </c>
      <c r="N259" s="235">
        <v>43417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123</v>
      </c>
      <c r="B260" s="105">
        <v>43439</v>
      </c>
      <c r="C260" s="105"/>
      <c r="D260" s="147" t="s">
        <v>749</v>
      </c>
      <c r="E260" s="107" t="s">
        <v>623</v>
      </c>
      <c r="F260" s="107">
        <v>202.5</v>
      </c>
      <c r="G260" s="107"/>
      <c r="H260" s="107">
        <v>255</v>
      </c>
      <c r="I260" s="125">
        <v>252</v>
      </c>
      <c r="J260" s="140" t="s">
        <v>682</v>
      </c>
      <c r="K260" s="127">
        <f t="shared" si="118"/>
        <v>52.5</v>
      </c>
      <c r="L260" s="128">
        <f t="shared" si="119"/>
        <v>0.25925925925925924</v>
      </c>
      <c r="M260" s="129" t="s">
        <v>599</v>
      </c>
      <c r="N260" s="130">
        <v>43542</v>
      </c>
      <c r="O260" s="57"/>
      <c r="P260" s="16"/>
      <c r="Q260" s="16"/>
      <c r="R260" s="93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124</v>
      </c>
      <c r="B261" s="206">
        <v>43465</v>
      </c>
      <c r="C261" s="105"/>
      <c r="D261" s="400" t="s">
        <v>423</v>
      </c>
      <c r="E261" s="207" t="s">
        <v>623</v>
      </c>
      <c r="F261" s="207">
        <v>710</v>
      </c>
      <c r="G261" s="207"/>
      <c r="H261" s="207">
        <v>866</v>
      </c>
      <c r="I261" s="231">
        <v>866</v>
      </c>
      <c r="J261" s="178" t="s">
        <v>682</v>
      </c>
      <c r="K261" s="127">
        <f t="shared" si="118"/>
        <v>156</v>
      </c>
      <c r="L261" s="128">
        <f t="shared" si="119"/>
        <v>0.21971830985915494</v>
      </c>
      <c r="M261" s="129" t="s">
        <v>599</v>
      </c>
      <c r="N261" s="361">
        <v>43553</v>
      </c>
      <c r="O261" s="57"/>
      <c r="P261" s="16"/>
      <c r="Q261" s="16"/>
      <c r="R261" s="17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125</v>
      </c>
      <c r="B262" s="206">
        <v>43522</v>
      </c>
      <c r="C262" s="206"/>
      <c r="D262" s="400" t="s">
        <v>141</v>
      </c>
      <c r="E262" s="207" t="s">
        <v>623</v>
      </c>
      <c r="F262" s="207">
        <v>337.25</v>
      </c>
      <c r="G262" s="207"/>
      <c r="H262" s="207">
        <v>398.5</v>
      </c>
      <c r="I262" s="231">
        <v>411</v>
      </c>
      <c r="J262" s="140" t="s">
        <v>3491</v>
      </c>
      <c r="K262" s="127">
        <f t="shared" si="118"/>
        <v>61.25</v>
      </c>
      <c r="L262" s="128">
        <f t="shared" si="119"/>
        <v>0.1816160118606375</v>
      </c>
      <c r="M262" s="129" t="s">
        <v>599</v>
      </c>
      <c r="N262" s="361">
        <v>43760</v>
      </c>
      <c r="O262" s="57"/>
      <c r="P262" s="16"/>
      <c r="Q262" s="16"/>
      <c r="R262" s="93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8">
        <v>126</v>
      </c>
      <c r="B263" s="163">
        <v>43559</v>
      </c>
      <c r="C263" s="163"/>
      <c r="D263" s="164" t="s">
        <v>410</v>
      </c>
      <c r="E263" s="165" t="s">
        <v>623</v>
      </c>
      <c r="F263" s="165">
        <v>130</v>
      </c>
      <c r="G263" s="165"/>
      <c r="H263" s="165">
        <v>65</v>
      </c>
      <c r="I263" s="185">
        <v>158</v>
      </c>
      <c r="J263" s="137" t="s">
        <v>750</v>
      </c>
      <c r="K263" s="133">
        <f t="shared" si="118"/>
        <v>-65</v>
      </c>
      <c r="L263" s="134">
        <f t="shared" si="119"/>
        <v>-0.5</v>
      </c>
      <c r="M263" s="135" t="s">
        <v>663</v>
      </c>
      <c r="N263" s="136">
        <v>43726</v>
      </c>
      <c r="O263" s="57"/>
      <c r="P263" s="16"/>
      <c r="Q263" s="16"/>
      <c r="R263" s="17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127</v>
      </c>
      <c r="B264" s="186">
        <v>43017</v>
      </c>
      <c r="C264" s="186"/>
      <c r="D264" s="187" t="s">
        <v>169</v>
      </c>
      <c r="E264" s="188" t="s">
        <v>623</v>
      </c>
      <c r="F264" s="189">
        <v>141.5</v>
      </c>
      <c r="G264" s="190"/>
      <c r="H264" s="190">
        <v>183.5</v>
      </c>
      <c r="I264" s="190">
        <v>210</v>
      </c>
      <c r="J264" s="217" t="s">
        <v>3440</v>
      </c>
      <c r="K264" s="218">
        <f t="shared" si="118"/>
        <v>42</v>
      </c>
      <c r="L264" s="219">
        <f t="shared" si="119"/>
        <v>0.29681978798586572</v>
      </c>
      <c r="M264" s="189" t="s">
        <v>599</v>
      </c>
      <c r="N264" s="220">
        <v>43042</v>
      </c>
      <c r="O264" s="57"/>
      <c r="P264" s="16"/>
      <c r="Q264" s="16"/>
      <c r="R264" s="93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8">
        <v>128</v>
      </c>
      <c r="B265" s="163">
        <v>43074</v>
      </c>
      <c r="C265" s="163"/>
      <c r="D265" s="164" t="s">
        <v>303</v>
      </c>
      <c r="E265" s="165" t="s">
        <v>623</v>
      </c>
      <c r="F265" s="166">
        <v>172</v>
      </c>
      <c r="G265" s="165"/>
      <c r="H265" s="165">
        <v>155.25</v>
      </c>
      <c r="I265" s="185">
        <v>230</v>
      </c>
      <c r="J265" s="383" t="s">
        <v>3400</v>
      </c>
      <c r="K265" s="133">
        <f t="shared" ref="K265" si="120">H265-F265</f>
        <v>-16.75</v>
      </c>
      <c r="L265" s="134">
        <f t="shared" ref="L265" si="121">K265/F265</f>
        <v>-9.7383720930232565E-2</v>
      </c>
      <c r="M265" s="135" t="s">
        <v>663</v>
      </c>
      <c r="N265" s="136">
        <v>43787</v>
      </c>
      <c r="O265" s="57"/>
      <c r="P265" s="16"/>
      <c r="Q265" s="16"/>
      <c r="R265" s="17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129</v>
      </c>
      <c r="B266" s="186">
        <v>43398</v>
      </c>
      <c r="C266" s="186"/>
      <c r="D266" s="187" t="s">
        <v>104</v>
      </c>
      <c r="E266" s="188" t="s">
        <v>623</v>
      </c>
      <c r="F266" s="190">
        <v>698.5</v>
      </c>
      <c r="G266" s="190"/>
      <c r="H266" s="190">
        <v>850</v>
      </c>
      <c r="I266" s="190">
        <v>890</v>
      </c>
      <c r="J266" s="221" t="s">
        <v>3488</v>
      </c>
      <c r="K266" s="218">
        <f t="shared" si="118"/>
        <v>151.5</v>
      </c>
      <c r="L266" s="219">
        <f t="shared" si="119"/>
        <v>0.21689334287759485</v>
      </c>
      <c r="M266" s="189" t="s">
        <v>599</v>
      </c>
      <c r="N266" s="220">
        <v>43453</v>
      </c>
      <c r="O266" s="57"/>
      <c r="P266" s="16"/>
      <c r="Q266" s="16"/>
      <c r="R266" s="17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130</v>
      </c>
      <c r="B267" s="158">
        <v>42877</v>
      </c>
      <c r="C267" s="158"/>
      <c r="D267" s="159" t="s">
        <v>383</v>
      </c>
      <c r="E267" s="160" t="s">
        <v>623</v>
      </c>
      <c r="F267" s="161">
        <v>127.6</v>
      </c>
      <c r="G267" s="162"/>
      <c r="H267" s="162">
        <v>138</v>
      </c>
      <c r="I267" s="162">
        <v>190</v>
      </c>
      <c r="J267" s="384" t="s">
        <v>3404</v>
      </c>
      <c r="K267" s="182">
        <f t="shared" si="118"/>
        <v>10.400000000000006</v>
      </c>
      <c r="L267" s="183">
        <f t="shared" si="119"/>
        <v>8.1504702194357417E-2</v>
      </c>
      <c r="M267" s="161" t="s">
        <v>599</v>
      </c>
      <c r="N267" s="184">
        <v>43774</v>
      </c>
      <c r="O267" s="57"/>
      <c r="P267" s="16"/>
      <c r="Q267" s="16"/>
      <c r="R267" s="93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0">
        <v>131</v>
      </c>
      <c r="B268" s="194">
        <v>43158</v>
      </c>
      <c r="C268" s="194"/>
      <c r="D268" s="191" t="s">
        <v>754</v>
      </c>
      <c r="E268" s="195" t="s">
        <v>623</v>
      </c>
      <c r="F268" s="196">
        <v>317</v>
      </c>
      <c r="G268" s="195"/>
      <c r="H268" s="195"/>
      <c r="I268" s="224">
        <v>398</v>
      </c>
      <c r="J268" s="237" t="s">
        <v>601</v>
      </c>
      <c r="K268" s="193"/>
      <c r="L268" s="192"/>
      <c r="M268" s="223" t="s">
        <v>601</v>
      </c>
      <c r="N268" s="222"/>
      <c r="O268" s="57"/>
      <c r="P268" s="16"/>
      <c r="Q268" s="16"/>
      <c r="R268" s="341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8">
        <v>132</v>
      </c>
      <c r="B269" s="163">
        <v>43164</v>
      </c>
      <c r="C269" s="163"/>
      <c r="D269" s="164" t="s">
        <v>135</v>
      </c>
      <c r="E269" s="165" t="s">
        <v>623</v>
      </c>
      <c r="F269" s="166">
        <f>510-14.4</f>
        <v>495.6</v>
      </c>
      <c r="G269" s="165"/>
      <c r="H269" s="165">
        <v>350</v>
      </c>
      <c r="I269" s="185">
        <v>672</v>
      </c>
      <c r="J269" s="383" t="s">
        <v>3461</v>
      </c>
      <c r="K269" s="133">
        <f t="shared" ref="K269" si="122">H269-F269</f>
        <v>-145.60000000000002</v>
      </c>
      <c r="L269" s="134">
        <f t="shared" ref="L269" si="123">K269/F269</f>
        <v>-0.29378531073446329</v>
      </c>
      <c r="M269" s="135" t="s">
        <v>663</v>
      </c>
      <c r="N269" s="136">
        <v>43887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8">
        <v>133</v>
      </c>
      <c r="B270" s="163">
        <v>43237</v>
      </c>
      <c r="C270" s="163"/>
      <c r="D270" s="164" t="s">
        <v>489</v>
      </c>
      <c r="E270" s="165" t="s">
        <v>623</v>
      </c>
      <c r="F270" s="166">
        <v>230.3</v>
      </c>
      <c r="G270" s="165"/>
      <c r="H270" s="165">
        <v>102.5</v>
      </c>
      <c r="I270" s="185">
        <v>348</v>
      </c>
      <c r="J270" s="383" t="s">
        <v>3482</v>
      </c>
      <c r="K270" s="133">
        <f t="shared" ref="K270" si="124">H270-F270</f>
        <v>-127.80000000000001</v>
      </c>
      <c r="L270" s="134">
        <f t="shared" ref="L270" si="125">K270/F270</f>
        <v>-0.55492835432045162</v>
      </c>
      <c r="M270" s="135" t="s">
        <v>663</v>
      </c>
      <c r="N270" s="136">
        <v>43896</v>
      </c>
      <c r="O270" s="57"/>
      <c r="P270" s="16"/>
      <c r="Q270" s="16"/>
      <c r="R270" s="343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4">
        <v>134</v>
      </c>
      <c r="B271" s="197">
        <v>43258</v>
      </c>
      <c r="C271" s="197"/>
      <c r="D271" s="200" t="s">
        <v>449</v>
      </c>
      <c r="E271" s="198" t="s">
        <v>623</v>
      </c>
      <c r="F271" s="196">
        <f>342.5-5.1</f>
        <v>337.4</v>
      </c>
      <c r="G271" s="198"/>
      <c r="H271" s="198"/>
      <c r="I271" s="225">
        <v>439</v>
      </c>
      <c r="J271" s="237" t="s">
        <v>601</v>
      </c>
      <c r="K271" s="227"/>
      <c r="L271" s="228"/>
      <c r="M271" s="226" t="s">
        <v>601</v>
      </c>
      <c r="N271" s="229"/>
      <c r="O271" s="57"/>
      <c r="P271" s="16"/>
      <c r="Q271" s="16"/>
      <c r="R271" s="341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4">
        <v>135</v>
      </c>
      <c r="B272" s="197">
        <v>43285</v>
      </c>
      <c r="C272" s="197"/>
      <c r="D272" s="201" t="s">
        <v>49</v>
      </c>
      <c r="E272" s="198" t="s">
        <v>623</v>
      </c>
      <c r="F272" s="196">
        <f>127.5-5.53</f>
        <v>121.97</v>
      </c>
      <c r="G272" s="198"/>
      <c r="H272" s="198"/>
      <c r="I272" s="225">
        <v>170</v>
      </c>
      <c r="J272" s="237" t="s">
        <v>601</v>
      </c>
      <c r="K272" s="227"/>
      <c r="L272" s="228"/>
      <c r="M272" s="226" t="s">
        <v>601</v>
      </c>
      <c r="N272" s="229"/>
      <c r="O272" s="57"/>
      <c r="P272" s="16"/>
      <c r="Q272" s="16"/>
      <c r="R272" s="17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8">
        <v>136</v>
      </c>
      <c r="B273" s="163">
        <v>43294</v>
      </c>
      <c r="C273" s="163"/>
      <c r="D273" s="164" t="s">
        <v>243</v>
      </c>
      <c r="E273" s="165" t="s">
        <v>623</v>
      </c>
      <c r="F273" s="166">
        <v>46.5</v>
      </c>
      <c r="G273" s="165"/>
      <c r="H273" s="165">
        <v>17</v>
      </c>
      <c r="I273" s="185">
        <v>59</v>
      </c>
      <c r="J273" s="383" t="s">
        <v>3460</v>
      </c>
      <c r="K273" s="133">
        <f t="shared" ref="K273" si="126">H273-F273</f>
        <v>-29.5</v>
      </c>
      <c r="L273" s="134">
        <f t="shared" ref="L273" si="127">K273/F273</f>
        <v>-0.63440860215053763</v>
      </c>
      <c r="M273" s="135" t="s">
        <v>663</v>
      </c>
      <c r="N273" s="136">
        <v>43887</v>
      </c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137</v>
      </c>
      <c r="B274" s="194">
        <v>43396</v>
      </c>
      <c r="C274" s="194"/>
      <c r="D274" s="201" t="s">
        <v>425</v>
      </c>
      <c r="E274" s="198" t="s">
        <v>623</v>
      </c>
      <c r="F274" s="199">
        <v>156.5</v>
      </c>
      <c r="G274" s="198"/>
      <c r="H274" s="198"/>
      <c r="I274" s="225">
        <v>191</v>
      </c>
      <c r="J274" s="237" t="s">
        <v>601</v>
      </c>
      <c r="K274" s="227"/>
      <c r="L274" s="228"/>
      <c r="M274" s="226" t="s">
        <v>601</v>
      </c>
      <c r="N274" s="229"/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0">
        <v>138</v>
      </c>
      <c r="B275" s="194">
        <v>43439</v>
      </c>
      <c r="C275" s="194"/>
      <c r="D275" s="201" t="s">
        <v>330</v>
      </c>
      <c r="E275" s="198" t="s">
        <v>623</v>
      </c>
      <c r="F275" s="199">
        <v>259.5</v>
      </c>
      <c r="G275" s="198"/>
      <c r="H275" s="198"/>
      <c r="I275" s="225">
        <v>321</v>
      </c>
      <c r="J275" s="237" t="s">
        <v>601</v>
      </c>
      <c r="K275" s="227"/>
      <c r="L275" s="228"/>
      <c r="M275" s="226" t="s">
        <v>601</v>
      </c>
      <c r="N275" s="229"/>
      <c r="O275" s="16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8">
        <v>139</v>
      </c>
      <c r="B276" s="163">
        <v>43439</v>
      </c>
      <c r="C276" s="163"/>
      <c r="D276" s="164" t="s">
        <v>775</v>
      </c>
      <c r="E276" s="165" t="s">
        <v>623</v>
      </c>
      <c r="F276" s="165">
        <v>715</v>
      </c>
      <c r="G276" s="165"/>
      <c r="H276" s="165">
        <v>445</v>
      </c>
      <c r="I276" s="185">
        <v>840</v>
      </c>
      <c r="J276" s="137" t="s">
        <v>2994</v>
      </c>
      <c r="K276" s="133">
        <f t="shared" ref="K276:K279" si="128">H276-F276</f>
        <v>-270</v>
      </c>
      <c r="L276" s="134">
        <f t="shared" ref="L276:L279" si="129">K276/F276</f>
        <v>-0.3776223776223776</v>
      </c>
      <c r="M276" s="135" t="s">
        <v>663</v>
      </c>
      <c r="N276" s="136">
        <v>43800</v>
      </c>
      <c r="O276" s="57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140</v>
      </c>
      <c r="B277" s="206">
        <v>43469</v>
      </c>
      <c r="C277" s="206"/>
      <c r="D277" s="154" t="s">
        <v>145</v>
      </c>
      <c r="E277" s="207" t="s">
        <v>623</v>
      </c>
      <c r="F277" s="207">
        <v>875</v>
      </c>
      <c r="G277" s="207"/>
      <c r="H277" s="207">
        <v>1165</v>
      </c>
      <c r="I277" s="231">
        <v>1185</v>
      </c>
      <c r="J277" s="140" t="s">
        <v>3489</v>
      </c>
      <c r="K277" s="127">
        <f t="shared" si="128"/>
        <v>290</v>
      </c>
      <c r="L277" s="128">
        <f t="shared" si="129"/>
        <v>0.33142857142857141</v>
      </c>
      <c r="M277" s="129" t="s">
        <v>599</v>
      </c>
      <c r="N277" s="361">
        <v>43847</v>
      </c>
      <c r="O277" s="57"/>
      <c r="P277" s="16"/>
      <c r="Q277" s="16"/>
      <c r="R277" s="343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141</v>
      </c>
      <c r="B278" s="206">
        <v>43559</v>
      </c>
      <c r="C278" s="206"/>
      <c r="D278" s="400" t="s">
        <v>345</v>
      </c>
      <c r="E278" s="207" t="s">
        <v>623</v>
      </c>
      <c r="F278" s="207">
        <f>387-14.63</f>
        <v>372.37</v>
      </c>
      <c r="G278" s="207"/>
      <c r="H278" s="207">
        <v>490</v>
      </c>
      <c r="I278" s="231">
        <v>490</v>
      </c>
      <c r="J278" s="140" t="s">
        <v>682</v>
      </c>
      <c r="K278" s="127">
        <f t="shared" si="128"/>
        <v>117.63</v>
      </c>
      <c r="L278" s="128">
        <f t="shared" si="129"/>
        <v>0.31589548030185027</v>
      </c>
      <c r="M278" s="129" t="s">
        <v>599</v>
      </c>
      <c r="N278" s="361">
        <v>43850</v>
      </c>
      <c r="O278" s="57"/>
      <c r="P278" s="16"/>
      <c r="Q278" s="16"/>
      <c r="R278" s="34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8">
        <v>142</v>
      </c>
      <c r="B279" s="163">
        <v>43578</v>
      </c>
      <c r="C279" s="163"/>
      <c r="D279" s="164" t="s">
        <v>776</v>
      </c>
      <c r="E279" s="165" t="s">
        <v>600</v>
      </c>
      <c r="F279" s="165">
        <v>220</v>
      </c>
      <c r="G279" s="165"/>
      <c r="H279" s="165">
        <v>127.5</v>
      </c>
      <c r="I279" s="185">
        <v>284</v>
      </c>
      <c r="J279" s="383" t="s">
        <v>3483</v>
      </c>
      <c r="K279" s="133">
        <f t="shared" si="128"/>
        <v>-92.5</v>
      </c>
      <c r="L279" s="134">
        <f t="shared" si="129"/>
        <v>-0.42045454545454547</v>
      </c>
      <c r="M279" s="135" t="s">
        <v>663</v>
      </c>
      <c r="N279" s="136">
        <v>43896</v>
      </c>
      <c r="O279" s="57"/>
      <c r="P279" s="16"/>
      <c r="Q279" s="16"/>
      <c r="R279" s="17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143</v>
      </c>
      <c r="B280" s="206">
        <v>43622</v>
      </c>
      <c r="C280" s="206"/>
      <c r="D280" s="400" t="s">
        <v>496</v>
      </c>
      <c r="E280" s="207" t="s">
        <v>600</v>
      </c>
      <c r="F280" s="207">
        <v>332.8</v>
      </c>
      <c r="G280" s="207"/>
      <c r="H280" s="207">
        <v>405</v>
      </c>
      <c r="I280" s="231">
        <v>419</v>
      </c>
      <c r="J280" s="140" t="s">
        <v>3490</v>
      </c>
      <c r="K280" s="127">
        <f t="shared" ref="K280" si="130">H280-F280</f>
        <v>72.199999999999989</v>
      </c>
      <c r="L280" s="128">
        <f t="shared" ref="L280" si="131">K280/F280</f>
        <v>0.21694711538461534</v>
      </c>
      <c r="M280" s="129" t="s">
        <v>599</v>
      </c>
      <c r="N280" s="361">
        <v>43860</v>
      </c>
      <c r="O280" s="57"/>
      <c r="P280" s="16"/>
      <c r="Q280" s="16"/>
      <c r="R280" s="17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143">
        <v>144</v>
      </c>
      <c r="B281" s="142">
        <v>43641</v>
      </c>
      <c r="C281" s="142"/>
      <c r="D281" s="143" t="s">
        <v>139</v>
      </c>
      <c r="E281" s="144" t="s">
        <v>623</v>
      </c>
      <c r="F281" s="145">
        <v>386</v>
      </c>
      <c r="G281" s="146"/>
      <c r="H281" s="146">
        <v>395</v>
      </c>
      <c r="I281" s="146">
        <v>452</v>
      </c>
      <c r="J281" s="169" t="s">
        <v>3405</v>
      </c>
      <c r="K281" s="170">
        <f t="shared" ref="K281" si="132">H281-F281</f>
        <v>9</v>
      </c>
      <c r="L281" s="171">
        <f t="shared" ref="L281" si="133">K281/F281</f>
        <v>2.3316062176165803E-2</v>
      </c>
      <c r="M281" s="172" t="s">
        <v>708</v>
      </c>
      <c r="N281" s="173">
        <v>43868</v>
      </c>
      <c r="O281" s="16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1">
        <v>145</v>
      </c>
      <c r="B282" s="194">
        <v>43707</v>
      </c>
      <c r="C282" s="194"/>
      <c r="D282" s="201" t="s">
        <v>260</v>
      </c>
      <c r="E282" s="198" t="s">
        <v>623</v>
      </c>
      <c r="F282" s="198" t="s">
        <v>755</v>
      </c>
      <c r="G282" s="198"/>
      <c r="H282" s="198"/>
      <c r="I282" s="225">
        <v>190</v>
      </c>
      <c r="J282" s="237" t="s">
        <v>601</v>
      </c>
      <c r="K282" s="227"/>
      <c r="L282" s="228"/>
      <c r="M282" s="357" t="s">
        <v>601</v>
      </c>
      <c r="N282" s="229"/>
      <c r="O282" s="16"/>
      <c r="P282" s="16"/>
      <c r="Q282" s="16"/>
      <c r="R282" s="343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146</v>
      </c>
      <c r="B283" s="206">
        <v>43731</v>
      </c>
      <c r="C283" s="206"/>
      <c r="D283" s="154" t="s">
        <v>440</v>
      </c>
      <c r="E283" s="207" t="s">
        <v>623</v>
      </c>
      <c r="F283" s="207">
        <v>235</v>
      </c>
      <c r="G283" s="207"/>
      <c r="H283" s="207">
        <v>295</v>
      </c>
      <c r="I283" s="231">
        <v>296</v>
      </c>
      <c r="J283" s="140" t="s">
        <v>3147</v>
      </c>
      <c r="K283" s="127">
        <f t="shared" ref="K283" si="134">H283-F283</f>
        <v>60</v>
      </c>
      <c r="L283" s="128">
        <f t="shared" ref="L283" si="135">K283/F283</f>
        <v>0.25531914893617019</v>
      </c>
      <c r="M283" s="129" t="s">
        <v>599</v>
      </c>
      <c r="N283" s="361">
        <v>43844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147</v>
      </c>
      <c r="B284" s="206">
        <v>43752</v>
      </c>
      <c r="C284" s="206"/>
      <c r="D284" s="154" t="s">
        <v>2977</v>
      </c>
      <c r="E284" s="207" t="s">
        <v>623</v>
      </c>
      <c r="F284" s="207">
        <v>277.5</v>
      </c>
      <c r="G284" s="207"/>
      <c r="H284" s="207">
        <v>333</v>
      </c>
      <c r="I284" s="231">
        <v>333</v>
      </c>
      <c r="J284" s="140" t="s">
        <v>3148</v>
      </c>
      <c r="K284" s="127">
        <f t="shared" ref="K284" si="136">H284-F284</f>
        <v>55.5</v>
      </c>
      <c r="L284" s="128">
        <f t="shared" ref="L284" si="137">K284/F284</f>
        <v>0.2</v>
      </c>
      <c r="M284" s="129" t="s">
        <v>599</v>
      </c>
      <c r="N284" s="361">
        <v>43846</v>
      </c>
      <c r="O284" s="57"/>
      <c r="P284" s="16"/>
      <c r="Q284" s="16"/>
      <c r="R284" s="343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148</v>
      </c>
      <c r="B285" s="206">
        <v>43752</v>
      </c>
      <c r="C285" s="206"/>
      <c r="D285" s="154" t="s">
        <v>2976</v>
      </c>
      <c r="E285" s="207" t="s">
        <v>623</v>
      </c>
      <c r="F285" s="207">
        <v>930</v>
      </c>
      <c r="G285" s="207"/>
      <c r="H285" s="207">
        <v>1165</v>
      </c>
      <c r="I285" s="231">
        <v>1200</v>
      </c>
      <c r="J285" s="140" t="s">
        <v>3150</v>
      </c>
      <c r="K285" s="127">
        <f t="shared" ref="K285" si="138">H285-F285</f>
        <v>235</v>
      </c>
      <c r="L285" s="128">
        <f t="shared" ref="L285" si="139">K285/F285</f>
        <v>0.25268817204301075</v>
      </c>
      <c r="M285" s="129" t="s">
        <v>599</v>
      </c>
      <c r="N285" s="361">
        <v>43847</v>
      </c>
      <c r="O285" s="57"/>
      <c r="P285" s="16"/>
      <c r="Q285" s="16"/>
      <c r="R285" s="343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0">
        <v>149</v>
      </c>
      <c r="B286" s="346">
        <v>43753</v>
      </c>
      <c r="C286" s="211"/>
      <c r="D286" s="372" t="s">
        <v>2975</v>
      </c>
      <c r="E286" s="349" t="s">
        <v>623</v>
      </c>
      <c r="F286" s="352">
        <v>111</v>
      </c>
      <c r="G286" s="349"/>
      <c r="H286" s="349"/>
      <c r="I286" s="355">
        <v>141</v>
      </c>
      <c r="J286" s="237" t="s">
        <v>601</v>
      </c>
      <c r="K286" s="237"/>
      <c r="L286" s="122"/>
      <c r="M286" s="360" t="s">
        <v>601</v>
      </c>
      <c r="N286" s="239"/>
      <c r="O286" s="16"/>
      <c r="P286" s="16"/>
      <c r="Q286" s="16"/>
      <c r="R286" s="343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5">
        <v>150</v>
      </c>
      <c r="B287" s="206">
        <v>43753</v>
      </c>
      <c r="C287" s="206"/>
      <c r="D287" s="154" t="s">
        <v>2974</v>
      </c>
      <c r="E287" s="207" t="s">
        <v>623</v>
      </c>
      <c r="F287" s="208">
        <v>296</v>
      </c>
      <c r="G287" s="207"/>
      <c r="H287" s="207">
        <v>370</v>
      </c>
      <c r="I287" s="231">
        <v>370</v>
      </c>
      <c r="J287" s="140" t="s">
        <v>682</v>
      </c>
      <c r="K287" s="127">
        <f t="shared" ref="K287" si="140">H287-F287</f>
        <v>74</v>
      </c>
      <c r="L287" s="128">
        <f t="shared" ref="L287" si="141">K287/F287</f>
        <v>0.25</v>
      </c>
      <c r="M287" s="129" t="s">
        <v>599</v>
      </c>
      <c r="N287" s="361">
        <v>43853</v>
      </c>
      <c r="O287" s="57"/>
      <c r="P287" s="16"/>
      <c r="Q287" s="16"/>
      <c r="R287" s="343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1">
        <v>151</v>
      </c>
      <c r="B288" s="210">
        <v>43754</v>
      </c>
      <c r="C288" s="210"/>
      <c r="D288" s="191" t="s">
        <v>2973</v>
      </c>
      <c r="E288" s="348" t="s">
        <v>623</v>
      </c>
      <c r="F288" s="351" t="s">
        <v>2939</v>
      </c>
      <c r="G288" s="348"/>
      <c r="H288" s="348"/>
      <c r="I288" s="354">
        <v>344</v>
      </c>
      <c r="J288" s="237" t="s">
        <v>601</v>
      </c>
      <c r="K288" s="240"/>
      <c r="L288" s="359"/>
      <c r="M288" s="342" t="s">
        <v>601</v>
      </c>
      <c r="N288" s="362"/>
      <c r="O288" s="16"/>
      <c r="P288" s="16"/>
      <c r="Q288" s="16"/>
      <c r="R288" s="343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45">
        <v>152</v>
      </c>
      <c r="B289" s="211">
        <v>43832</v>
      </c>
      <c r="C289" s="211"/>
      <c r="D289" s="215" t="s">
        <v>2253</v>
      </c>
      <c r="E289" s="212" t="s">
        <v>623</v>
      </c>
      <c r="F289" s="213" t="s">
        <v>3135</v>
      </c>
      <c r="G289" s="212"/>
      <c r="H289" s="212"/>
      <c r="I289" s="236">
        <v>590</v>
      </c>
      <c r="J289" s="237" t="s">
        <v>601</v>
      </c>
      <c r="K289" s="237"/>
      <c r="L289" s="122"/>
      <c r="M289" s="342" t="s">
        <v>601</v>
      </c>
      <c r="N289" s="239"/>
      <c r="O289" s="16"/>
      <c r="P289" s="16"/>
      <c r="Q289" s="16"/>
      <c r="R289" s="343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153</v>
      </c>
      <c r="B290" s="206">
        <v>43966</v>
      </c>
      <c r="C290" s="206"/>
      <c r="D290" s="154" t="s">
        <v>65</v>
      </c>
      <c r="E290" s="207" t="s">
        <v>623</v>
      </c>
      <c r="F290" s="208">
        <v>67.5</v>
      </c>
      <c r="G290" s="207"/>
      <c r="H290" s="207">
        <v>86</v>
      </c>
      <c r="I290" s="231">
        <v>86</v>
      </c>
      <c r="J290" s="140" t="s">
        <v>3628</v>
      </c>
      <c r="K290" s="127">
        <f t="shared" ref="K290" si="142">H290-F290</f>
        <v>18.5</v>
      </c>
      <c r="L290" s="128">
        <f t="shared" ref="L290" si="143">K290/F290</f>
        <v>0.27407407407407408</v>
      </c>
      <c r="M290" s="129" t="s">
        <v>599</v>
      </c>
      <c r="N290" s="361">
        <v>44008</v>
      </c>
      <c r="O290" s="57"/>
      <c r="P290" s="16"/>
      <c r="Q290" s="16"/>
      <c r="R290" s="343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9">
        <v>154</v>
      </c>
      <c r="B291" s="211">
        <v>44035</v>
      </c>
      <c r="C291" s="211"/>
      <c r="D291" s="215" t="s">
        <v>495</v>
      </c>
      <c r="E291" s="212" t="s">
        <v>623</v>
      </c>
      <c r="F291" s="213" t="s">
        <v>3631</v>
      </c>
      <c r="G291" s="212"/>
      <c r="H291" s="212"/>
      <c r="I291" s="236">
        <v>296</v>
      </c>
      <c r="J291" s="237" t="s">
        <v>601</v>
      </c>
      <c r="K291" s="237"/>
      <c r="L291" s="122"/>
      <c r="M291" s="238"/>
      <c r="N291" s="239"/>
      <c r="O291" s="16"/>
      <c r="P291" s="16"/>
      <c r="Q291" s="16"/>
      <c r="R291" s="343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9">
        <v>155</v>
      </c>
      <c r="B292" s="211">
        <v>44092</v>
      </c>
      <c r="C292" s="211"/>
      <c r="D292" s="215" t="s">
        <v>416</v>
      </c>
      <c r="E292" s="212" t="s">
        <v>623</v>
      </c>
      <c r="F292" s="213" t="s">
        <v>3636</v>
      </c>
      <c r="G292" s="212"/>
      <c r="H292" s="212"/>
      <c r="I292" s="236">
        <v>248</v>
      </c>
      <c r="J292" s="237" t="s">
        <v>601</v>
      </c>
      <c r="K292" s="237"/>
      <c r="L292" s="122"/>
      <c r="M292" s="238"/>
      <c r="N292" s="239"/>
      <c r="O292" s="16"/>
      <c r="P292" s="16"/>
      <c r="Q292" s="16"/>
      <c r="R292" s="343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9">
        <v>156</v>
      </c>
      <c r="B293" s="186">
        <v>44140</v>
      </c>
      <c r="C293" s="186"/>
      <c r="D293" s="187" t="s">
        <v>416</v>
      </c>
      <c r="E293" s="188" t="s">
        <v>623</v>
      </c>
      <c r="F293" s="190">
        <v>182.5</v>
      </c>
      <c r="G293" s="190"/>
      <c r="H293" s="190">
        <v>221</v>
      </c>
      <c r="I293" s="190">
        <v>248</v>
      </c>
      <c r="J293" s="507" t="s">
        <v>3658</v>
      </c>
      <c r="K293" s="218">
        <f t="shared" ref="K293" si="144">H293-F293</f>
        <v>38.5</v>
      </c>
      <c r="L293" s="219">
        <f t="shared" ref="L293" si="145">K293/F293</f>
        <v>0.21095890410958903</v>
      </c>
      <c r="M293" s="189" t="s">
        <v>599</v>
      </c>
      <c r="N293" s="220">
        <v>44167</v>
      </c>
      <c r="O293" s="16"/>
      <c r="P293" s="16"/>
      <c r="Q293" s="16"/>
      <c r="R293" s="343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9">
        <v>157</v>
      </c>
      <c r="B294" s="211">
        <v>44140</v>
      </c>
      <c r="C294" s="211"/>
      <c r="D294" s="215" t="s">
        <v>330</v>
      </c>
      <c r="E294" s="212" t="s">
        <v>623</v>
      </c>
      <c r="F294" s="213" t="s">
        <v>3637</v>
      </c>
      <c r="G294" s="212"/>
      <c r="H294" s="212"/>
      <c r="I294" s="236">
        <v>320</v>
      </c>
      <c r="J294" s="237" t="s">
        <v>601</v>
      </c>
      <c r="K294" s="237"/>
      <c r="L294" s="122"/>
      <c r="M294" s="238"/>
      <c r="N294" s="239"/>
      <c r="O294" s="16"/>
      <c r="P294" s="16"/>
      <c r="Q294" s="16"/>
      <c r="R294" s="343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9">
        <v>158</v>
      </c>
      <c r="B295" s="211">
        <v>44140</v>
      </c>
      <c r="C295" s="211"/>
      <c r="D295" s="215" t="s">
        <v>491</v>
      </c>
      <c r="E295" s="212" t="s">
        <v>623</v>
      </c>
      <c r="F295" s="213" t="s">
        <v>3638</v>
      </c>
      <c r="G295" s="212"/>
      <c r="H295" s="212"/>
      <c r="I295" s="236">
        <v>1093</v>
      </c>
      <c r="J295" s="237" t="s">
        <v>601</v>
      </c>
      <c r="K295" s="237"/>
      <c r="L295" s="122"/>
      <c r="M295" s="238"/>
      <c r="N295" s="239"/>
      <c r="O295" s="16"/>
      <c r="P295" s="16"/>
      <c r="Q295" s="16"/>
      <c r="R295" s="343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9">
        <v>159</v>
      </c>
      <c r="B296" s="211">
        <v>44140</v>
      </c>
      <c r="C296" s="211"/>
      <c r="D296" s="215" t="s">
        <v>345</v>
      </c>
      <c r="E296" s="212" t="s">
        <v>623</v>
      </c>
      <c r="F296" s="213" t="s">
        <v>3639</v>
      </c>
      <c r="G296" s="212"/>
      <c r="H296" s="212"/>
      <c r="I296" s="236">
        <v>406</v>
      </c>
      <c r="J296" s="237" t="s">
        <v>601</v>
      </c>
      <c r="K296" s="237"/>
      <c r="L296" s="122"/>
      <c r="M296" s="238"/>
      <c r="N296" s="239"/>
      <c r="O296" s="16"/>
      <c r="P296" s="16"/>
      <c r="Q296" s="16"/>
      <c r="R296" s="343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9">
        <v>160</v>
      </c>
      <c r="B297" s="211">
        <v>44141</v>
      </c>
      <c r="C297" s="211"/>
      <c r="D297" s="215" t="s">
        <v>495</v>
      </c>
      <c r="E297" s="212" t="s">
        <v>623</v>
      </c>
      <c r="F297" s="213" t="s">
        <v>3640</v>
      </c>
      <c r="G297" s="212"/>
      <c r="H297" s="212"/>
      <c r="I297" s="236">
        <v>290</v>
      </c>
      <c r="J297" s="237" t="s">
        <v>601</v>
      </c>
      <c r="K297" s="237"/>
      <c r="L297" s="122"/>
      <c r="M297" s="238"/>
      <c r="N297" s="239"/>
      <c r="O297" s="16"/>
      <c r="P297" s="16"/>
      <c r="Q297" s="16"/>
      <c r="R297" s="343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9"/>
      <c r="B298" s="211"/>
      <c r="C298" s="211"/>
      <c r="D298" s="215"/>
      <c r="E298" s="212"/>
      <c r="F298" s="213"/>
      <c r="G298" s="212"/>
      <c r="H298" s="212"/>
      <c r="I298" s="236"/>
      <c r="J298" s="237"/>
      <c r="K298" s="237"/>
      <c r="L298" s="122"/>
      <c r="M298" s="238"/>
      <c r="N298" s="239"/>
      <c r="O298" s="16"/>
      <c r="P298" s="16"/>
      <c r="Q298" s="16"/>
      <c r="R298" s="343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9"/>
      <c r="B299" s="211"/>
      <c r="C299" s="211"/>
      <c r="D299" s="215"/>
      <c r="E299" s="212"/>
      <c r="F299" s="213"/>
      <c r="G299" s="212"/>
      <c r="H299" s="212"/>
      <c r="I299" s="236"/>
      <c r="J299" s="237"/>
      <c r="K299" s="237"/>
      <c r="L299" s="122"/>
      <c r="M299" s="238"/>
      <c r="N299" s="239"/>
      <c r="O299" s="16"/>
      <c r="P299" s="16"/>
      <c r="R299" s="343"/>
    </row>
    <row r="300" spans="1:26">
      <c r="A300" s="209"/>
      <c r="B300" s="211"/>
      <c r="C300" s="211"/>
      <c r="D300" s="215"/>
      <c r="E300" s="212"/>
      <c r="F300" s="213"/>
      <c r="G300" s="212"/>
      <c r="H300" s="212"/>
      <c r="I300" s="236"/>
      <c r="J300" s="237"/>
      <c r="K300" s="237"/>
      <c r="L300" s="122"/>
      <c r="M300" s="238"/>
      <c r="N300" s="239"/>
      <c r="O300" s="16"/>
      <c r="R300" s="241"/>
    </row>
    <row r="301" spans="1:26">
      <c r="A301" s="209"/>
      <c r="B301" s="211"/>
      <c r="C301" s="211"/>
      <c r="D301" s="215"/>
      <c r="E301" s="212"/>
      <c r="F301" s="213"/>
      <c r="G301" s="212"/>
      <c r="H301" s="212"/>
      <c r="I301" s="236"/>
      <c r="J301" s="237"/>
      <c r="K301" s="237"/>
      <c r="L301" s="122"/>
      <c r="M301" s="238"/>
      <c r="N301" s="239"/>
      <c r="O301" s="16"/>
      <c r="R301" s="241"/>
    </row>
    <row r="302" spans="1:26">
      <c r="A302" s="209"/>
      <c r="B302" s="211"/>
      <c r="C302" s="211"/>
      <c r="D302" s="215"/>
      <c r="E302" s="212"/>
      <c r="F302" s="213"/>
      <c r="G302" s="212"/>
      <c r="H302" s="212"/>
      <c r="I302" s="236"/>
      <c r="J302" s="237"/>
      <c r="K302" s="237"/>
      <c r="L302" s="122"/>
      <c r="M302" s="238"/>
      <c r="N302" s="239"/>
      <c r="O302" s="16"/>
      <c r="R302" s="241"/>
    </row>
    <row r="303" spans="1:26">
      <c r="A303" s="209"/>
      <c r="B303" s="199" t="s">
        <v>2980</v>
      </c>
      <c r="O303" s="16"/>
      <c r="R303" s="241"/>
    </row>
    <row r="304" spans="1:26">
      <c r="R304" s="241"/>
    </row>
    <row r="305" spans="1:18">
      <c r="R305" s="241"/>
    </row>
    <row r="306" spans="1:18">
      <c r="R306" s="241"/>
    </row>
    <row r="307" spans="1:18">
      <c r="R307" s="241"/>
    </row>
    <row r="308" spans="1:18">
      <c r="R308" s="241"/>
    </row>
    <row r="309" spans="1:18">
      <c r="R309" s="241"/>
    </row>
    <row r="310" spans="1:18">
      <c r="R310" s="241"/>
    </row>
    <row r="320" spans="1:18">
      <c r="A320" s="216"/>
    </row>
    <row r="321" spans="1:1">
      <c r="A321" s="216"/>
    </row>
    <row r="322" spans="1:1">
      <c r="A322" s="212"/>
    </row>
  </sheetData>
  <autoFilter ref="R1:R318"/>
  <mergeCells count="24">
    <mergeCell ref="O84:O85"/>
    <mergeCell ref="P84:P85"/>
    <mergeCell ref="G65:G66"/>
    <mergeCell ref="I65:I66"/>
    <mergeCell ref="G84:G85"/>
    <mergeCell ref="I84:I85"/>
    <mergeCell ref="O65:O66"/>
    <mergeCell ref="P65:P66"/>
    <mergeCell ref="A84:A85"/>
    <mergeCell ref="B84:B85"/>
    <mergeCell ref="J84:J85"/>
    <mergeCell ref="M84:M85"/>
    <mergeCell ref="N84:N85"/>
    <mergeCell ref="A106:A107"/>
    <mergeCell ref="B106:B107"/>
    <mergeCell ref="J106:J107"/>
    <mergeCell ref="B103:B104"/>
    <mergeCell ref="A103:A104"/>
    <mergeCell ref="J103:J104"/>
    <mergeCell ref="A65:A66"/>
    <mergeCell ref="B65:B66"/>
    <mergeCell ref="J65:J66"/>
    <mergeCell ref="M65:M66"/>
    <mergeCell ref="N65:N6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2020-12-16T02:28:25Z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