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E6FA780C-19DC-4C6F-8DFA-1AB0B2078A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F&amp;O)'!$S$1:$S$308</definedName>
  </definedNames>
  <calcPr calcId="191029"/>
</workbook>
</file>

<file path=xl/calcChain.xml><?xml version="1.0" encoding="utf-8"?>
<calcChain xmlns="http://schemas.openxmlformats.org/spreadsheetml/2006/main">
  <c r="K55" i="6" l="1"/>
  <c r="M55" i="6" s="1"/>
  <c r="K86" i="6"/>
  <c r="M86" i="6" s="1"/>
  <c r="K53" i="6"/>
  <c r="M53" i="6" s="1"/>
  <c r="K52" i="6"/>
  <c r="M52" i="6" s="1"/>
  <c r="K81" i="6"/>
  <c r="K85" i="6"/>
  <c r="K84" i="6"/>
  <c r="L15" i="6"/>
  <c r="K15" i="6"/>
  <c r="L20" i="6"/>
  <c r="K20" i="6"/>
  <c r="K73" i="6"/>
  <c r="K74" i="6"/>
  <c r="L93" i="6"/>
  <c r="K93" i="6"/>
  <c r="M93" i="6" s="1"/>
  <c r="M15" i="6" l="1"/>
  <c r="M20" i="6"/>
  <c r="K83" i="6"/>
  <c r="M83" i="6" s="1"/>
  <c r="L45" i="6"/>
  <c r="K45" i="6"/>
  <c r="M45" i="6" s="1"/>
  <c r="L48" i="6" l="1"/>
  <c r="K48" i="6"/>
  <c r="K51" i="6"/>
  <c r="M51" i="6" s="1"/>
  <c r="K49" i="6"/>
  <c r="L49" i="6"/>
  <c r="K50" i="6"/>
  <c r="L50" i="6"/>
  <c r="K80" i="6"/>
  <c r="M80" i="6" s="1"/>
  <c r="K82" i="6"/>
  <c r="L47" i="6"/>
  <c r="K47" i="6"/>
  <c r="L44" i="6"/>
  <c r="K44" i="6"/>
  <c r="M48" i="6" l="1"/>
  <c r="M49" i="6"/>
  <c r="M50" i="6"/>
  <c r="M47" i="6"/>
  <c r="M44" i="6"/>
  <c r="P23" i="6" l="1"/>
  <c r="L16" i="6"/>
  <c r="K16" i="6"/>
  <c r="K79" i="6"/>
  <c r="K78" i="6"/>
  <c r="L21" i="6"/>
  <c r="K21" i="6"/>
  <c r="M21" i="6" l="1"/>
  <c r="M16" i="6"/>
  <c r="K77" i="6"/>
  <c r="M77" i="6" s="1"/>
  <c r="L46" i="6"/>
  <c r="K46" i="6"/>
  <c r="L19" i="6"/>
  <c r="K19" i="6"/>
  <c r="K76" i="6"/>
  <c r="K75" i="6"/>
  <c r="M19" i="6" l="1"/>
  <c r="M46" i="6"/>
  <c r="K72" i="6" l="1"/>
  <c r="K71" i="6"/>
  <c r="K69" i="6"/>
  <c r="K68" i="6"/>
  <c r="L42" i="6"/>
  <c r="K42" i="6"/>
  <c r="L43" i="6"/>
  <c r="K43" i="6"/>
  <c r="L40" i="6"/>
  <c r="K40" i="6"/>
  <c r="M42" i="6" l="1"/>
  <c r="M40" i="6"/>
  <c r="M43" i="6"/>
  <c r="K39" i="6" l="1"/>
  <c r="L39" i="6"/>
  <c r="L38" i="6"/>
  <c r="K38" i="6"/>
  <c r="L41" i="6" l="1"/>
  <c r="K41" i="6"/>
  <c r="M41" i="6" l="1"/>
  <c r="K70" i="6"/>
  <c r="M70" i="6" s="1"/>
  <c r="L13" i="6"/>
  <c r="K13" i="6"/>
  <c r="M13" i="6" l="1"/>
  <c r="K63" i="6"/>
  <c r="K67" i="6"/>
  <c r="M67" i="6" s="1"/>
  <c r="L37" i="6"/>
  <c r="K37" i="6"/>
  <c r="P18" i="6"/>
  <c r="M37" i="6" l="1"/>
  <c r="P17" i="6" l="1"/>
  <c r="P14" i="6" l="1"/>
  <c r="P12" i="6" l="1"/>
  <c r="P11" i="6" l="1"/>
  <c r="P10" i="6" l="1"/>
  <c r="K297" i="6" l="1"/>
  <c r="L297" i="6" s="1"/>
  <c r="K291" i="6"/>
  <c r="L291" i="6" s="1"/>
  <c r="K299" i="6" l="1"/>
  <c r="L299" i="6" s="1"/>
  <c r="K287" i="6" l="1"/>
  <c r="L287" i="6" s="1"/>
  <c r="K288" i="6" l="1"/>
  <c r="L288" i="6" s="1"/>
  <c r="K281" i="6"/>
  <c r="L281" i="6" s="1"/>
  <c r="K298" i="6" l="1"/>
  <c r="L298" i="6" s="1"/>
  <c r="K292" i="6"/>
  <c r="L292" i="6" s="1"/>
  <c r="K294" i="6" l="1"/>
  <c r="L294" i="6" s="1"/>
  <c r="L6" i="2" l="1"/>
  <c r="K6" i="3"/>
  <c r="D7" i="5" l="1"/>
  <c r="M7" i="6"/>
  <c r="K289" i="6" l="1"/>
  <c r="L289" i="6" s="1"/>
  <c r="K286" i="6" l="1"/>
  <c r="L286" i="6" s="1"/>
  <c r="K290" i="6" l="1"/>
  <c r="L290" i="6" s="1"/>
  <c r="K285" i="6"/>
  <c r="L285" i="6" s="1"/>
  <c r="K284" i="6"/>
  <c r="L284" i="6" s="1"/>
  <c r="K282" i="6"/>
  <c r="L282" i="6" s="1"/>
  <c r="H280" i="6"/>
  <c r="K280" i="6" s="1"/>
  <c r="L280" i="6" s="1"/>
  <c r="K279" i="6"/>
  <c r="L279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F248" i="6"/>
  <c r="K248" i="6" s="1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F242" i="6"/>
  <c r="K242" i="6" s="1"/>
  <c r="L242" i="6" s="1"/>
  <c r="F241" i="6"/>
  <c r="K241" i="6" s="1"/>
  <c r="L241" i="6" s="1"/>
  <c r="K240" i="6"/>
  <c r="L240" i="6" s="1"/>
  <c r="F239" i="6"/>
  <c r="K239" i="6" s="1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1" i="6"/>
  <c r="L221" i="6" s="1"/>
  <c r="K220" i="6"/>
  <c r="L220" i="6" s="1"/>
  <c r="F219" i="6"/>
  <c r="K219" i="6" s="1"/>
  <c r="L219" i="6" s="1"/>
  <c r="K218" i="6"/>
  <c r="L218" i="6" s="1"/>
  <c r="K215" i="6"/>
  <c r="L215" i="6" s="1"/>
  <c r="K214" i="6"/>
  <c r="L214" i="6" s="1"/>
  <c r="K213" i="6"/>
  <c r="L213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89" i="6"/>
  <c r="L189" i="6" s="1"/>
  <c r="K187" i="6"/>
  <c r="L187" i="6" s="1"/>
  <c r="K186" i="6"/>
  <c r="L186" i="6" s="1"/>
  <c r="K185" i="6"/>
  <c r="L185" i="6" s="1"/>
  <c r="K183" i="6"/>
  <c r="L183" i="6" s="1"/>
  <c r="K182" i="6"/>
  <c r="L182" i="6" s="1"/>
  <c r="K181" i="6"/>
  <c r="L181" i="6" s="1"/>
  <c r="K180" i="6"/>
  <c r="K179" i="6"/>
  <c r="L179" i="6" s="1"/>
  <c r="K178" i="6"/>
  <c r="L178" i="6" s="1"/>
  <c r="K176" i="6"/>
  <c r="L176" i="6" s="1"/>
  <c r="K175" i="6"/>
  <c r="L175" i="6" s="1"/>
  <c r="K174" i="6"/>
  <c r="L174" i="6" s="1"/>
  <c r="K173" i="6"/>
  <c r="L173" i="6" s="1"/>
  <c r="K172" i="6"/>
  <c r="L172" i="6" s="1"/>
  <c r="F171" i="6"/>
  <c r="K171" i="6" s="1"/>
  <c r="L171" i="6" s="1"/>
  <c r="H170" i="6"/>
  <c r="K170" i="6" s="1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H136" i="6"/>
  <c r="K136" i="6" s="1"/>
  <c r="L136" i="6" s="1"/>
  <c r="F135" i="6"/>
  <c r="K135" i="6" s="1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6" i="4"/>
</calcChain>
</file>

<file path=xl/sharedStrings.xml><?xml version="1.0" encoding="utf-8"?>
<sst xmlns="http://schemas.openxmlformats.org/spreadsheetml/2006/main" count="3116" uniqueCount="1188">
  <si>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</si>
  <si>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</si>
  <si>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</si>
  <si>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</si>
  <si>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</si>
  <si>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</si>
  <si>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</si>
  <si>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</si>
  <si>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</si>
  <si>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</si>
  <si>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</si>
  <si>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</si>
  <si>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</si>
  <si>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</si>
  <si>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</si>
  <si>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</si>
  <si>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</si>
  <si>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</si>
  <si>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</si>
  <si>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</si>
  <si>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</si>
  <si>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</si>
  <si>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</si>
  <si>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</si>
  <si>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</si>
  <si>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</si>
  <si>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</si>
  <si>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</si>
  <si>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</si>
  <si>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</si>
  <si>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</si>
  <si>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</si>
  <si>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</si>
  <si>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</si>
  <si>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</si>
  <si>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</si>
  <si>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</si>
  <si>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</si>
  <si>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</si>
  <si>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</si>
  <si>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</si>
  <si>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</si>
  <si>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</si>
  <si>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</si>
  <si>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</si>
  <si>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</si>
  <si>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</si>
  <si>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</si>
  <si>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</si>
  <si>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</si>
  <si>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</si>
  <si>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</si>
  <si>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</si>
  <si>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</si>
  <si>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</si>
  <si>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</si>
  <si>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</si>
  <si>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</si>
  <si>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</si>
  <si>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</si>
  <si>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</si>
  <si>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</si>
  <si>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</si>
  <si>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</si>
  <si>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</si>
  <si>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</si>
  <si>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</si>
  <si>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</si>
  <si>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</si>
  <si>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</si>
  <si>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</si>
  <si>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</si>
  <si>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</si>
  <si>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</si>
  <si>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</si>
  <si>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</si>
  <si>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</si>
  <si>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</si>
  <si>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</si>
  <si>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</si>
  <si>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</si>
  <si>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</si>
  <si>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</si>
  <si>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</si>
  <si>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</si>
  <si>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</si>
  <si>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</si>
  <si>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</si>
  <si>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</si>
  <si>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</si>
  <si>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</si>
  <si>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</si>
  <si>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</si>
  <si>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</si>
  <si>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</si>
  <si>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</si>
  <si>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</si>
  <si>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</si>
  <si>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</si>
  <si>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</si>
  <si>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</si>
  <si>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</si>
  <si>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</si>
  <si>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</si>
  <si>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</si>
  <si>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</si>
  <si>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</si>
  <si>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</si>
  <si>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</si>
  <si>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</si>
  <si>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</si>
  <si>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</si>
  <si>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</si>
  <si>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</si>
  <si>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</si>
  <si>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</si>
  <si>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</si>
  <si>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</si>
  <si>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</si>
  <si>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</si>
  <si>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</si>
  <si>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</si>
  <si>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</si>
  <si>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</si>
  <si>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</si>
  <si>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</si>
  <si>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</si>
  <si>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</si>
  <si>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</si>
  <si>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</si>
  <si>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</si>
  <si>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</si>
  <si>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</si>
  <si>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</si>
  <si>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</si>
  <si>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</si>
  <si>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</si>
  <si>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</si>
  <si>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</si>
  <si>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</si>
  <si>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</si>
  <si>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</si>
  <si>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</si>
  <si>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</si>
  <si>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</si>
  <si>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</si>
  <si>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</si>
  <si>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</si>
  <si>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</si>
  <si>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</si>
  <si>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</si>
  <si>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</si>
  <si>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</si>
  <si>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</si>
  <si>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</si>
  <si>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</si>
  <si>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</si>
  <si>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</si>
  <si>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</si>
  <si>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</si>
  <si>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</si>
  <si>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</si>
  <si>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</si>
  <si>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</si>
  <si>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</si>
  <si>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</si>
  <si>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</si>
  <si>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</si>
  <si>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</si>
  <si>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</si>
  <si>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</si>
  <si>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</si>
  <si>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</si>
  <si>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</si>
  <si>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</si>
  <si>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</si>
  <si>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</si>
  <si>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</si>
  <si>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</si>
  <si>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</si>
  <si>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</si>
  <si>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</si>
  <si>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</si>
  <si>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</si>
  <si>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</si>
  <si>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</si>
  <si>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</si>
  <si>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</si>
  <si>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</si>
  <si>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</si>
  <si>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</si>
  <si>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</si>
  <si>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</si>
  <si>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</si>
  <si>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</si>
  <si>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</si>
  <si>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</si>
  <si>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</si>
  <si>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</si>
  <si>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</si>
  <si>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</si>
  <si>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</si>
  <si>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</si>
  <si>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</si>
  <si>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</si>
  <si>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</si>
  <si>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</si>
  <si>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</si>
  <si>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</si>
  <si>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</si>
  <si>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</si>
  <si>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</si>
  <si>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</si>
  <si>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</si>
  <si>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</si>
  <si>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</si>
  <si>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</si>
  <si>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</si>
  <si>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</si>
  <si>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</si>
  <si>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</si>
  <si>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</si>
  <si>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</si>
  <si>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</si>
  <si>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</si>
  <si>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</si>
  <si>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</si>
  <si>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</si>
  <si>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</si>
  <si>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</si>
  <si>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</si>
  <si>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</si>
  <si>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</si>
  <si>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</si>
  <si>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</si>
  <si>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</si>
  <si>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</si>
  <si>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</si>
  <si>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</si>
  <si>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</si>
  <si>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</si>
  <si>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</si>
  <si>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</si>
  <si>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</si>
  <si>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</si>
  <si>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</si>
  <si>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</si>
  <si>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</si>
  <si>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</si>
  <si>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</si>
  <si>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</si>
  <si>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</si>
  <si>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</si>
  <si>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</si>
  <si>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</si>
  <si>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</si>
  <si>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</si>
  <si>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</si>
  <si>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</si>
  <si>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</si>
  <si>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</si>
  <si>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</si>
  <si>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</si>
  <si>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</si>
  <si>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</si>
  <si>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</si>
  <si>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</si>
  <si>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</si>
  <si>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</si>
  <si>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</si>
  <si>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</si>
  <si>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</si>
  <si>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</si>
  <si>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</si>
  <si>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</si>
  <si>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</si>
  <si>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</si>
  <si>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</si>
  <si>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</si>
  <si>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</si>
  <si>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</si>
  <si>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</si>
  <si>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</si>
  <si>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</si>
  <si>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</si>
  <si>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</si>
  <si>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</si>
  <si>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</si>
  <si>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</si>
  <si>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</si>
  <si>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</si>
  <si>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</si>
  <si>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</si>
  <si>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</si>
  <si>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</si>
  <si>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</si>
  <si>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</si>
  <si>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</si>
  <si>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</si>
  <si>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</si>
  <si>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</si>
  <si>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</si>
  <si>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</si>
  <si>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</si>
  <si>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</si>
  <si>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</si>
  <si>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</si>
  <si>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</si>
  <si>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</si>
  <si>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</si>
  <si>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</si>
  <si>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</si>
  <si>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</si>
  <si>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</si>
  <si>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</si>
  <si>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</si>
  <si>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</si>
  <si>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</si>
  <si>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</si>
  <si>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</si>
  <si>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</si>
  <si>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</si>
  <si>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</si>
  <si>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</si>
  <si>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</si>
  <si>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</si>
  <si>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</si>
  <si>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</si>
  <si>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</si>
  <si>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</si>
  <si>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</si>
  <si>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</si>
  <si>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</si>
  <si>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</si>
  <si>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</si>
  <si>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</si>
  <si>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</si>
  <si>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</si>
  <si>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</si>
  <si>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</si>
  <si>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</si>
  <si>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</si>
  <si>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</si>
  <si>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</si>
  <si>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</si>
  <si>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</si>
  <si>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</si>
  <si>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</si>
  <si>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</si>
  <si>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</si>
  <si>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</si>
  <si>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</si>
  <si>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</si>
  <si>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</si>
  <si>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</si>
  <si>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</si>
  <si>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</si>
  <si>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</si>
  <si>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</si>
  <si>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</si>
  <si>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</si>
  <si>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</si>
  <si>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</si>
  <si>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</si>
  <si>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</si>
  <si>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</si>
  <si>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</si>
  <si>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</si>
  <si>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</si>
  <si>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</si>
  <si>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</si>
  <si>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</si>
  <si>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</si>
  <si>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</si>
  <si>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</si>
  <si>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</si>
  <si>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</si>
  <si>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</si>
  <si>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</si>
  <si>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</si>
  <si>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</si>
  <si>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</si>
  <si>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</si>
  <si>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</si>
  <si>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</si>
  <si>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</si>
  <si>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</si>
  <si>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</si>
  <si>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</si>
  <si>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</si>
  <si>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</si>
  <si>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</si>
  <si>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</si>
  <si>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</si>
  <si>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</si>
  <si>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</si>
  <si>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</si>
  <si>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</si>
  <si>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</si>
  <si>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</si>
  <si>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</si>
  <si>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</si>
  <si>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</si>
  <si>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</si>
  <si>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</si>
  <si>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</si>
  <si>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</si>
  <si>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</si>
  <si>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</si>
  <si>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</si>
  <si>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</si>
  <si>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</si>
  <si>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</si>
  <si>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</si>
  <si>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</si>
  <si>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</si>
  <si>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</si>
  <si>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</si>
  <si>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</si>
  <si>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</si>
  <si>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</si>
  <si>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</si>
  <si>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</si>
  <si>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</si>
  <si>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</si>
  <si>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</si>
  <si>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</si>
  <si>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</si>
  <si>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</si>
  <si>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</si>
  <si>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</si>
  <si>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</si>
  <si>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</si>
  <si>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</si>
  <si>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</si>
  <si>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</si>
  <si>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</si>
  <si>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</si>
  <si>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</si>
  <si>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</si>
  <si>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</si>
  <si>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</si>
  <si>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</si>
  <si>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</si>
  <si>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</si>
  <si>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</si>
  <si>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</si>
  <si>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</si>
  <si>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</si>
  <si>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</si>
  <si>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</si>
  <si>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</si>
  <si>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</si>
  <si>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</si>
  <si>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</si>
  <si>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</si>
  <si>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</si>
  <si>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</si>
  <si>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</si>
  <si>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</si>
  <si>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</si>
  <si>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</si>
  <si>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</si>
  <si>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</si>
  <si>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</si>
  <si>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</si>
  <si>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</si>
  <si>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</si>
  <si>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</si>
  <si>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</si>
  <si>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</si>
  <si>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</si>
  <si>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</si>
  <si>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</si>
  <si>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</si>
  <si>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</si>
  <si>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</si>
  <si>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</si>
  <si>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</si>
  <si>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</si>
  <si>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</si>
  <si>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</si>
  <si>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</si>
  <si>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</si>
  <si>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</si>
  <si>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</si>
  <si>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</si>
  <si>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</si>
  <si>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</si>
  <si>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</si>
  <si>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</si>
  <si>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</si>
  <si>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</si>
  <si>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</si>
  <si>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</si>
  <si>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</si>
  <si>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</si>
  <si>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</si>
  <si>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</si>
  <si>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</si>
  <si>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</si>
  <si>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</si>
  <si>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</si>
  <si>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</si>
  <si>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</si>
  <si>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</si>
  <si>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</si>
  <si>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</si>
  <si>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</si>
  <si>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</si>
  <si>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</si>
  <si>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</si>
  <si>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</si>
  <si>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</si>
  <si>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</si>
  <si>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</si>
  <si>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</si>
  <si>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</si>
  <si>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</si>
  <si>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</si>
  <si>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</si>
  <si>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</si>
  <si>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</si>
  <si>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</si>
  <si>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</si>
  <si>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</si>
  <si>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</si>
  <si>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</si>
  <si>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</si>
  <si>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</si>
  <si>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</si>
  <si>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</si>
  <si>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</si>
  <si>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</si>
  <si>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</si>
  <si>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</si>
  <si>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</si>
  <si>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</si>
  <si>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</si>
  <si>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</si>
  <si>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</si>
  <si>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</si>
  <si>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</si>
  <si>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</si>
  <si>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</si>
  <si>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</si>
  <si>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</si>
  <si>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</si>
  <si>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</si>
  <si>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</si>
  <si>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</si>
  <si>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</si>
  <si>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</si>
  <si>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</si>
  <si>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</si>
  <si>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</si>
  <si>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</si>
  <si>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</si>
  <si>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</si>
  <si>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</si>
  <si>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</si>
  <si>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</si>
  <si>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</si>
  <si>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</si>
  <si>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</si>
  <si>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</si>
  <si>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</si>
  <si>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</si>
  <si>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</si>
  <si>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</si>
  <si>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</si>
  <si>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</si>
  <si>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</si>
  <si>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</si>
  <si>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</si>
  <si>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</si>
  <si>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</si>
  <si>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</si>
  <si>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</si>
  <si>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</si>
  <si>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</si>
  <si>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</si>
  <si>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</si>
  <si>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</si>
  <si>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</si>
  <si>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</si>
  <si>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</si>
  <si>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</si>
  <si>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</si>
  <si>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</si>
  <si>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</si>
  <si>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</si>
  <si>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</si>
  <si>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</si>
  <si>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</si>
  <si>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</si>
  <si>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</si>
  <si>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</si>
  <si>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</si>
  <si>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</si>
  <si>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</si>
  <si>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</si>
  <si>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</si>
  <si>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</si>
  <si>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</si>
  <si>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</si>
  <si>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</si>
  <si>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</si>
  <si>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</si>
  <si>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</si>
  <si>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</si>
  <si>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</si>
  <si>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</si>
  <si>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</si>
  <si>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</si>
  <si>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</si>
  <si>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</si>
  <si>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</si>
  <si>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</si>
  <si>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</si>
  <si>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</si>
  <si>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</si>
  <si>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</si>
  <si>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</si>
  <si>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</si>
  <si>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</si>
  <si>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</si>
  <si>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</si>
  <si>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</si>
  <si>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</si>
  <si>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</si>
  <si>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</si>
  <si>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</si>
  <si>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</si>
  <si>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</si>
  <si>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</si>
  <si>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</si>
  <si>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</si>
  <si>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</si>
  <si>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</si>
  <si>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</si>
  <si>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</si>
  <si>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</si>
  <si>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</si>
  <si>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</si>
  <si>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</si>
  <si>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</si>
  <si>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</si>
  <si>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</si>
  <si>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</si>
  <si>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</si>
  <si>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</si>
  <si>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</si>
  <si>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</si>
  <si>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</si>
  <si>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</si>
  <si>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</si>
  <si>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</si>
  <si>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</si>
  <si>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</si>
  <si>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</si>
  <si>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</si>
  <si>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</si>
  <si>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</si>
  <si>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</si>
  <si>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</si>
  <si>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</si>
  <si>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</si>
  <si>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</si>
  <si>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</si>
  <si>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</si>
  <si>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</si>
  <si>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</si>
  <si>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</si>
  <si>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</si>
  <si>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</si>
  <si>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</si>
  <si>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</si>
  <si>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</si>
  <si>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</si>
  <si>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</si>
  <si>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</si>
  <si>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</si>
  <si>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</si>
  <si>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</si>
  <si>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</si>
  <si>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</si>
  <si>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</si>
  <si>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</si>
  <si>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</si>
  <si>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</si>
  <si>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</si>
  <si>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</si>
  <si>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</si>
  <si>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</si>
  <si>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</si>
  <si>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</si>
  <si>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</si>
  <si>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</si>
  <si>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</si>
  <si>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</si>
  <si>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</si>
  <si>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</si>
  <si>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</si>
  <si>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</si>
  <si>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</si>
  <si>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</si>
  <si>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</si>
  <si>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</si>
  <si>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</si>
  <si>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</si>
  <si>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</si>
  <si>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</si>
  <si>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</si>
  <si>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</si>
  <si>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</si>
  <si>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</si>
  <si>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</si>
  <si>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</si>
  <si>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</si>
  <si>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</si>
  <si>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</si>
  <si>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</si>
  <si>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</si>
  <si>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</si>
  <si>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</si>
  <si>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</si>
  <si>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</si>
  <si>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</si>
  <si>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</si>
  <si>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</si>
  <si>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</si>
  <si>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</si>
  <si>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</si>
  <si>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</si>
  <si>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</si>
  <si>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</si>
  <si>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</si>
  <si>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</si>
  <si>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</si>
  <si>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</si>
  <si>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</si>
  <si>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</si>
  <si>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</si>
  <si>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</si>
  <si>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</si>
  <si>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</si>
  <si>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</si>
  <si>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</si>
  <si>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</si>
  <si>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</si>
  <si>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</si>
  <si>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</si>
  <si>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</si>
  <si>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</si>
  <si>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</si>
  <si>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</si>
  <si>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</si>
  <si>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</si>
  <si>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</si>
  <si>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</si>
  <si>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</si>
  <si>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</si>
  <si>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</si>
  <si>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</si>
  <si>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</si>
  <si>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</si>
  <si>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</si>
  <si>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</si>
  <si>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</si>
  <si>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</si>
  <si>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</si>
  <si>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</si>
  <si>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</si>
  <si>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</si>
  <si>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</si>
  <si>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</si>
  <si>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</si>
  <si>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</si>
  <si>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</si>
  <si>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</si>
  <si>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</si>
  <si>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</si>
  <si>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</si>
  <si>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</si>
  <si>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</si>
  <si>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</si>
  <si>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</si>
  <si>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</si>
  <si>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</si>
  <si>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</si>
  <si>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</si>
  <si>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</si>
  <si>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</si>
  <si>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</si>
  <si>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</si>
  <si>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</si>
  <si>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</si>
  <si>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</si>
  <si>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</si>
  <si>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</si>
  <si>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</si>
  <si>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</si>
  <si>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</si>
  <si>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</si>
  <si>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</si>
  <si>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</si>
  <si>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</si>
  <si>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</si>
  <si>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</si>
  <si>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</si>
  <si>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</si>
  <si>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</si>
  <si>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</si>
  <si>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</si>
  <si>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</si>
  <si>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</si>
  <si>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</si>
  <si>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</si>
  <si>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</si>
  <si>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</si>
  <si>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</si>
  <si>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</si>
  <si>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</si>
  <si>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</si>
  <si>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</si>
  <si>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</si>
  <si>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</si>
  <si>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</si>
  <si>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</si>
  <si>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</si>
  <si>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</si>
  <si>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</si>
  <si>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</si>
  <si>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</si>
  <si>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</si>
  <si>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</si>
  <si>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</si>
  <si>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</si>
  <si>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</si>
  <si>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</si>
  <si>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</si>
  <si>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</si>
  <si>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</si>
  <si>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</si>
  <si>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</si>
  <si>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</si>
  <si>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</si>
  <si>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</si>
  <si>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</si>
  <si>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</si>
  <si>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</si>
  <si>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</si>
  <si>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</si>
  <si>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</si>
  <si>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</si>
  <si>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</si>
  <si>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</si>
  <si>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</si>
  <si>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</si>
  <si>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</si>
  <si>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</si>
  <si>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</si>
  <si>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</si>
  <si>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</si>
  <si>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</si>
  <si>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</si>
  <si>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</si>
  <si>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</si>
  <si>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</si>
  <si>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</si>
  <si>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</si>
  <si>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</si>
  <si>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</si>
  <si>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</si>
  <si>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</si>
  <si>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</si>
  <si>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</si>
  <si>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</si>
  <si>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</si>
  <si>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</si>
  <si>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</si>
  <si>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</si>
  <si>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</si>
  <si>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</si>
  <si>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</si>
  <si>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</si>
  <si>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</si>
  <si>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</si>
  <si>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</si>
  <si>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</si>
  <si>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</si>
  <si>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</si>
  <si>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</si>
  <si>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</si>
  <si>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</si>
  <si>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</si>
  <si>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</si>
  <si>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</si>
  <si>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</si>
  <si>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</si>
  <si>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</si>
  <si>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</si>
  <si>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</si>
  <si>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</si>
  <si>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</si>
  <si>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</si>
  <si>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</si>
  <si>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</si>
  <si>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</si>
  <si>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</si>
  <si>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</si>
  <si>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</si>
  <si>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</si>
  <si>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</si>
  <si>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</si>
  <si>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</si>
  <si>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</si>
  <si>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</si>
  <si>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</si>
  <si>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</si>
  <si>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</si>
  <si>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</si>
  <si>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</si>
  <si>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</si>
  <si>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</si>
  <si>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</si>
  <si>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</si>
  <si>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</si>
  <si>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</si>
  <si>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</si>
  <si>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</si>
  <si>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</si>
  <si>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</si>
  <si>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</si>
  <si>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</si>
  <si>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</si>
  <si>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1260-1280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</si>
  <si>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</si>
  <si>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</si>
  <si>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</si>
  <si>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</si>
  <si>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</si>
  <si>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</si>
  <si>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</si>
  <si>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</si>
  <si>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</si>
  <si>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SAHASTRAA ADVISORS PRIVATE LIMITED</t>
  </si>
  <si>
    <t>GODHA</t>
  </si>
  <si>
    <t>Godha Cabcon Insulat Ltd</t>
  </si>
  <si>
    <t>MANSI SHARE AND STOCK ADVISORS PVT LTD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</si>
  <si>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</si>
  <si>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</si>
  <si>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</si>
  <si>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</si>
  <si>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</si>
  <si>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</si>
  <si>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</si>
  <si>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</si>
  <si>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</si>
  <si>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</si>
  <si>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</si>
  <si>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</si>
  <si>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</si>
  <si>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</si>
  <si>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</si>
  <si>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107.50-112.50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</si>
  <si>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</si>
  <si>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</si>
  <si>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</si>
  <si>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</si>
  <si>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</si>
  <si>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</si>
  <si>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</si>
  <si>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</si>
  <si>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</si>
  <si>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</si>
  <si>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</si>
  <si>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</si>
  <si>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</si>
  <si>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</si>
  <si>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</si>
  <si>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</si>
  <si>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</si>
  <si>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MISHDESIGN</t>
  </si>
  <si>
    <t>MAITREYA</t>
  </si>
  <si>
    <t>Maitreya Medicare Limited</t>
  </si>
  <si>
    <t>VINEETLAB</t>
  </si>
  <si>
    <t>Vineet Laboratories Ltd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</si>
  <si>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</si>
  <si>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</si>
  <si>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</si>
  <si>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</si>
  <si>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</si>
  <si>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</si>
  <si>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</si>
  <si>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</si>
  <si>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624.2-644.2</t>
  </si>
  <si>
    <t>Accu &lt;&gt;</t>
  </si>
  <si>
    <t>3441-3541</t>
  </si>
  <si>
    <t>HILIKS</t>
  </si>
  <si>
    <t>YATHIRAJAM MADHUSESHU (HUF)</t>
  </si>
  <si>
    <t>MANSI SHARE &amp; STOCK ADVISORS PRIVATE LIMITED</t>
  </si>
  <si>
    <t>RAMNATHAN BHARAT KADAYAM</t>
  </si>
  <si>
    <t>PROTEAN</t>
  </si>
  <si>
    <t>NK SECURITIES RESEARCH PVT. LTD.</t>
  </si>
  <si>
    <t>TOPGAIN FINANCE PRIVATE LIMITED</t>
  </si>
  <si>
    <t>TAAZAINT</t>
  </si>
  <si>
    <t>PONNURU SIVA RATNA MAHA LAKSHMI PRASANNA</t>
  </si>
  <si>
    <t>URSUGAR</t>
  </si>
  <si>
    <t>SUJATA AJAY PANDEY</t>
  </si>
  <si>
    <t>VASUDHAGAM</t>
  </si>
  <si>
    <t>JAINAM BROKING LIMITED</t>
  </si>
  <si>
    <t>CLOUDPP</t>
  </si>
  <si>
    <t>Var Cld Ltd Rs.2.5 ppd up</t>
  </si>
  <si>
    <t>INFOLLION</t>
  </si>
  <si>
    <t>Infollion Research Ser L</t>
  </si>
  <si>
    <t>CRONY VYAPAR PVT LTD</t>
  </si>
  <si>
    <t>KEL</t>
  </si>
  <si>
    <t>Kundan Edifice Limited</t>
  </si>
  <si>
    <t>LIBAS</t>
  </si>
  <si>
    <t>Libas Consu Products Ltd</t>
  </si>
  <si>
    <t>JAI VINAYAK SECURITIES</t>
  </si>
  <si>
    <t>QE SECURITIES LLP</t>
  </si>
  <si>
    <t>LIESHA CORPORATION PRIVATE LIMITED .</t>
  </si>
  <si>
    <t>HRTI PRIVATE LIMITED</t>
  </si>
  <si>
    <t>SETU SECURITIES PVT LTD</t>
  </si>
  <si>
    <t>YUGA STOCKS AND COMMODITIES PRIVATE LIMITED  .</t>
  </si>
  <si>
    <t>WOCKPHARMA</t>
  </si>
  <si>
    <t>Wockhardt Ltd.</t>
  </si>
  <si>
    <t>Profit of Rs.3/-</t>
  </si>
  <si>
    <t>Profit of Rs.15/-</t>
  </si>
  <si>
    <t>Profit of Rs.26/-</t>
  </si>
  <si>
    <t>Loss of Rs.11.5/-</t>
  </si>
  <si>
    <t>Profit of Rs.29/-</t>
  </si>
  <si>
    <t>Profit of Rs.9.5/-</t>
  </si>
  <si>
    <t>4035-4045</t>
  </si>
  <si>
    <t>4093-4145</t>
  </si>
  <si>
    <t>BANKNIFTY 44300 CE 15-NOV</t>
  </si>
  <si>
    <t>72-120</t>
  </si>
  <si>
    <t>Loss of Rs.36/-</t>
  </si>
  <si>
    <t>FINNIFTY 19750 CE 21-NOV</t>
  </si>
  <si>
    <t>108-110</t>
  </si>
  <si>
    <t>145-180</t>
  </si>
  <si>
    <t>3435-3445</t>
  </si>
  <si>
    <t>Profit of Rs.90/-</t>
  </si>
  <si>
    <t>ABB NOV FUT</t>
  </si>
  <si>
    <t>4260-4270</t>
  </si>
  <si>
    <t>4349-4433</t>
  </si>
  <si>
    <t>ADVIKCA</t>
  </si>
  <si>
    <t>SILVERTOSS SHOPPERS PRIVATE LIMITED</t>
  </si>
  <si>
    <t>BCPL</t>
  </si>
  <si>
    <t>DHEERAJ KUMAR LOHIA</t>
  </si>
  <si>
    <t>BFFL</t>
  </si>
  <si>
    <t>VIKAS MEHRA</t>
  </si>
  <si>
    <t>ALAM MOHD MAQSOOD</t>
  </si>
  <si>
    <t>CRANEX</t>
  </si>
  <si>
    <t>KUNAL NAHAR HUF</t>
  </si>
  <si>
    <t>EMPOWER</t>
  </si>
  <si>
    <t>AVANCE VENTURES PRIVATE LIMITED</t>
  </si>
  <si>
    <t>GENNEX</t>
  </si>
  <si>
    <t>ANUPRIYA CONSULTANTS PVT LTD</t>
  </si>
  <si>
    <t>INNOVATIVE</t>
  </si>
  <si>
    <t>SHEELA DEVI</t>
  </si>
  <si>
    <t>INTSTOIL</t>
  </si>
  <si>
    <t>GOVINDBHAI LALJIBHAI KAKADIA</t>
  </si>
  <si>
    <t>JETKINGQ</t>
  </si>
  <si>
    <t>JUUHI OMPRAKASH AHUJA</t>
  </si>
  <si>
    <t>SIDDARTH SURESH BHARWANI</t>
  </si>
  <si>
    <t>JTAPARIA</t>
  </si>
  <si>
    <t>AMAN RUNGTA</t>
  </si>
  <si>
    <t>KAVVERITEL</t>
  </si>
  <si>
    <t>KAYCEEI</t>
  </si>
  <si>
    <t>ANMOL SEKHRI CONSULTANTS PRIVATE LIMITED</t>
  </si>
  <si>
    <t>KUMPFIN</t>
  </si>
  <si>
    <t>BASANTI JAIN</t>
  </si>
  <si>
    <t>MAHACORP</t>
  </si>
  <si>
    <t>NILKANTHBALAJIBHOSALE</t>
  </si>
  <si>
    <t>NEWINFRA</t>
  </si>
  <si>
    <t>STRANGER TRADEX PRIVATE LIMITED</t>
  </si>
  <si>
    <t>NGIND</t>
  </si>
  <si>
    <t>ASCENT FINSERV</t>
  </si>
  <si>
    <t>OLATECH</t>
  </si>
  <si>
    <t>VAZRAPU SANYASI PRASAD</t>
  </si>
  <si>
    <t>ORIENTTR</t>
  </si>
  <si>
    <t>JASVINDER SINGH</t>
  </si>
  <si>
    <t>RAJINFRA</t>
  </si>
  <si>
    <t>PRAKASH JALAN HUF</t>
  </si>
  <si>
    <t>SAMPRE</t>
  </si>
  <si>
    <t>DARWIN PARSHOTTAM PATEL</t>
  </si>
  <si>
    <t>SBLI</t>
  </si>
  <si>
    <t>NAVNEET KAUR</t>
  </si>
  <si>
    <t>KAMUBEN DEVABHAI MARUDA</t>
  </si>
  <si>
    <t>SEACOAST</t>
  </si>
  <si>
    <t>MANISH RAICHAND SHAH</t>
  </si>
  <si>
    <t>SETU SECURITIES PVT. LTD.</t>
  </si>
  <si>
    <t>SGFRL</t>
  </si>
  <si>
    <t>NOPEA CAPITAL SERVICES PRIVATE LIMITED</t>
  </si>
  <si>
    <t>POPATLAL TARACHAND JAIN</t>
  </si>
  <si>
    <t>SHELTER</t>
  </si>
  <si>
    <t>HEMANT NARESH JAIN HUF</t>
  </si>
  <si>
    <t>MOHMADNAEEM MOHMADYUSUF LALA</t>
  </si>
  <si>
    <t>SICALLOG</t>
  </si>
  <si>
    <t>PARESH DHIRAJLAL SHAH</t>
  </si>
  <si>
    <t>CINCO STOCK VISION LLP</t>
  </si>
  <si>
    <t>SIMRAN</t>
  </si>
  <si>
    <t>NAMAN SECURITIES &amp; FINANCE PVT. LTD.</t>
  </si>
  <si>
    <t>SUPERSHAKT</t>
  </si>
  <si>
    <t>CONNECOR INVESTMENT ENTERPRISE LIMITED .</t>
  </si>
  <si>
    <t>THINKINK</t>
  </si>
  <si>
    <t>AVR INVESTMENT ADVISORS LLP</t>
  </si>
  <si>
    <t>BRUGESHKAR REDDY MUCHA</t>
  </si>
  <si>
    <t>TUSHARKUMAR ASHOKBHAI SOLANKI</t>
  </si>
  <si>
    <t>TIGERLOGS</t>
  </si>
  <si>
    <t>SYNEMATIC MEDIA AND CONSULTING PRIVATE LIMITED</t>
  </si>
  <si>
    <t>NAKSHI SATYENBHAI SHAH</t>
  </si>
  <si>
    <t>VEDAVAAG</t>
  </si>
  <si>
    <t>JIGNEY BHACHECH (HUF)</t>
  </si>
  <si>
    <t>VPL</t>
  </si>
  <si>
    <t>YUG</t>
  </si>
  <si>
    <t>RAJESHKUMAR</t>
  </si>
  <si>
    <t>ACSAL</t>
  </si>
  <si>
    <t>Arvind and Company</t>
  </si>
  <si>
    <t>SAURABH TRIPATHI</t>
  </si>
  <si>
    <t>AGSTRA</t>
  </si>
  <si>
    <t>AGS Transact Tech Ltd</t>
  </si>
  <si>
    <t>ASKAUTOLTD</t>
  </si>
  <si>
    <t>ASK Automotive Limited</t>
  </si>
  <si>
    <t>GOLDMANSACHS FUNDS GOLDMANSACHS INDIA EQUITY PORTFOLIO</t>
  </si>
  <si>
    <t>BABAFP</t>
  </si>
  <si>
    <t>Baba Food Processing</t>
  </si>
  <si>
    <t>BLUESKY INFRA DEVELOPERS PRIVATE LIMITED</t>
  </si>
  <si>
    <t>BANG</t>
  </si>
  <si>
    <t>Bang Overseas Limited</t>
  </si>
  <si>
    <t>COMFORT CAPITAL PRIVATE LIMITED</t>
  </si>
  <si>
    <t>CAPACITE</t>
  </si>
  <si>
    <t>Capacite Infraproject Ltd</t>
  </si>
  <si>
    <t>CUBEXTUB</t>
  </si>
  <si>
    <t>Cubex Tubings Ltd</t>
  </si>
  <si>
    <t>BRONZE SECURITIES PVT LTD</t>
  </si>
  <si>
    <t>Gabriel India Ltd</t>
  </si>
  <si>
    <t>HCC</t>
  </si>
  <si>
    <t>Hindustan Construc Co.</t>
  </si>
  <si>
    <t>HARISH KUMAR GUPTA</t>
  </si>
  <si>
    <t>PERUNDEVI KRISHNAN</t>
  </si>
  <si>
    <t>LAL</t>
  </si>
  <si>
    <t>Lorenzini Apparels Ltd</t>
  </si>
  <si>
    <t>GI ENGINEERING SOLUTIONS LIMITED</t>
  </si>
  <si>
    <t>Multi Commodity Exchange</t>
  </si>
  <si>
    <t>MICROPRO</t>
  </si>
  <si>
    <t>Micropro Software Sol L</t>
  </si>
  <si>
    <t>ONDOOR</t>
  </si>
  <si>
    <t>On Door Concepts Limited</t>
  </si>
  <si>
    <t>BHH SECURITIES PVT.LT.D</t>
  </si>
  <si>
    <t>VIJIT GLOBAL SECURITIES PRIVATE LIMITED</t>
  </si>
  <si>
    <t>ORTINLAB</t>
  </si>
  <si>
    <t>Ortin Laboratories Ltd</t>
  </si>
  <si>
    <t>PLAZACABLE</t>
  </si>
  <si>
    <t>Plaza Wires Limited</t>
  </si>
  <si>
    <t>QUICKTOUCH</t>
  </si>
  <si>
    <t>Quicktouch Technologies L</t>
  </si>
  <si>
    <t>GOUTHAMCHANDSIMPAL</t>
  </si>
  <si>
    <t>SHAH</t>
  </si>
  <si>
    <t>Shah Metacorp Limited</t>
  </si>
  <si>
    <t>HI GROWTH CORPORATE SERVICES PVT LTD</t>
  </si>
  <si>
    <t>SSFL</t>
  </si>
  <si>
    <t>Srivari Spices N Foods L</t>
  </si>
  <si>
    <t>BHAVESHKUMAR NATVARLAL SHETH</t>
  </si>
  <si>
    <t>RAMESH TARSHIBHAI DOBARIYA</t>
  </si>
  <si>
    <t>MUDUPULAVEMULA SURENDRANADHA REDDY</t>
  </si>
  <si>
    <t>WOMANCART</t>
  </si>
  <si>
    <t>Womancart Limited</t>
  </si>
  <si>
    <t>SATYA VIBHU MUPPANA</t>
  </si>
  <si>
    <t>SHIVARJUN BYRAPANENI RAO</t>
  </si>
  <si>
    <t>BALA SIVA SUBRAHMANYAM  CHITTURI</t>
  </si>
  <si>
    <t>GOYALSALT</t>
  </si>
  <si>
    <t>Goyal Salt Limited</t>
  </si>
  <si>
    <t>TRYROCK CAPITAL TRUST I</t>
  </si>
  <si>
    <t>Innovative Tyres &amp; Tubes</t>
  </si>
  <si>
    <t>SANIL RADHESHYAM KALRA</t>
  </si>
  <si>
    <t>DISCOVERY BUILDCON PRIVATE LIMITED</t>
  </si>
  <si>
    <t>SSPL WEALTH PRIVATE LIMITED</t>
  </si>
  <si>
    <t>SARAVANA SECURITIES  D.SATHYAMOORTHI</t>
  </si>
  <si>
    <t>NEOMILE GROWTH FUND - SERIES I</t>
  </si>
  <si>
    <t>TPHQ</t>
  </si>
  <si>
    <t>Teamo Productions HQ Ltd</t>
  </si>
  <si>
    <t>G G ENGINEERING LIMITED</t>
  </si>
  <si>
    <t>ELANKUMARANPERIAKARUPPAN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</si>
</sst>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31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1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2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6" borderId="43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0" fillId="0" borderId="41" xfId="0" applyBorder="1"/>
    <xf numFmtId="166" fontId="36" fillId="6" borderId="49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16" fontId="36" fillId="11" borderId="49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8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45246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45246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8" t="s">
        <v>16</v>
      </c>
      <c r="B9" s="380" t="s">
        <v>17</v>
      </c>
      <c r="C9" s="380" t="s">
        <v>18</v>
      </c>
      <c r="D9" s="380" t="s">
        <v>19</v>
      </c>
      <c r="E9" s="26" t="s">
        <v>20</v>
      </c>
      <c r="F9" s="26" t="s">
        <v>21</v>
      </c>
      <c r="G9" s="375" t="s">
        <v>22</v>
      </c>
      <c r="H9" s="376"/>
      <c r="I9" s="377"/>
      <c r="J9" s="375" t="s">
        <v>23</v>
      </c>
      <c r="K9" s="376"/>
      <c r="L9" s="377"/>
      <c r="M9" s="26"/>
      <c r="N9" s="27"/>
      <c r="O9" s="27"/>
      <c r="P9" s="27"/>
    </row>
    <row r="10" spans="1:16" ht="40.200000000000003">
      <c r="A10" s="379"/>
      <c r="B10" s="381"/>
      <c r="C10" s="381"/>
      <c r="D10" s="381"/>
      <c r="E10" s="28" t="s">
        <v>24</v>
      </c>
      <c r="F10" s="28" t="s">
        <v>24</v>
      </c>
      <c r="G10" s="257" t="s">
        <v>25</v>
      </c>
      <c r="H10" s="257" t="s">
        <v>26</v>
      </c>
      <c r="I10" s="257" t="s">
        <v>27</v>
      </c>
      <c r="J10" s="257" t="s">
        <v>28</v>
      </c>
      <c r="K10" s="257" t="s">
        <v>29</v>
      </c>
      <c r="L10" s="257" t="s">
        <v>30</v>
      </c>
      <c r="M10" s="257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4">
        <v>1</v>
      </c>
      <c r="B11" s="277" t="s">
        <v>34</v>
      </c>
      <c r="C11" s="253" t="s">
        <v>35</v>
      </c>
      <c r="D11" s="268">
        <v>45260</v>
      </c>
      <c r="E11" s="253">
        <v>19723.3</v>
      </c>
      <c r="F11" s="253">
        <v>19707.983333333334</v>
      </c>
      <c r="G11" s="252">
        <v>19652.316666666666</v>
      </c>
      <c r="H11" s="252">
        <v>19581.333333333332</v>
      </c>
      <c r="I11" s="252">
        <v>19525.666666666664</v>
      </c>
      <c r="J11" s="252">
        <v>19778.966666666667</v>
      </c>
      <c r="K11" s="252">
        <v>19834.633333333331</v>
      </c>
      <c r="L11" s="252">
        <v>19905.616666666669</v>
      </c>
      <c r="M11" s="251">
        <v>19763.650000000001</v>
      </c>
      <c r="N11" s="251">
        <v>19637</v>
      </c>
      <c r="O11" s="251">
        <v>12884100</v>
      </c>
      <c r="P11" s="254">
        <v>2.1368181980332236E-2</v>
      </c>
    </row>
    <row r="12" spans="1:16" ht="12.75" customHeight="1">
      <c r="A12" s="264">
        <v>2</v>
      </c>
      <c r="B12" s="277" t="s">
        <v>34</v>
      </c>
      <c r="C12" s="253" t="s">
        <v>36</v>
      </c>
      <c r="D12" s="268">
        <v>45260</v>
      </c>
      <c r="E12" s="253">
        <v>44387.25</v>
      </c>
      <c r="F12" s="253">
        <v>44377.316666666673</v>
      </c>
      <c r="G12" s="252">
        <v>44299.983333333344</v>
      </c>
      <c r="H12" s="252">
        <v>44212.716666666674</v>
      </c>
      <c r="I12" s="252">
        <v>44135.383333333346</v>
      </c>
      <c r="J12" s="252">
        <v>44464.583333333343</v>
      </c>
      <c r="K12" s="252">
        <v>44541.916666666672</v>
      </c>
      <c r="L12" s="252">
        <v>44629.183333333342</v>
      </c>
      <c r="M12" s="251">
        <v>44454.65</v>
      </c>
      <c r="N12" s="251">
        <v>44290.05</v>
      </c>
      <c r="O12" s="251">
        <v>2587965</v>
      </c>
      <c r="P12" s="254">
        <v>-4.5498049846477276E-2</v>
      </c>
    </row>
    <row r="13" spans="1:16" ht="12.75" customHeight="1">
      <c r="A13" s="264">
        <v>3</v>
      </c>
      <c r="B13" s="277" t="s">
        <v>34</v>
      </c>
      <c r="C13" s="276" t="s">
        <v>37</v>
      </c>
      <c r="D13" s="270">
        <v>45258</v>
      </c>
      <c r="E13" s="269">
        <v>19788.900000000001</v>
      </c>
      <c r="F13" s="269">
        <v>19784.233333333334</v>
      </c>
      <c r="G13" s="271">
        <v>19731.616666666669</v>
      </c>
      <c r="H13" s="271">
        <v>19674.333333333336</v>
      </c>
      <c r="I13" s="271">
        <v>19621.716666666671</v>
      </c>
      <c r="J13" s="271">
        <v>19841.516666666666</v>
      </c>
      <c r="K13" s="271">
        <v>19894.133333333328</v>
      </c>
      <c r="L13" s="271">
        <v>19951.416666666664</v>
      </c>
      <c r="M13" s="272">
        <v>19836.849999999999</v>
      </c>
      <c r="N13" s="272">
        <v>19726.95</v>
      </c>
      <c r="O13" s="272">
        <v>75880</v>
      </c>
      <c r="P13" s="273">
        <v>0.20139328689043698</v>
      </c>
    </row>
    <row r="14" spans="1:16" ht="12.75" customHeight="1">
      <c r="A14" s="264">
        <v>4</v>
      </c>
      <c r="B14" s="277" t="s">
        <v>34</v>
      </c>
      <c r="C14" s="276" t="s">
        <v>38</v>
      </c>
      <c r="D14" s="270">
        <v>45254</v>
      </c>
      <c r="E14" s="269">
        <v>9337.5</v>
      </c>
      <c r="F14" s="269">
        <v>9301.6666666666661</v>
      </c>
      <c r="G14" s="271">
        <v>9262.1833333333325</v>
      </c>
      <c r="H14" s="271">
        <v>9186.8666666666668</v>
      </c>
      <c r="I14" s="271">
        <v>9147.3833333333332</v>
      </c>
      <c r="J14" s="271">
        <v>9376.9833333333318</v>
      </c>
      <c r="K14" s="271">
        <v>9416.4666666666653</v>
      </c>
      <c r="L14" s="271">
        <v>9491.783333333331</v>
      </c>
      <c r="M14" s="272">
        <v>9341.15</v>
      </c>
      <c r="N14" s="272">
        <v>9226.35</v>
      </c>
      <c r="O14" s="272">
        <v>701475</v>
      </c>
      <c r="P14" s="273">
        <v>-8.5859656561373763E-3</v>
      </c>
    </row>
    <row r="15" spans="1:16" ht="12.75" customHeight="1">
      <c r="A15" s="264">
        <v>5</v>
      </c>
      <c r="B15" s="277" t="s">
        <v>39</v>
      </c>
      <c r="C15" s="269" t="s">
        <v>40</v>
      </c>
      <c r="D15" s="270">
        <v>45260</v>
      </c>
      <c r="E15" s="269">
        <v>524.45000000000005</v>
      </c>
      <c r="F15" s="269">
        <v>522.93333333333339</v>
      </c>
      <c r="G15" s="271">
        <v>519.86666666666679</v>
      </c>
      <c r="H15" s="271">
        <v>515.28333333333342</v>
      </c>
      <c r="I15" s="271">
        <v>512.21666666666681</v>
      </c>
      <c r="J15" s="271">
        <v>527.51666666666677</v>
      </c>
      <c r="K15" s="271">
        <v>530.58333333333337</v>
      </c>
      <c r="L15" s="271">
        <v>535.16666666666674</v>
      </c>
      <c r="M15" s="272">
        <v>526</v>
      </c>
      <c r="N15" s="272">
        <v>518.35</v>
      </c>
      <c r="O15" s="272">
        <v>13416000</v>
      </c>
      <c r="P15" s="273">
        <v>-1.3456871828810942E-2</v>
      </c>
    </row>
    <row r="16" spans="1:16" ht="12.75" customHeight="1">
      <c r="A16" s="264">
        <v>6</v>
      </c>
      <c r="B16" s="277" t="s">
        <v>41</v>
      </c>
      <c r="C16" s="274" t="s">
        <v>42</v>
      </c>
      <c r="D16" s="270">
        <v>45260</v>
      </c>
      <c r="E16" s="269">
        <v>4268.8999999999996</v>
      </c>
      <c r="F16" s="269">
        <v>4281.5333333333328</v>
      </c>
      <c r="G16" s="271">
        <v>4248.3666666666659</v>
      </c>
      <c r="H16" s="271">
        <v>4227.833333333333</v>
      </c>
      <c r="I16" s="271">
        <v>4194.6666666666661</v>
      </c>
      <c r="J16" s="271">
        <v>4302.0666666666657</v>
      </c>
      <c r="K16" s="271">
        <v>4335.2333333333336</v>
      </c>
      <c r="L16" s="271">
        <v>4355.7666666666655</v>
      </c>
      <c r="M16" s="272">
        <v>4314.7</v>
      </c>
      <c r="N16" s="272">
        <v>4261</v>
      </c>
      <c r="O16" s="272">
        <v>1471750</v>
      </c>
      <c r="P16" s="273">
        <v>-3.1424810793024019E-2</v>
      </c>
    </row>
    <row r="17" spans="1:16" ht="12.75" customHeight="1">
      <c r="A17" s="264">
        <v>7</v>
      </c>
      <c r="B17" s="277" t="s">
        <v>43</v>
      </c>
      <c r="C17" s="274" t="s">
        <v>44</v>
      </c>
      <c r="D17" s="270">
        <v>45260</v>
      </c>
      <c r="E17" s="269">
        <v>23035.4</v>
      </c>
      <c r="F17" s="269">
        <v>23101.733333333337</v>
      </c>
      <c r="G17" s="271">
        <v>22903.516666666674</v>
      </c>
      <c r="H17" s="271">
        <v>22771.633333333335</v>
      </c>
      <c r="I17" s="271">
        <v>22573.416666666672</v>
      </c>
      <c r="J17" s="271">
        <v>23233.616666666676</v>
      </c>
      <c r="K17" s="271">
        <v>23431.833333333336</v>
      </c>
      <c r="L17" s="271">
        <v>23563.716666666678</v>
      </c>
      <c r="M17" s="272">
        <v>23299.95</v>
      </c>
      <c r="N17" s="272">
        <v>22969.85</v>
      </c>
      <c r="O17" s="272">
        <v>68040</v>
      </c>
      <c r="P17" s="273">
        <v>6.3125000000000001E-2</v>
      </c>
    </row>
    <row r="18" spans="1:16" ht="12.75" customHeight="1">
      <c r="A18" s="264">
        <v>8</v>
      </c>
      <c r="B18" s="277" t="s">
        <v>45</v>
      </c>
      <c r="C18" s="275" t="s">
        <v>46</v>
      </c>
      <c r="D18" s="270">
        <v>45260</v>
      </c>
      <c r="E18" s="269">
        <v>182.4</v>
      </c>
      <c r="F18" s="269">
        <v>181.61666666666665</v>
      </c>
      <c r="G18" s="271">
        <v>179.73333333333329</v>
      </c>
      <c r="H18" s="271">
        <v>177.06666666666663</v>
      </c>
      <c r="I18" s="271">
        <v>175.18333333333328</v>
      </c>
      <c r="J18" s="271">
        <v>184.2833333333333</v>
      </c>
      <c r="K18" s="271">
        <v>186.16666666666669</v>
      </c>
      <c r="L18" s="271">
        <v>188.83333333333331</v>
      </c>
      <c r="M18" s="272">
        <v>183.5</v>
      </c>
      <c r="N18" s="272">
        <v>178.95</v>
      </c>
      <c r="O18" s="272">
        <v>48821400</v>
      </c>
      <c r="P18" s="273">
        <v>-1.0398423817863397E-2</v>
      </c>
    </row>
    <row r="19" spans="1:16" ht="12.75" customHeight="1">
      <c r="A19" s="264">
        <v>9</v>
      </c>
      <c r="B19" s="277" t="s">
        <v>47</v>
      </c>
      <c r="C19" s="272" t="s">
        <v>48</v>
      </c>
      <c r="D19" s="270">
        <v>45260</v>
      </c>
      <c r="E19" s="269">
        <v>215.3</v>
      </c>
      <c r="F19" s="269">
        <v>216.03333333333333</v>
      </c>
      <c r="G19" s="271">
        <v>214.06666666666666</v>
      </c>
      <c r="H19" s="271">
        <v>212.83333333333334</v>
      </c>
      <c r="I19" s="271">
        <v>210.86666666666667</v>
      </c>
      <c r="J19" s="271">
        <v>217.26666666666665</v>
      </c>
      <c r="K19" s="271">
        <v>219.23333333333329</v>
      </c>
      <c r="L19" s="271">
        <v>220.46666666666664</v>
      </c>
      <c r="M19" s="272">
        <v>218</v>
      </c>
      <c r="N19" s="272">
        <v>214.8</v>
      </c>
      <c r="O19" s="272">
        <v>33347600</v>
      </c>
      <c r="P19" s="273">
        <v>3.1028938906752412E-2</v>
      </c>
    </row>
    <row r="20" spans="1:16" ht="12.75" customHeight="1">
      <c r="A20" s="264">
        <v>10</v>
      </c>
      <c r="B20" s="277" t="s">
        <v>49</v>
      </c>
      <c r="C20" s="269" t="s">
        <v>50</v>
      </c>
      <c r="D20" s="270">
        <v>45260</v>
      </c>
      <c r="E20" s="269">
        <v>1841.55</v>
      </c>
      <c r="F20" s="269">
        <v>1842.7</v>
      </c>
      <c r="G20" s="271">
        <v>1823.8500000000001</v>
      </c>
      <c r="H20" s="271">
        <v>1806.15</v>
      </c>
      <c r="I20" s="271">
        <v>1787.3000000000002</v>
      </c>
      <c r="J20" s="271">
        <v>1860.4</v>
      </c>
      <c r="K20" s="271">
        <v>1879.25</v>
      </c>
      <c r="L20" s="271">
        <v>1896.95</v>
      </c>
      <c r="M20" s="272">
        <v>1861.55</v>
      </c>
      <c r="N20" s="272">
        <v>1825</v>
      </c>
      <c r="O20" s="272">
        <v>5010000</v>
      </c>
      <c r="P20" s="273">
        <v>7.6630664333554579E-3</v>
      </c>
    </row>
    <row r="21" spans="1:16" ht="12.75" customHeight="1">
      <c r="A21" s="264">
        <v>11</v>
      </c>
      <c r="B21" s="277" t="s">
        <v>45</v>
      </c>
      <c r="C21" s="269" t="s">
        <v>51</v>
      </c>
      <c r="D21" s="270">
        <v>45260</v>
      </c>
      <c r="E21" s="269">
        <v>2234</v>
      </c>
      <c r="F21" s="269">
        <v>2241</v>
      </c>
      <c r="G21" s="271">
        <v>2222</v>
      </c>
      <c r="H21" s="271">
        <v>2210</v>
      </c>
      <c r="I21" s="271">
        <v>2191</v>
      </c>
      <c r="J21" s="271">
        <v>2253</v>
      </c>
      <c r="K21" s="271">
        <v>2272</v>
      </c>
      <c r="L21" s="271">
        <v>2284</v>
      </c>
      <c r="M21" s="272">
        <v>2260</v>
      </c>
      <c r="N21" s="272">
        <v>2229</v>
      </c>
      <c r="O21" s="272">
        <v>9809100</v>
      </c>
      <c r="P21" s="273">
        <v>5.1028249976945066E-3</v>
      </c>
    </row>
    <row r="22" spans="1:16" ht="12.75" customHeight="1">
      <c r="A22" s="264">
        <v>12</v>
      </c>
      <c r="B22" s="277" t="s">
        <v>45</v>
      </c>
      <c r="C22" s="269" t="s">
        <v>52</v>
      </c>
      <c r="D22" s="270">
        <v>45260</v>
      </c>
      <c r="E22" s="269">
        <v>814.05</v>
      </c>
      <c r="F22" s="269">
        <v>816.96666666666658</v>
      </c>
      <c r="G22" s="271">
        <v>810.13333333333321</v>
      </c>
      <c r="H22" s="271">
        <v>806.21666666666658</v>
      </c>
      <c r="I22" s="271">
        <v>799.38333333333321</v>
      </c>
      <c r="J22" s="271">
        <v>820.88333333333321</v>
      </c>
      <c r="K22" s="271">
        <v>827.71666666666647</v>
      </c>
      <c r="L22" s="271">
        <v>831.63333333333321</v>
      </c>
      <c r="M22" s="272">
        <v>823.8</v>
      </c>
      <c r="N22" s="272">
        <v>813.05</v>
      </c>
      <c r="O22" s="272">
        <v>58148800</v>
      </c>
      <c r="P22" s="273">
        <v>5.8675375716144033E-3</v>
      </c>
    </row>
    <row r="23" spans="1:16" ht="12.75" customHeight="1">
      <c r="A23" s="264">
        <v>13</v>
      </c>
      <c r="B23" s="277" t="s">
        <v>43</v>
      </c>
      <c r="C23" s="269" t="s">
        <v>53</v>
      </c>
      <c r="D23" s="270">
        <v>45260</v>
      </c>
      <c r="E23" s="269">
        <v>4360.3999999999996</v>
      </c>
      <c r="F23" s="269">
        <v>4353.8</v>
      </c>
      <c r="G23" s="271">
        <v>4311.6000000000004</v>
      </c>
      <c r="H23" s="271">
        <v>4262.8</v>
      </c>
      <c r="I23" s="271">
        <v>4220.6000000000004</v>
      </c>
      <c r="J23" s="271">
        <v>4402.6000000000004</v>
      </c>
      <c r="K23" s="271">
        <v>4444.7999999999993</v>
      </c>
      <c r="L23" s="271">
        <v>4493.6000000000004</v>
      </c>
      <c r="M23" s="272">
        <v>4396</v>
      </c>
      <c r="N23" s="272">
        <v>4305</v>
      </c>
      <c r="O23" s="272">
        <v>918200</v>
      </c>
      <c r="P23" s="273">
        <v>1.9995556542990445E-2</v>
      </c>
    </row>
    <row r="24" spans="1:16" ht="12.75" customHeight="1">
      <c r="A24" s="264">
        <v>14</v>
      </c>
      <c r="B24" s="277" t="s">
        <v>49</v>
      </c>
      <c r="C24" s="269" t="s">
        <v>54</v>
      </c>
      <c r="D24" s="270">
        <v>45260</v>
      </c>
      <c r="E24" s="269">
        <v>419.9</v>
      </c>
      <c r="F24" s="269">
        <v>421.38333333333338</v>
      </c>
      <c r="G24" s="271">
        <v>417.96666666666675</v>
      </c>
      <c r="H24" s="271">
        <v>416.03333333333336</v>
      </c>
      <c r="I24" s="271">
        <v>412.61666666666673</v>
      </c>
      <c r="J24" s="271">
        <v>423.31666666666678</v>
      </c>
      <c r="K24" s="271">
        <v>426.73333333333341</v>
      </c>
      <c r="L24" s="271">
        <v>428.6666666666668</v>
      </c>
      <c r="M24" s="272">
        <v>424.8</v>
      </c>
      <c r="N24" s="272">
        <v>419.45</v>
      </c>
      <c r="O24" s="272">
        <v>60096600</v>
      </c>
      <c r="P24" s="273">
        <v>2.0010998411340585E-2</v>
      </c>
    </row>
    <row r="25" spans="1:16" ht="12.75" customHeight="1">
      <c r="A25" s="264">
        <v>15</v>
      </c>
      <c r="B25" s="277" t="s">
        <v>45</v>
      </c>
      <c r="C25" s="269" t="s">
        <v>55</v>
      </c>
      <c r="D25" s="270">
        <v>45260</v>
      </c>
      <c r="E25" s="269">
        <v>5242.5</v>
      </c>
      <c r="F25" s="269">
        <v>5253.8166666666666</v>
      </c>
      <c r="G25" s="271">
        <v>5216.1833333333334</v>
      </c>
      <c r="H25" s="271">
        <v>5189.8666666666668</v>
      </c>
      <c r="I25" s="271">
        <v>5152.2333333333336</v>
      </c>
      <c r="J25" s="271">
        <v>5280.1333333333332</v>
      </c>
      <c r="K25" s="271">
        <v>5317.7666666666664</v>
      </c>
      <c r="L25" s="271">
        <v>5344.083333333333</v>
      </c>
      <c r="M25" s="272">
        <v>5291.45</v>
      </c>
      <c r="N25" s="272">
        <v>5227.5</v>
      </c>
      <c r="O25" s="272">
        <v>2327000</v>
      </c>
      <c r="P25" s="273">
        <v>2.2612253687950899E-3</v>
      </c>
    </row>
    <row r="26" spans="1:16" ht="12.75" customHeight="1">
      <c r="A26" s="264">
        <v>16</v>
      </c>
      <c r="B26" s="277" t="s">
        <v>56</v>
      </c>
      <c r="C26" s="269" t="s">
        <v>57</v>
      </c>
      <c r="D26" s="270">
        <v>45260</v>
      </c>
      <c r="E26" s="269">
        <v>430.15</v>
      </c>
      <c r="F26" s="269">
        <v>426.26666666666665</v>
      </c>
      <c r="G26" s="271">
        <v>421.63333333333333</v>
      </c>
      <c r="H26" s="271">
        <v>413.11666666666667</v>
      </c>
      <c r="I26" s="271">
        <v>408.48333333333335</v>
      </c>
      <c r="J26" s="271">
        <v>434.7833333333333</v>
      </c>
      <c r="K26" s="271">
        <v>439.41666666666663</v>
      </c>
      <c r="L26" s="271">
        <v>447.93333333333328</v>
      </c>
      <c r="M26" s="272">
        <v>430.9</v>
      </c>
      <c r="N26" s="272">
        <v>417.75</v>
      </c>
      <c r="O26" s="272">
        <v>14123600</v>
      </c>
      <c r="P26" s="273">
        <v>5.7804940157881332E-2</v>
      </c>
    </row>
    <row r="27" spans="1:16" ht="12.75" customHeight="1">
      <c r="A27" s="264">
        <v>17</v>
      </c>
      <c r="B27" s="277" t="s">
        <v>56</v>
      </c>
      <c r="C27" s="269" t="s">
        <v>58</v>
      </c>
      <c r="D27" s="270">
        <v>45260</v>
      </c>
      <c r="E27" s="269">
        <v>175.4</v>
      </c>
      <c r="F27" s="269">
        <v>175.15</v>
      </c>
      <c r="G27" s="271">
        <v>174.5</v>
      </c>
      <c r="H27" s="271">
        <v>173.6</v>
      </c>
      <c r="I27" s="271">
        <v>172.95</v>
      </c>
      <c r="J27" s="271">
        <v>176.05</v>
      </c>
      <c r="K27" s="271">
        <v>176.70000000000005</v>
      </c>
      <c r="L27" s="271">
        <v>177.60000000000002</v>
      </c>
      <c r="M27" s="272">
        <v>175.8</v>
      </c>
      <c r="N27" s="272">
        <v>174.25</v>
      </c>
      <c r="O27" s="272">
        <v>76075000</v>
      </c>
      <c r="P27" s="273">
        <v>-3.2493959048709144E-2</v>
      </c>
    </row>
    <row r="28" spans="1:16" ht="12.75" customHeight="1">
      <c r="A28" s="264">
        <v>18</v>
      </c>
      <c r="B28" s="277" t="s">
        <v>59</v>
      </c>
      <c r="C28" s="269" t="s">
        <v>60</v>
      </c>
      <c r="D28" s="270">
        <v>45260</v>
      </c>
      <c r="E28" s="269">
        <v>3120.3</v>
      </c>
      <c r="F28" s="269">
        <v>3111.8166666666671</v>
      </c>
      <c r="G28" s="271">
        <v>3099.7833333333342</v>
      </c>
      <c r="H28" s="271">
        <v>3079.2666666666673</v>
      </c>
      <c r="I28" s="271">
        <v>3067.2333333333345</v>
      </c>
      <c r="J28" s="271">
        <v>3132.3333333333339</v>
      </c>
      <c r="K28" s="271">
        <v>3144.3666666666668</v>
      </c>
      <c r="L28" s="271">
        <v>3164.8833333333337</v>
      </c>
      <c r="M28" s="272">
        <v>3123.85</v>
      </c>
      <c r="N28" s="272">
        <v>3091.3</v>
      </c>
      <c r="O28" s="272">
        <v>5464200</v>
      </c>
      <c r="P28" s="273">
        <v>5.5205918074417576E-3</v>
      </c>
    </row>
    <row r="29" spans="1:16" ht="12.75" customHeight="1">
      <c r="A29" s="264">
        <v>19</v>
      </c>
      <c r="B29" s="277" t="s">
        <v>45</v>
      </c>
      <c r="C29" s="269" t="s">
        <v>61</v>
      </c>
      <c r="D29" s="270">
        <v>45260</v>
      </c>
      <c r="E29" s="269">
        <v>1890.05</v>
      </c>
      <c r="F29" s="269">
        <v>1889.1833333333334</v>
      </c>
      <c r="G29" s="271">
        <v>1876.3666666666668</v>
      </c>
      <c r="H29" s="271">
        <v>1862.6833333333334</v>
      </c>
      <c r="I29" s="271">
        <v>1849.8666666666668</v>
      </c>
      <c r="J29" s="271">
        <v>1902.8666666666668</v>
      </c>
      <c r="K29" s="271">
        <v>1915.6833333333334</v>
      </c>
      <c r="L29" s="271">
        <v>1929.3666666666668</v>
      </c>
      <c r="M29" s="272">
        <v>1902</v>
      </c>
      <c r="N29" s="272">
        <v>1875.5</v>
      </c>
      <c r="O29" s="272">
        <v>3232169</v>
      </c>
      <c r="P29" s="273">
        <v>-5.3083352157217078E-3</v>
      </c>
    </row>
    <row r="30" spans="1:16" ht="12.75" customHeight="1">
      <c r="A30" s="264">
        <v>20</v>
      </c>
      <c r="B30" s="277" t="s">
        <v>45</v>
      </c>
      <c r="C30" s="274" t="s">
        <v>62</v>
      </c>
      <c r="D30" s="270">
        <v>45260</v>
      </c>
      <c r="E30" s="269">
        <v>6700.35</v>
      </c>
      <c r="F30" s="269">
        <v>6686.25</v>
      </c>
      <c r="G30" s="271">
        <v>6632.85</v>
      </c>
      <c r="H30" s="271">
        <v>6565.35</v>
      </c>
      <c r="I30" s="271">
        <v>6511.9500000000007</v>
      </c>
      <c r="J30" s="271">
        <v>6753.75</v>
      </c>
      <c r="K30" s="271">
        <v>6807.15</v>
      </c>
      <c r="L30" s="271">
        <v>6874.65</v>
      </c>
      <c r="M30" s="272">
        <v>6739.65</v>
      </c>
      <c r="N30" s="272">
        <v>6618.75</v>
      </c>
      <c r="O30" s="272">
        <v>382650</v>
      </c>
      <c r="P30" s="273">
        <v>-6.0751104565537555E-2</v>
      </c>
    </row>
    <row r="31" spans="1:16" ht="12.75" customHeight="1">
      <c r="A31" s="264">
        <v>21</v>
      </c>
      <c r="B31" s="277" t="s">
        <v>63</v>
      </c>
      <c r="C31" s="269" t="s">
        <v>64</v>
      </c>
      <c r="D31" s="270">
        <v>45260</v>
      </c>
      <c r="E31" s="269">
        <v>729.25</v>
      </c>
      <c r="F31" s="269">
        <v>731.7833333333333</v>
      </c>
      <c r="G31" s="271">
        <v>724.26666666666665</v>
      </c>
      <c r="H31" s="271">
        <v>719.2833333333333</v>
      </c>
      <c r="I31" s="271">
        <v>711.76666666666665</v>
      </c>
      <c r="J31" s="271">
        <v>736.76666666666665</v>
      </c>
      <c r="K31" s="271">
        <v>744.2833333333333</v>
      </c>
      <c r="L31" s="271">
        <v>749.26666666666665</v>
      </c>
      <c r="M31" s="272">
        <v>739.3</v>
      </c>
      <c r="N31" s="272">
        <v>726.8</v>
      </c>
      <c r="O31" s="272">
        <v>15455000</v>
      </c>
      <c r="P31" s="273">
        <v>9.2072613295024162E-3</v>
      </c>
    </row>
    <row r="32" spans="1:16" ht="12.75" customHeight="1">
      <c r="A32" s="264">
        <v>22</v>
      </c>
      <c r="B32" s="277" t="s">
        <v>43</v>
      </c>
      <c r="C32" s="269" t="s">
        <v>65</v>
      </c>
      <c r="D32" s="270">
        <v>45260</v>
      </c>
      <c r="E32" s="269">
        <v>967.25</v>
      </c>
      <c r="F32" s="269">
        <v>970.93333333333339</v>
      </c>
      <c r="G32" s="271">
        <v>958.96666666666681</v>
      </c>
      <c r="H32" s="271">
        <v>950.68333333333339</v>
      </c>
      <c r="I32" s="271">
        <v>938.71666666666681</v>
      </c>
      <c r="J32" s="271">
        <v>979.21666666666681</v>
      </c>
      <c r="K32" s="271">
        <v>991.18333333333351</v>
      </c>
      <c r="L32" s="271">
        <v>999.46666666666681</v>
      </c>
      <c r="M32" s="272">
        <v>982.9</v>
      </c>
      <c r="N32" s="272">
        <v>962.65</v>
      </c>
      <c r="O32" s="272">
        <v>18348000</v>
      </c>
      <c r="P32" s="273">
        <v>-1.6857243899563834E-2</v>
      </c>
    </row>
    <row r="33" spans="1:16" ht="12.75" customHeight="1">
      <c r="A33" s="264">
        <v>23</v>
      </c>
      <c r="B33" s="277" t="s">
        <v>63</v>
      </c>
      <c r="C33" s="269" t="s">
        <v>66</v>
      </c>
      <c r="D33" s="270">
        <v>45260</v>
      </c>
      <c r="E33" s="269">
        <v>1042.4000000000001</v>
      </c>
      <c r="F33" s="269">
        <v>1039.5</v>
      </c>
      <c r="G33" s="271">
        <v>1035.25</v>
      </c>
      <c r="H33" s="271">
        <v>1028.0999999999999</v>
      </c>
      <c r="I33" s="271">
        <v>1023.8499999999999</v>
      </c>
      <c r="J33" s="271">
        <v>1046.6500000000001</v>
      </c>
      <c r="K33" s="271">
        <v>1050.9000000000001</v>
      </c>
      <c r="L33" s="271">
        <v>1058.0500000000002</v>
      </c>
      <c r="M33" s="272">
        <v>1043.75</v>
      </c>
      <c r="N33" s="272">
        <v>1032.3499999999999</v>
      </c>
      <c r="O33" s="272">
        <v>46904375</v>
      </c>
      <c r="P33" s="273">
        <v>1.8926588190569291E-2</v>
      </c>
    </row>
    <row r="34" spans="1:16" ht="12.75" customHeight="1">
      <c r="A34" s="264">
        <v>24</v>
      </c>
      <c r="B34" s="277" t="s">
        <v>56</v>
      </c>
      <c r="C34" s="269" t="s">
        <v>67</v>
      </c>
      <c r="D34" s="270">
        <v>45260</v>
      </c>
      <c r="E34" s="269">
        <v>5548.8</v>
      </c>
      <c r="F34" s="269">
        <v>5526.5166666666673</v>
      </c>
      <c r="G34" s="271">
        <v>5490.4333333333343</v>
      </c>
      <c r="H34" s="271">
        <v>5432.0666666666666</v>
      </c>
      <c r="I34" s="271">
        <v>5395.9833333333336</v>
      </c>
      <c r="J34" s="271">
        <v>5584.883333333335</v>
      </c>
      <c r="K34" s="271">
        <v>5620.966666666669</v>
      </c>
      <c r="L34" s="271">
        <v>5679.3333333333358</v>
      </c>
      <c r="M34" s="272">
        <v>5562.6</v>
      </c>
      <c r="N34" s="272">
        <v>5468.15</v>
      </c>
      <c r="O34" s="272">
        <v>2504000</v>
      </c>
      <c r="P34" s="273">
        <v>7.7979574382452078E-3</v>
      </c>
    </row>
    <row r="35" spans="1:16" ht="12.75" customHeight="1">
      <c r="A35" s="264">
        <v>25</v>
      </c>
      <c r="B35" s="277" t="s">
        <v>68</v>
      </c>
      <c r="C35" s="269" t="s">
        <v>69</v>
      </c>
      <c r="D35" s="270">
        <v>45260</v>
      </c>
      <c r="E35" s="269">
        <v>1586.4</v>
      </c>
      <c r="F35" s="269">
        <v>1595.2333333333333</v>
      </c>
      <c r="G35" s="271">
        <v>1572.1666666666667</v>
      </c>
      <c r="H35" s="271">
        <v>1557.9333333333334</v>
      </c>
      <c r="I35" s="271">
        <v>1534.8666666666668</v>
      </c>
      <c r="J35" s="271">
        <v>1609.4666666666667</v>
      </c>
      <c r="K35" s="271">
        <v>1632.5333333333333</v>
      </c>
      <c r="L35" s="271">
        <v>1646.7666666666667</v>
      </c>
      <c r="M35" s="272">
        <v>1618.3</v>
      </c>
      <c r="N35" s="272">
        <v>1581</v>
      </c>
      <c r="O35" s="272">
        <v>8467500</v>
      </c>
      <c r="P35" s="273">
        <v>8.6691478439425054E-2</v>
      </c>
    </row>
    <row r="36" spans="1:16" ht="12.75" customHeight="1">
      <c r="A36" s="264">
        <v>26</v>
      </c>
      <c r="B36" s="277" t="s">
        <v>68</v>
      </c>
      <c r="C36" s="269" t="s">
        <v>70</v>
      </c>
      <c r="D36" s="270">
        <v>45260</v>
      </c>
      <c r="E36" s="269">
        <v>7215.7</v>
      </c>
      <c r="F36" s="269">
        <v>7277.3499999999995</v>
      </c>
      <c r="G36" s="271">
        <v>7061.2999999999993</v>
      </c>
      <c r="H36" s="271">
        <v>6906.9</v>
      </c>
      <c r="I36" s="271">
        <v>6690.8499999999995</v>
      </c>
      <c r="J36" s="271">
        <v>7431.7499999999991</v>
      </c>
      <c r="K36" s="271">
        <v>7647.8</v>
      </c>
      <c r="L36" s="271">
        <v>7802.1999999999989</v>
      </c>
      <c r="M36" s="272">
        <v>7493.4</v>
      </c>
      <c r="N36" s="272">
        <v>7122.95</v>
      </c>
      <c r="O36" s="272">
        <v>5961750</v>
      </c>
      <c r="P36" s="273">
        <v>0.10354242347115852</v>
      </c>
    </row>
    <row r="37" spans="1:16" ht="12.75" customHeight="1">
      <c r="A37" s="264">
        <v>27</v>
      </c>
      <c r="B37" s="277" t="s">
        <v>56</v>
      </c>
      <c r="C37" s="269" t="s">
        <v>71</v>
      </c>
      <c r="D37" s="270">
        <v>45260</v>
      </c>
      <c r="E37" s="269">
        <v>2645.3</v>
      </c>
      <c r="F37" s="269">
        <v>2634.85</v>
      </c>
      <c r="G37" s="271">
        <v>2603</v>
      </c>
      <c r="H37" s="271">
        <v>2560.7000000000003</v>
      </c>
      <c r="I37" s="271">
        <v>2528.8500000000004</v>
      </c>
      <c r="J37" s="271">
        <v>2677.1499999999996</v>
      </c>
      <c r="K37" s="271">
        <v>2708.9999999999991</v>
      </c>
      <c r="L37" s="271">
        <v>2751.2999999999993</v>
      </c>
      <c r="M37" s="272">
        <v>2666.7</v>
      </c>
      <c r="N37" s="272">
        <v>2592.5500000000002</v>
      </c>
      <c r="O37" s="272">
        <v>1755300</v>
      </c>
      <c r="P37" s="273">
        <v>3.1194924215720832E-2</v>
      </c>
    </row>
    <row r="38" spans="1:16" ht="12.75" customHeight="1">
      <c r="A38" s="264">
        <v>28</v>
      </c>
      <c r="B38" s="277" t="s">
        <v>45</v>
      </c>
      <c r="C38" s="275" t="s">
        <v>72</v>
      </c>
      <c r="D38" s="270">
        <v>45260</v>
      </c>
      <c r="E38" s="269">
        <v>435.65</v>
      </c>
      <c r="F38" s="269">
        <v>432.48333333333329</v>
      </c>
      <c r="G38" s="271">
        <v>428.51666666666659</v>
      </c>
      <c r="H38" s="271">
        <v>421.38333333333333</v>
      </c>
      <c r="I38" s="271">
        <v>417.41666666666663</v>
      </c>
      <c r="J38" s="271">
        <v>439.61666666666656</v>
      </c>
      <c r="K38" s="271">
        <v>443.58333333333326</v>
      </c>
      <c r="L38" s="271">
        <v>450.71666666666653</v>
      </c>
      <c r="M38" s="272">
        <v>436.45</v>
      </c>
      <c r="N38" s="272">
        <v>425.35</v>
      </c>
      <c r="O38" s="272">
        <v>11131200</v>
      </c>
      <c r="P38" s="273">
        <v>1.5836452634609846E-3</v>
      </c>
    </row>
    <row r="39" spans="1:16" ht="12.75" customHeight="1">
      <c r="A39" s="264">
        <v>29</v>
      </c>
      <c r="B39" s="277" t="s">
        <v>63</v>
      </c>
      <c r="C39" s="269" t="s">
        <v>73</v>
      </c>
      <c r="D39" s="270">
        <v>45260</v>
      </c>
      <c r="E39" s="269">
        <v>223</v>
      </c>
      <c r="F39" s="269">
        <v>222.83333333333334</v>
      </c>
      <c r="G39" s="271">
        <v>221.16666666666669</v>
      </c>
      <c r="H39" s="271">
        <v>219.33333333333334</v>
      </c>
      <c r="I39" s="271">
        <v>217.66666666666669</v>
      </c>
      <c r="J39" s="271">
        <v>224.66666666666669</v>
      </c>
      <c r="K39" s="271">
        <v>226.33333333333337</v>
      </c>
      <c r="L39" s="271">
        <v>228.16666666666669</v>
      </c>
      <c r="M39" s="272">
        <v>224.5</v>
      </c>
      <c r="N39" s="272">
        <v>221</v>
      </c>
      <c r="O39" s="272">
        <v>61172500</v>
      </c>
      <c r="P39" s="273">
        <v>1.7604192254155409E-3</v>
      </c>
    </row>
    <row r="40" spans="1:16" ht="12.75" customHeight="1">
      <c r="A40" s="264">
        <v>30</v>
      </c>
      <c r="B40" s="277" t="s">
        <v>63</v>
      </c>
      <c r="C40" s="269" t="s">
        <v>74</v>
      </c>
      <c r="D40" s="270">
        <v>45260</v>
      </c>
      <c r="E40" s="269">
        <v>198.4</v>
      </c>
      <c r="F40" s="269">
        <v>198.56666666666669</v>
      </c>
      <c r="G40" s="271">
        <v>197.23333333333338</v>
      </c>
      <c r="H40" s="271">
        <v>196.06666666666669</v>
      </c>
      <c r="I40" s="271">
        <v>194.73333333333338</v>
      </c>
      <c r="J40" s="271">
        <v>199.73333333333338</v>
      </c>
      <c r="K40" s="271">
        <v>201.06666666666669</v>
      </c>
      <c r="L40" s="271">
        <v>202.23333333333338</v>
      </c>
      <c r="M40" s="272">
        <v>199.9</v>
      </c>
      <c r="N40" s="272">
        <v>197.4</v>
      </c>
      <c r="O40" s="272">
        <v>144486225</v>
      </c>
      <c r="P40" s="273">
        <v>-1.7874184825831078E-2</v>
      </c>
    </row>
    <row r="41" spans="1:16" ht="12.75" customHeight="1">
      <c r="A41" s="264">
        <v>31</v>
      </c>
      <c r="B41" s="277" t="s">
        <v>59</v>
      </c>
      <c r="C41" s="269" t="s">
        <v>75</v>
      </c>
      <c r="D41" s="270">
        <v>45260</v>
      </c>
      <c r="E41" s="269">
        <v>1592.45</v>
      </c>
      <c r="F41" s="269">
        <v>1583.6333333333332</v>
      </c>
      <c r="G41" s="271">
        <v>1572.8166666666664</v>
      </c>
      <c r="H41" s="271">
        <v>1553.1833333333332</v>
      </c>
      <c r="I41" s="271">
        <v>1542.3666666666663</v>
      </c>
      <c r="J41" s="271">
        <v>1603.2666666666664</v>
      </c>
      <c r="K41" s="271">
        <v>1614.083333333333</v>
      </c>
      <c r="L41" s="271">
        <v>1633.7166666666665</v>
      </c>
      <c r="M41" s="272">
        <v>1594.45</v>
      </c>
      <c r="N41" s="272">
        <v>1564</v>
      </c>
      <c r="O41" s="272">
        <v>2254500</v>
      </c>
      <c r="P41" s="273">
        <v>-2.3233143785540211E-2</v>
      </c>
    </row>
    <row r="42" spans="1:16" ht="12.75" customHeight="1">
      <c r="A42" s="264">
        <v>32</v>
      </c>
      <c r="B42" s="277" t="s">
        <v>41</v>
      </c>
      <c r="C42" s="269" t="s">
        <v>76</v>
      </c>
      <c r="D42" s="270">
        <v>45260</v>
      </c>
      <c r="E42" s="269">
        <v>143.69999999999999</v>
      </c>
      <c r="F42" s="269">
        <v>144.11666666666665</v>
      </c>
      <c r="G42" s="271">
        <v>142.6333333333333</v>
      </c>
      <c r="H42" s="271">
        <v>141.56666666666666</v>
      </c>
      <c r="I42" s="271">
        <v>140.08333333333331</v>
      </c>
      <c r="J42" s="271">
        <v>145.18333333333328</v>
      </c>
      <c r="K42" s="271">
        <v>146.66666666666663</v>
      </c>
      <c r="L42" s="271">
        <v>147.73333333333326</v>
      </c>
      <c r="M42" s="272">
        <v>145.6</v>
      </c>
      <c r="N42" s="272">
        <v>143.05000000000001</v>
      </c>
      <c r="O42" s="272">
        <v>56931600</v>
      </c>
      <c r="P42" s="273">
        <v>4.4223732357553579E-2</v>
      </c>
    </row>
    <row r="43" spans="1:16" ht="12.75" customHeight="1">
      <c r="A43" s="264">
        <v>33</v>
      </c>
      <c r="B43" s="277" t="s">
        <v>59</v>
      </c>
      <c r="C43" s="269" t="s">
        <v>77</v>
      </c>
      <c r="D43" s="270">
        <v>45260</v>
      </c>
      <c r="E43" s="269">
        <v>577.54999999999995</v>
      </c>
      <c r="F43" s="269">
        <v>575.80000000000007</v>
      </c>
      <c r="G43" s="271">
        <v>572.60000000000014</v>
      </c>
      <c r="H43" s="271">
        <v>567.65000000000009</v>
      </c>
      <c r="I43" s="271">
        <v>564.45000000000016</v>
      </c>
      <c r="J43" s="271">
        <v>580.75000000000011</v>
      </c>
      <c r="K43" s="271">
        <v>583.95000000000016</v>
      </c>
      <c r="L43" s="271">
        <v>588.90000000000009</v>
      </c>
      <c r="M43" s="272">
        <v>579</v>
      </c>
      <c r="N43" s="272">
        <v>570.85</v>
      </c>
      <c r="O43" s="272">
        <v>8648640</v>
      </c>
      <c r="P43" s="273">
        <v>-9.2242552548011496E-3</v>
      </c>
    </row>
    <row r="44" spans="1:16" ht="12.75" customHeight="1">
      <c r="A44" s="264">
        <v>34</v>
      </c>
      <c r="B44" s="277" t="s">
        <v>56</v>
      </c>
      <c r="C44" s="269" t="s">
        <v>78</v>
      </c>
      <c r="D44" s="270">
        <v>45260</v>
      </c>
      <c r="E44" s="269">
        <v>1063.4000000000001</v>
      </c>
      <c r="F44" s="269">
        <v>1055.1000000000001</v>
      </c>
      <c r="G44" s="271">
        <v>1044.4500000000003</v>
      </c>
      <c r="H44" s="271">
        <v>1025.5000000000002</v>
      </c>
      <c r="I44" s="271">
        <v>1014.8500000000004</v>
      </c>
      <c r="J44" s="271">
        <v>1074.0500000000002</v>
      </c>
      <c r="K44" s="271">
        <v>1084.7000000000003</v>
      </c>
      <c r="L44" s="271">
        <v>1103.6500000000001</v>
      </c>
      <c r="M44" s="272">
        <v>1065.75</v>
      </c>
      <c r="N44" s="272">
        <v>1036.1500000000001</v>
      </c>
      <c r="O44" s="272">
        <v>7193500</v>
      </c>
      <c r="P44" s="273">
        <v>-5.0613699353306056E-2</v>
      </c>
    </row>
    <row r="45" spans="1:16" ht="12.75" customHeight="1">
      <c r="A45" s="264">
        <v>35</v>
      </c>
      <c r="B45" s="277" t="s">
        <v>79</v>
      </c>
      <c r="C45" s="269" t="s">
        <v>80</v>
      </c>
      <c r="D45" s="270">
        <v>45260</v>
      </c>
      <c r="E45" s="269">
        <v>951</v>
      </c>
      <c r="F45" s="269">
        <v>947.91666666666663</v>
      </c>
      <c r="G45" s="271">
        <v>942.48333333333323</v>
      </c>
      <c r="H45" s="271">
        <v>933.96666666666658</v>
      </c>
      <c r="I45" s="271">
        <v>928.53333333333319</v>
      </c>
      <c r="J45" s="271">
        <v>956.43333333333328</v>
      </c>
      <c r="K45" s="271">
        <v>961.86666666666667</v>
      </c>
      <c r="L45" s="271">
        <v>970.38333333333333</v>
      </c>
      <c r="M45" s="272">
        <v>953.35</v>
      </c>
      <c r="N45" s="272">
        <v>939.4</v>
      </c>
      <c r="O45" s="272">
        <v>35567050</v>
      </c>
      <c r="P45" s="273">
        <v>1.2494253184411932E-2</v>
      </c>
    </row>
    <row r="46" spans="1:16" ht="12.75" customHeight="1">
      <c r="A46" s="264">
        <v>36</v>
      </c>
      <c r="B46" s="277" t="s">
        <v>41</v>
      </c>
      <c r="C46" s="269" t="s">
        <v>81</v>
      </c>
      <c r="D46" s="270">
        <v>45260</v>
      </c>
      <c r="E46" s="269">
        <v>137.55000000000001</v>
      </c>
      <c r="F46" s="269">
        <v>137.15</v>
      </c>
      <c r="G46" s="271">
        <v>135.65</v>
      </c>
      <c r="H46" s="271">
        <v>133.75</v>
      </c>
      <c r="I46" s="271">
        <v>132.25</v>
      </c>
      <c r="J46" s="271">
        <v>139.05000000000001</v>
      </c>
      <c r="K46" s="271">
        <v>140.55000000000001</v>
      </c>
      <c r="L46" s="271">
        <v>142.45000000000002</v>
      </c>
      <c r="M46" s="272">
        <v>138.65</v>
      </c>
      <c r="N46" s="272">
        <v>135.25</v>
      </c>
      <c r="O46" s="272">
        <v>112728000</v>
      </c>
      <c r="P46" s="273">
        <v>-6.1099796334012219E-3</v>
      </c>
    </row>
    <row r="47" spans="1:16" ht="12.75" customHeight="1">
      <c r="A47" s="264">
        <v>37</v>
      </c>
      <c r="B47" s="277" t="s">
        <v>43</v>
      </c>
      <c r="C47" s="269" t="s">
        <v>82</v>
      </c>
      <c r="D47" s="270">
        <v>45260</v>
      </c>
      <c r="E47" s="269">
        <v>229.7</v>
      </c>
      <c r="F47" s="269">
        <v>229.98333333333335</v>
      </c>
      <c r="G47" s="271">
        <v>228.31666666666669</v>
      </c>
      <c r="H47" s="271">
        <v>226.93333333333334</v>
      </c>
      <c r="I47" s="271">
        <v>225.26666666666668</v>
      </c>
      <c r="J47" s="271">
        <v>231.3666666666667</v>
      </c>
      <c r="K47" s="271">
        <v>233.03333333333333</v>
      </c>
      <c r="L47" s="271">
        <v>234.41666666666671</v>
      </c>
      <c r="M47" s="272">
        <v>231.65</v>
      </c>
      <c r="N47" s="272">
        <v>228.6</v>
      </c>
      <c r="O47" s="272">
        <v>41177500</v>
      </c>
      <c r="P47" s="273">
        <v>-3.2540381791483115E-2</v>
      </c>
    </row>
    <row r="48" spans="1:16" ht="12.75" customHeight="1">
      <c r="A48" s="264">
        <v>38</v>
      </c>
      <c r="B48" s="277" t="s">
        <v>56</v>
      </c>
      <c r="C48" s="269" t="s">
        <v>83</v>
      </c>
      <c r="D48" s="270">
        <v>45260</v>
      </c>
      <c r="E48" s="269">
        <v>19798.45</v>
      </c>
      <c r="F48" s="269">
        <v>19718.466666666667</v>
      </c>
      <c r="G48" s="271">
        <v>19589.983333333334</v>
      </c>
      <c r="H48" s="271">
        <v>19381.516666666666</v>
      </c>
      <c r="I48" s="271">
        <v>19253.033333333333</v>
      </c>
      <c r="J48" s="271">
        <v>19926.933333333334</v>
      </c>
      <c r="K48" s="271">
        <v>20055.416666666672</v>
      </c>
      <c r="L48" s="271">
        <v>20263.883333333335</v>
      </c>
      <c r="M48" s="272">
        <v>19846.95</v>
      </c>
      <c r="N48" s="272">
        <v>19510</v>
      </c>
      <c r="O48" s="272">
        <v>152950</v>
      </c>
      <c r="P48" s="273">
        <v>-7.7781127524871874E-2</v>
      </c>
    </row>
    <row r="49" spans="1:16" ht="12.75" customHeight="1">
      <c r="A49" s="264">
        <v>39</v>
      </c>
      <c r="B49" s="277" t="s">
        <v>84</v>
      </c>
      <c r="C49" s="269" t="s">
        <v>85</v>
      </c>
      <c r="D49" s="270">
        <v>45260</v>
      </c>
      <c r="E49" s="269">
        <v>393.55</v>
      </c>
      <c r="F49" s="269">
        <v>391.73333333333329</v>
      </c>
      <c r="G49" s="271">
        <v>389.46666666666658</v>
      </c>
      <c r="H49" s="271">
        <v>385.38333333333327</v>
      </c>
      <c r="I49" s="271">
        <v>383.11666666666656</v>
      </c>
      <c r="J49" s="271">
        <v>395.81666666666661</v>
      </c>
      <c r="K49" s="271">
        <v>398.08333333333337</v>
      </c>
      <c r="L49" s="271">
        <v>402.16666666666663</v>
      </c>
      <c r="M49" s="272">
        <v>394</v>
      </c>
      <c r="N49" s="272">
        <v>387.65</v>
      </c>
      <c r="O49" s="272">
        <v>28031400</v>
      </c>
      <c r="P49" s="273">
        <v>4.4186670242724956E-2</v>
      </c>
    </row>
    <row r="50" spans="1:16" ht="12.75" customHeight="1">
      <c r="A50" s="264">
        <v>40</v>
      </c>
      <c r="B50" s="277" t="s">
        <v>59</v>
      </c>
      <c r="C50" s="269" t="s">
        <v>86</v>
      </c>
      <c r="D50" s="270">
        <v>45260</v>
      </c>
      <c r="E50" s="269">
        <v>4713.3500000000004</v>
      </c>
      <c r="F50" s="269">
        <v>4707.8833333333341</v>
      </c>
      <c r="G50" s="271">
        <v>4691.4666666666681</v>
      </c>
      <c r="H50" s="271">
        <v>4669.5833333333339</v>
      </c>
      <c r="I50" s="271">
        <v>4653.1666666666679</v>
      </c>
      <c r="J50" s="271">
        <v>4729.7666666666682</v>
      </c>
      <c r="K50" s="271">
        <v>4746.1833333333343</v>
      </c>
      <c r="L50" s="271">
        <v>4768.0666666666684</v>
      </c>
      <c r="M50" s="272">
        <v>4724.3</v>
      </c>
      <c r="N50" s="272">
        <v>4686</v>
      </c>
      <c r="O50" s="272">
        <v>2048800</v>
      </c>
      <c r="P50" s="273">
        <v>1.7077045274027005E-2</v>
      </c>
    </row>
    <row r="51" spans="1:16" ht="12.75" customHeight="1">
      <c r="A51" s="264">
        <v>41</v>
      </c>
      <c r="B51" s="277" t="s">
        <v>87</v>
      </c>
      <c r="C51" s="274" t="s">
        <v>88</v>
      </c>
      <c r="D51" s="270">
        <v>45260</v>
      </c>
      <c r="E51" s="269">
        <v>613.70000000000005</v>
      </c>
      <c r="F51" s="269">
        <v>607.71666666666658</v>
      </c>
      <c r="G51" s="271">
        <v>598.03333333333319</v>
      </c>
      <c r="H51" s="271">
        <v>582.36666666666656</v>
      </c>
      <c r="I51" s="271">
        <v>572.68333333333317</v>
      </c>
      <c r="J51" s="271">
        <v>623.38333333333321</v>
      </c>
      <c r="K51" s="271">
        <v>633.06666666666661</v>
      </c>
      <c r="L51" s="271">
        <v>648.73333333333323</v>
      </c>
      <c r="M51" s="272">
        <v>617.4</v>
      </c>
      <c r="N51" s="272">
        <v>592.04999999999995</v>
      </c>
      <c r="O51" s="272">
        <v>6601000</v>
      </c>
      <c r="P51" s="273">
        <v>1.2268057046465266E-2</v>
      </c>
    </row>
    <row r="52" spans="1:16" ht="12.75" customHeight="1">
      <c r="A52" s="264">
        <v>42</v>
      </c>
      <c r="B52" s="277" t="s">
        <v>63</v>
      </c>
      <c r="C52" s="269" t="s">
        <v>89</v>
      </c>
      <c r="D52" s="270">
        <v>45260</v>
      </c>
      <c r="E52" s="269">
        <v>408.55</v>
      </c>
      <c r="F52" s="269">
        <v>409</v>
      </c>
      <c r="G52" s="271">
        <v>406.2</v>
      </c>
      <c r="H52" s="271">
        <v>403.84999999999997</v>
      </c>
      <c r="I52" s="271">
        <v>401.04999999999995</v>
      </c>
      <c r="J52" s="271">
        <v>411.35</v>
      </c>
      <c r="K52" s="271">
        <v>414.15</v>
      </c>
      <c r="L52" s="271">
        <v>416.50000000000006</v>
      </c>
      <c r="M52" s="272">
        <v>411.8</v>
      </c>
      <c r="N52" s="272">
        <v>406.65</v>
      </c>
      <c r="O52" s="272">
        <v>47625300</v>
      </c>
      <c r="P52" s="273">
        <v>-1.5241179097811523E-2</v>
      </c>
    </row>
    <row r="53" spans="1:16" ht="12.75" customHeight="1">
      <c r="A53" s="264">
        <v>43</v>
      </c>
      <c r="B53" s="277" t="s">
        <v>68</v>
      </c>
      <c r="C53" s="276" t="s">
        <v>90</v>
      </c>
      <c r="D53" s="270">
        <v>45260</v>
      </c>
      <c r="E53" s="269">
        <v>755.45</v>
      </c>
      <c r="F53" s="269">
        <v>759.05000000000007</v>
      </c>
      <c r="G53" s="271">
        <v>750.15000000000009</v>
      </c>
      <c r="H53" s="271">
        <v>744.85</v>
      </c>
      <c r="I53" s="271">
        <v>735.95</v>
      </c>
      <c r="J53" s="271">
        <v>764.35000000000014</v>
      </c>
      <c r="K53" s="271">
        <v>773.25</v>
      </c>
      <c r="L53" s="271">
        <v>778.55000000000018</v>
      </c>
      <c r="M53" s="272">
        <v>767.95</v>
      </c>
      <c r="N53" s="272">
        <v>753.75</v>
      </c>
      <c r="O53" s="272">
        <v>3472950</v>
      </c>
      <c r="P53" s="273">
        <v>6.8706870687068711E-2</v>
      </c>
    </row>
    <row r="54" spans="1:16" ht="12.75" customHeight="1">
      <c r="A54" s="264">
        <v>44</v>
      </c>
      <c r="B54" s="277" t="s">
        <v>45</v>
      </c>
      <c r="C54" s="274" t="s">
        <v>91</v>
      </c>
      <c r="D54" s="270">
        <v>45260</v>
      </c>
      <c r="E54" s="269">
        <v>304.85000000000002</v>
      </c>
      <c r="F54" s="269">
        <v>304.03333333333336</v>
      </c>
      <c r="G54" s="271">
        <v>301.76666666666671</v>
      </c>
      <c r="H54" s="271">
        <v>298.68333333333334</v>
      </c>
      <c r="I54" s="271">
        <v>296.41666666666669</v>
      </c>
      <c r="J54" s="271">
        <v>307.11666666666673</v>
      </c>
      <c r="K54" s="271">
        <v>309.38333333333338</v>
      </c>
      <c r="L54" s="271">
        <v>312.46666666666675</v>
      </c>
      <c r="M54" s="272">
        <v>306.3</v>
      </c>
      <c r="N54" s="272">
        <v>300.95</v>
      </c>
      <c r="O54" s="272">
        <v>15372900</v>
      </c>
      <c r="P54" s="273">
        <v>-5.4568824491703666E-2</v>
      </c>
    </row>
    <row r="55" spans="1:16" ht="12.75" customHeight="1">
      <c r="A55" s="264">
        <v>45</v>
      </c>
      <c r="B55" s="277" t="s">
        <v>68</v>
      </c>
      <c r="C55" s="269" t="s">
        <v>92</v>
      </c>
      <c r="D55" s="270">
        <v>45260</v>
      </c>
      <c r="E55" s="269">
        <v>1173.05</v>
      </c>
      <c r="F55" s="269">
        <v>1170.2166666666665</v>
      </c>
      <c r="G55" s="271">
        <v>1160.833333333333</v>
      </c>
      <c r="H55" s="271">
        <v>1148.6166666666666</v>
      </c>
      <c r="I55" s="271">
        <v>1139.2333333333331</v>
      </c>
      <c r="J55" s="271">
        <v>1182.4333333333329</v>
      </c>
      <c r="K55" s="271">
        <v>1191.8166666666666</v>
      </c>
      <c r="L55" s="271">
        <v>1204.0333333333328</v>
      </c>
      <c r="M55" s="272">
        <v>1179.5999999999999</v>
      </c>
      <c r="N55" s="272">
        <v>1158</v>
      </c>
      <c r="O55" s="272">
        <v>13086250</v>
      </c>
      <c r="P55" s="273">
        <v>-8.1008100810081012E-3</v>
      </c>
    </row>
    <row r="56" spans="1:16" ht="12.75" customHeight="1">
      <c r="A56" s="264">
        <v>46</v>
      </c>
      <c r="B56" s="277" t="s">
        <v>43</v>
      </c>
      <c r="C56" s="269" t="s">
        <v>93</v>
      </c>
      <c r="D56" s="270">
        <v>45260</v>
      </c>
      <c r="E56" s="269">
        <v>1244.3</v>
      </c>
      <c r="F56" s="269">
        <v>1246.4666666666665</v>
      </c>
      <c r="G56" s="271">
        <v>1240.2833333333328</v>
      </c>
      <c r="H56" s="271">
        <v>1236.2666666666664</v>
      </c>
      <c r="I56" s="271">
        <v>1230.0833333333328</v>
      </c>
      <c r="J56" s="271">
        <v>1250.4833333333329</v>
      </c>
      <c r="K56" s="271">
        <v>1256.6666666666667</v>
      </c>
      <c r="L56" s="271">
        <v>1260.6833333333329</v>
      </c>
      <c r="M56" s="272">
        <v>1252.6500000000001</v>
      </c>
      <c r="N56" s="272">
        <v>1242.45</v>
      </c>
      <c r="O56" s="272">
        <v>8841300</v>
      </c>
      <c r="P56" s="273">
        <v>-7.00832238282961E-3</v>
      </c>
    </row>
    <row r="57" spans="1:16" ht="12.75" customHeight="1">
      <c r="A57" s="264">
        <v>47</v>
      </c>
      <c r="B57" s="277" t="s">
        <v>45</v>
      </c>
      <c r="C57" s="269" t="s">
        <v>94</v>
      </c>
      <c r="D57" s="270">
        <v>45260</v>
      </c>
      <c r="E57" s="269">
        <v>350.95</v>
      </c>
      <c r="F57" s="269">
        <v>352.63333333333338</v>
      </c>
      <c r="G57" s="271">
        <v>347.26666666666677</v>
      </c>
      <c r="H57" s="271">
        <v>343.58333333333337</v>
      </c>
      <c r="I57" s="271">
        <v>338.21666666666675</v>
      </c>
      <c r="J57" s="271">
        <v>356.31666666666678</v>
      </c>
      <c r="K57" s="271">
        <v>361.68333333333345</v>
      </c>
      <c r="L57" s="271">
        <v>365.36666666666679</v>
      </c>
      <c r="M57" s="272">
        <v>358</v>
      </c>
      <c r="N57" s="272">
        <v>348.95</v>
      </c>
      <c r="O57" s="272">
        <v>62376300</v>
      </c>
      <c r="P57" s="273">
        <v>-6.887147335423198E-2</v>
      </c>
    </row>
    <row r="58" spans="1:16" ht="12.75" customHeight="1">
      <c r="A58" s="264">
        <v>48</v>
      </c>
      <c r="B58" s="277" t="s">
        <v>87</v>
      </c>
      <c r="C58" s="269" t="s">
        <v>95</v>
      </c>
      <c r="D58" s="270">
        <v>45260</v>
      </c>
      <c r="E58" s="269">
        <v>5347.9</v>
      </c>
      <c r="F58" s="269">
        <v>5270.8833333333332</v>
      </c>
      <c r="G58" s="271">
        <v>5186.8666666666668</v>
      </c>
      <c r="H58" s="271">
        <v>5025.8333333333339</v>
      </c>
      <c r="I58" s="271">
        <v>4941.8166666666675</v>
      </c>
      <c r="J58" s="271">
        <v>5431.9166666666661</v>
      </c>
      <c r="K58" s="271">
        <v>5515.9333333333325</v>
      </c>
      <c r="L58" s="271">
        <v>5676.9666666666653</v>
      </c>
      <c r="M58" s="272">
        <v>5354.9</v>
      </c>
      <c r="N58" s="272">
        <v>5109.8500000000004</v>
      </c>
      <c r="O58" s="272">
        <v>1039050</v>
      </c>
      <c r="P58" s="273">
        <v>1.2719298245614035E-2</v>
      </c>
    </row>
    <row r="59" spans="1:16" ht="12.75" customHeight="1">
      <c r="A59" s="264">
        <v>49</v>
      </c>
      <c r="B59" s="277" t="s">
        <v>59</v>
      </c>
      <c r="C59" s="269" t="s">
        <v>96</v>
      </c>
      <c r="D59" s="270">
        <v>45260</v>
      </c>
      <c r="E59" s="269">
        <v>2131.1999999999998</v>
      </c>
      <c r="F59" s="269">
        <v>2125.5166666666664</v>
      </c>
      <c r="G59" s="271">
        <v>2115.6833333333329</v>
      </c>
      <c r="H59" s="271">
        <v>2100.1666666666665</v>
      </c>
      <c r="I59" s="271">
        <v>2090.333333333333</v>
      </c>
      <c r="J59" s="271">
        <v>2141.0333333333328</v>
      </c>
      <c r="K59" s="271">
        <v>2150.8666666666668</v>
      </c>
      <c r="L59" s="271">
        <v>2166.3833333333328</v>
      </c>
      <c r="M59" s="272">
        <v>2135.35</v>
      </c>
      <c r="N59" s="272">
        <v>2110</v>
      </c>
      <c r="O59" s="272">
        <v>3454500</v>
      </c>
      <c r="P59" s="273">
        <v>-8.6380072318200073E-3</v>
      </c>
    </row>
    <row r="60" spans="1:16" ht="12.75" customHeight="1">
      <c r="A60" s="264">
        <v>50</v>
      </c>
      <c r="B60" s="277" t="s">
        <v>45</v>
      </c>
      <c r="C60" s="269" t="s">
        <v>97</v>
      </c>
      <c r="D60" s="270">
        <v>45260</v>
      </c>
      <c r="E60" s="269">
        <v>755.6</v>
      </c>
      <c r="F60" s="269">
        <v>750.19999999999993</v>
      </c>
      <c r="G60" s="271">
        <v>741.39999999999986</v>
      </c>
      <c r="H60" s="271">
        <v>727.19999999999993</v>
      </c>
      <c r="I60" s="271">
        <v>718.39999999999986</v>
      </c>
      <c r="J60" s="271">
        <v>764.39999999999986</v>
      </c>
      <c r="K60" s="271">
        <v>773.19999999999982</v>
      </c>
      <c r="L60" s="271">
        <v>787.39999999999986</v>
      </c>
      <c r="M60" s="272">
        <v>759</v>
      </c>
      <c r="N60" s="272">
        <v>736</v>
      </c>
      <c r="O60" s="272">
        <v>5981000</v>
      </c>
      <c r="P60" s="273">
        <v>1.2013536379018613E-2</v>
      </c>
    </row>
    <row r="61" spans="1:16" ht="12.75" customHeight="1">
      <c r="A61" s="264">
        <v>51</v>
      </c>
      <c r="B61" s="277" t="s">
        <v>45</v>
      </c>
      <c r="C61" s="276" t="s">
        <v>98</v>
      </c>
      <c r="D61" s="270">
        <v>45260</v>
      </c>
      <c r="E61" s="269">
        <v>1114.0999999999999</v>
      </c>
      <c r="F61" s="269">
        <v>1113.6333333333332</v>
      </c>
      <c r="G61" s="271">
        <v>1104.7166666666665</v>
      </c>
      <c r="H61" s="271">
        <v>1095.3333333333333</v>
      </c>
      <c r="I61" s="271">
        <v>1086.4166666666665</v>
      </c>
      <c r="J61" s="271">
        <v>1123.0166666666664</v>
      </c>
      <c r="K61" s="271">
        <v>1131.9333333333334</v>
      </c>
      <c r="L61" s="271">
        <v>1141.3166666666664</v>
      </c>
      <c r="M61" s="272">
        <v>1122.55</v>
      </c>
      <c r="N61" s="272">
        <v>1104.25</v>
      </c>
      <c r="O61" s="272">
        <v>1556800</v>
      </c>
      <c r="P61" s="273">
        <v>-1.1555555555555555E-2</v>
      </c>
    </row>
    <row r="62" spans="1:16" ht="12.75" customHeight="1">
      <c r="A62" s="264">
        <v>52</v>
      </c>
      <c r="B62" s="277" t="s">
        <v>41</v>
      </c>
      <c r="C62" s="274" t="s">
        <v>99</v>
      </c>
      <c r="D62" s="270">
        <v>45260</v>
      </c>
      <c r="E62" s="269">
        <v>283.3</v>
      </c>
      <c r="F62" s="269">
        <v>282.81666666666666</v>
      </c>
      <c r="G62" s="271">
        <v>280.68333333333334</v>
      </c>
      <c r="H62" s="271">
        <v>278.06666666666666</v>
      </c>
      <c r="I62" s="271">
        <v>275.93333333333334</v>
      </c>
      <c r="J62" s="271">
        <v>285.43333333333334</v>
      </c>
      <c r="K62" s="271">
        <v>287.56666666666666</v>
      </c>
      <c r="L62" s="271">
        <v>290.18333333333334</v>
      </c>
      <c r="M62" s="272">
        <v>284.95</v>
      </c>
      <c r="N62" s="272">
        <v>280.2</v>
      </c>
      <c r="O62" s="272">
        <v>12402000</v>
      </c>
      <c r="P62" s="273">
        <v>-5.8485925116151957E-2</v>
      </c>
    </row>
    <row r="63" spans="1:16" ht="12.75" customHeight="1">
      <c r="A63" s="264">
        <v>53</v>
      </c>
      <c r="B63" s="277" t="s">
        <v>63</v>
      </c>
      <c r="C63" s="269" t="s">
        <v>100</v>
      </c>
      <c r="D63" s="270">
        <v>45260</v>
      </c>
      <c r="E63" s="269">
        <v>144.19999999999999</v>
      </c>
      <c r="F63" s="269">
        <v>144.26666666666665</v>
      </c>
      <c r="G63" s="271">
        <v>142.7833333333333</v>
      </c>
      <c r="H63" s="271">
        <v>141.36666666666665</v>
      </c>
      <c r="I63" s="271">
        <v>139.8833333333333</v>
      </c>
      <c r="J63" s="271">
        <v>145.68333333333331</v>
      </c>
      <c r="K63" s="271">
        <v>147.16666666666666</v>
      </c>
      <c r="L63" s="271">
        <v>148.58333333333331</v>
      </c>
      <c r="M63" s="272">
        <v>145.75</v>
      </c>
      <c r="N63" s="272">
        <v>142.85</v>
      </c>
      <c r="O63" s="272">
        <v>33080000</v>
      </c>
      <c r="P63" s="273">
        <v>-1.076555023923445E-2</v>
      </c>
    </row>
    <row r="64" spans="1:16" ht="12.75" customHeight="1">
      <c r="A64" s="264">
        <v>54</v>
      </c>
      <c r="B64" s="277" t="s">
        <v>41</v>
      </c>
      <c r="C64" s="269" t="s">
        <v>101</v>
      </c>
      <c r="D64" s="270">
        <v>45260</v>
      </c>
      <c r="E64" s="269">
        <v>1833.9</v>
      </c>
      <c r="F64" s="269">
        <v>1818.5333333333335</v>
      </c>
      <c r="G64" s="271">
        <v>1799.5166666666671</v>
      </c>
      <c r="H64" s="271">
        <v>1765.1333333333337</v>
      </c>
      <c r="I64" s="271">
        <v>1746.1166666666672</v>
      </c>
      <c r="J64" s="271">
        <v>1852.916666666667</v>
      </c>
      <c r="K64" s="271">
        <v>1871.9333333333334</v>
      </c>
      <c r="L64" s="271">
        <v>1906.3166666666668</v>
      </c>
      <c r="M64" s="272">
        <v>1837.55</v>
      </c>
      <c r="N64" s="272">
        <v>1784.15</v>
      </c>
      <c r="O64" s="272">
        <v>4020900</v>
      </c>
      <c r="P64" s="273">
        <v>-4.0127814520323993E-3</v>
      </c>
    </row>
    <row r="65" spans="1:16" ht="12.75" customHeight="1">
      <c r="A65" s="264">
        <v>55</v>
      </c>
      <c r="B65" s="277" t="s">
        <v>59</v>
      </c>
      <c r="C65" s="269" t="s">
        <v>102</v>
      </c>
      <c r="D65" s="270">
        <v>45260</v>
      </c>
      <c r="E65" s="269">
        <v>527.45000000000005</v>
      </c>
      <c r="F65" s="269">
        <v>524.4666666666667</v>
      </c>
      <c r="G65" s="271">
        <v>519.93333333333339</v>
      </c>
      <c r="H65" s="271">
        <v>512.41666666666674</v>
      </c>
      <c r="I65" s="271">
        <v>507.88333333333344</v>
      </c>
      <c r="J65" s="271">
        <v>531.98333333333335</v>
      </c>
      <c r="K65" s="271">
        <v>536.51666666666665</v>
      </c>
      <c r="L65" s="271">
        <v>544.0333333333333</v>
      </c>
      <c r="M65" s="272">
        <v>529</v>
      </c>
      <c r="N65" s="272">
        <v>516.95000000000005</v>
      </c>
      <c r="O65" s="272">
        <v>21213750</v>
      </c>
      <c r="P65" s="273">
        <v>2.2410988613771915E-2</v>
      </c>
    </row>
    <row r="66" spans="1:16" ht="12.75" customHeight="1">
      <c r="A66" s="264">
        <v>56</v>
      </c>
      <c r="B66" s="277" t="s">
        <v>49</v>
      </c>
      <c r="C66" s="274" t="s">
        <v>103</v>
      </c>
      <c r="D66" s="270">
        <v>45260</v>
      </c>
      <c r="E66" s="269">
        <v>2126.4499999999998</v>
      </c>
      <c r="F66" s="269">
        <v>2136.15</v>
      </c>
      <c r="G66" s="271">
        <v>2110.3000000000002</v>
      </c>
      <c r="H66" s="271">
        <v>2094.15</v>
      </c>
      <c r="I66" s="271">
        <v>2068.3000000000002</v>
      </c>
      <c r="J66" s="271">
        <v>2152.3000000000002</v>
      </c>
      <c r="K66" s="271">
        <v>2178.1499999999996</v>
      </c>
      <c r="L66" s="271">
        <v>2194.3000000000002</v>
      </c>
      <c r="M66" s="272">
        <v>2162</v>
      </c>
      <c r="N66" s="272">
        <v>2120</v>
      </c>
      <c r="O66" s="272">
        <v>2168500</v>
      </c>
      <c r="P66" s="273">
        <v>-7.5069311153764126E-2</v>
      </c>
    </row>
    <row r="67" spans="1:16" ht="12.75" customHeight="1">
      <c r="A67" s="264">
        <v>57</v>
      </c>
      <c r="B67" s="277" t="s">
        <v>39</v>
      </c>
      <c r="C67" s="269" t="s">
        <v>104</v>
      </c>
      <c r="D67" s="270">
        <v>45260</v>
      </c>
      <c r="E67" s="269">
        <v>2127.5</v>
      </c>
      <c r="F67" s="269">
        <v>2130.0833333333335</v>
      </c>
      <c r="G67" s="271">
        <v>2117.4666666666672</v>
      </c>
      <c r="H67" s="271">
        <v>2107.4333333333338</v>
      </c>
      <c r="I67" s="271">
        <v>2094.8166666666675</v>
      </c>
      <c r="J67" s="271">
        <v>2140.1166666666668</v>
      </c>
      <c r="K67" s="271">
        <v>2152.7333333333327</v>
      </c>
      <c r="L67" s="271">
        <v>2162.7666666666664</v>
      </c>
      <c r="M67" s="272">
        <v>2142.6999999999998</v>
      </c>
      <c r="N67" s="272">
        <v>2120.0500000000002</v>
      </c>
      <c r="O67" s="272">
        <v>2444700</v>
      </c>
      <c r="P67" s="273">
        <v>-1.4988516862081469E-2</v>
      </c>
    </row>
    <row r="68" spans="1:16" ht="12.75" customHeight="1">
      <c r="A68" s="264">
        <v>58</v>
      </c>
      <c r="B68" s="277" t="s">
        <v>45</v>
      </c>
      <c r="C68" s="274" t="s">
        <v>105</v>
      </c>
      <c r="D68" s="270">
        <v>45260</v>
      </c>
      <c r="E68" s="269">
        <v>142.05000000000001</v>
      </c>
      <c r="F68" s="269">
        <v>141.68333333333331</v>
      </c>
      <c r="G68" s="271">
        <v>140.51666666666662</v>
      </c>
      <c r="H68" s="271">
        <v>138.98333333333332</v>
      </c>
      <c r="I68" s="271">
        <v>137.81666666666663</v>
      </c>
      <c r="J68" s="271">
        <v>143.21666666666661</v>
      </c>
      <c r="K68" s="271">
        <v>144.3833333333333</v>
      </c>
      <c r="L68" s="271">
        <v>145.9166666666666</v>
      </c>
      <c r="M68" s="272">
        <v>142.85</v>
      </c>
      <c r="N68" s="272">
        <v>140.15</v>
      </c>
      <c r="O68" s="272">
        <v>16566400</v>
      </c>
      <c r="P68" s="273">
        <v>-3.3803802636183364E-2</v>
      </c>
    </row>
    <row r="69" spans="1:16" ht="12.75" customHeight="1">
      <c r="A69" s="264">
        <v>59</v>
      </c>
      <c r="B69" s="277" t="s">
        <v>43</v>
      </c>
      <c r="C69" s="269" t="s">
        <v>106</v>
      </c>
      <c r="D69" s="270">
        <v>45260</v>
      </c>
      <c r="E69" s="269">
        <v>3540.4</v>
      </c>
      <c r="F69" s="269">
        <v>3534.8833333333337</v>
      </c>
      <c r="G69" s="271">
        <v>3518.8166666666675</v>
      </c>
      <c r="H69" s="271">
        <v>3497.233333333334</v>
      </c>
      <c r="I69" s="271">
        <v>3481.1666666666679</v>
      </c>
      <c r="J69" s="271">
        <v>3556.4666666666672</v>
      </c>
      <c r="K69" s="271">
        <v>3572.5333333333338</v>
      </c>
      <c r="L69" s="271">
        <v>3594.1166666666668</v>
      </c>
      <c r="M69" s="272">
        <v>3550.95</v>
      </c>
      <c r="N69" s="272">
        <v>3513.3</v>
      </c>
      <c r="O69" s="272">
        <v>2709000</v>
      </c>
      <c r="P69" s="273">
        <v>-3.9708802117802778E-3</v>
      </c>
    </row>
    <row r="70" spans="1:16" ht="12.75" customHeight="1">
      <c r="A70" s="264">
        <v>60</v>
      </c>
      <c r="B70" s="277" t="s">
        <v>45</v>
      </c>
      <c r="C70" s="276" t="s">
        <v>107</v>
      </c>
      <c r="D70" s="270">
        <v>45260</v>
      </c>
      <c r="E70" s="269">
        <v>5275.9</v>
      </c>
      <c r="F70" s="269">
        <v>5301.95</v>
      </c>
      <c r="G70" s="271">
        <v>5230.95</v>
      </c>
      <c r="H70" s="271">
        <v>5186</v>
      </c>
      <c r="I70" s="271">
        <v>5115</v>
      </c>
      <c r="J70" s="271">
        <v>5346.9</v>
      </c>
      <c r="K70" s="271">
        <v>5417.9</v>
      </c>
      <c r="L70" s="271">
        <v>5462.8499999999995</v>
      </c>
      <c r="M70" s="272">
        <v>5372.95</v>
      </c>
      <c r="N70" s="272">
        <v>5257</v>
      </c>
      <c r="O70" s="272">
        <v>1169700</v>
      </c>
      <c r="P70" s="273">
        <v>-5.5262710423397378E-3</v>
      </c>
    </row>
    <row r="71" spans="1:16" ht="12.75" customHeight="1">
      <c r="A71" s="264">
        <v>61</v>
      </c>
      <c r="B71" s="277" t="s">
        <v>108</v>
      </c>
      <c r="C71" s="269" t="s">
        <v>109</v>
      </c>
      <c r="D71" s="270">
        <v>45260</v>
      </c>
      <c r="E71" s="269">
        <v>624.35</v>
      </c>
      <c r="F71" s="269">
        <v>621.18333333333328</v>
      </c>
      <c r="G71" s="271">
        <v>615.96666666666658</v>
      </c>
      <c r="H71" s="271">
        <v>607.58333333333326</v>
      </c>
      <c r="I71" s="271">
        <v>602.36666666666656</v>
      </c>
      <c r="J71" s="271">
        <v>629.56666666666661</v>
      </c>
      <c r="K71" s="271">
        <v>634.7833333333333</v>
      </c>
      <c r="L71" s="271">
        <v>643.16666666666663</v>
      </c>
      <c r="M71" s="272">
        <v>626.4</v>
      </c>
      <c r="N71" s="272">
        <v>612.79999999999995</v>
      </c>
      <c r="O71" s="272">
        <v>39138000</v>
      </c>
      <c r="P71" s="273">
        <v>4.5302309183853341E-2</v>
      </c>
    </row>
    <row r="72" spans="1:16" ht="12.75" customHeight="1">
      <c r="A72" s="264">
        <v>62</v>
      </c>
      <c r="B72" s="277" t="s">
        <v>43</v>
      </c>
      <c r="C72" s="269" t="s">
        <v>110</v>
      </c>
      <c r="D72" s="270">
        <v>45260</v>
      </c>
      <c r="E72" s="269">
        <v>5438.55</v>
      </c>
      <c r="F72" s="269">
        <v>5437.25</v>
      </c>
      <c r="G72" s="271">
        <v>5409.35</v>
      </c>
      <c r="H72" s="271">
        <v>5380.1500000000005</v>
      </c>
      <c r="I72" s="271">
        <v>5352.2500000000009</v>
      </c>
      <c r="J72" s="271">
        <v>5466.45</v>
      </c>
      <c r="K72" s="271">
        <v>5494.3499999999995</v>
      </c>
      <c r="L72" s="271">
        <v>5523.5499999999993</v>
      </c>
      <c r="M72" s="272">
        <v>5465.15</v>
      </c>
      <c r="N72" s="272">
        <v>5408.05</v>
      </c>
      <c r="O72" s="272">
        <v>3206625</v>
      </c>
      <c r="P72" s="273">
        <v>6.355184182652701E-3</v>
      </c>
    </row>
    <row r="73" spans="1:16" ht="12.75" customHeight="1">
      <c r="A73" s="264">
        <v>63</v>
      </c>
      <c r="B73" s="277" t="s">
        <v>56</v>
      </c>
      <c r="C73" s="269" t="s">
        <v>111</v>
      </c>
      <c r="D73" s="270">
        <v>45260</v>
      </c>
      <c r="E73" s="269">
        <v>3854.4</v>
      </c>
      <c r="F73" s="269">
        <v>3799.4666666666672</v>
      </c>
      <c r="G73" s="271">
        <v>3734.7333333333345</v>
      </c>
      <c r="H73" s="271">
        <v>3615.0666666666675</v>
      </c>
      <c r="I73" s="271">
        <v>3550.3333333333348</v>
      </c>
      <c r="J73" s="271">
        <v>3919.1333333333341</v>
      </c>
      <c r="K73" s="271">
        <v>3983.8666666666668</v>
      </c>
      <c r="L73" s="271">
        <v>4103.5333333333338</v>
      </c>
      <c r="M73" s="272">
        <v>3864.2</v>
      </c>
      <c r="N73" s="272">
        <v>3679.8</v>
      </c>
      <c r="O73" s="272">
        <v>3133725</v>
      </c>
      <c r="P73" s="273">
        <v>0.10183362047747969</v>
      </c>
    </row>
    <row r="74" spans="1:16" ht="12.75" customHeight="1">
      <c r="A74" s="264">
        <v>64</v>
      </c>
      <c r="B74" s="277" t="s">
        <v>56</v>
      </c>
      <c r="C74" s="269" t="s">
        <v>112</v>
      </c>
      <c r="D74" s="270">
        <v>45260</v>
      </c>
      <c r="E74" s="269">
        <v>3147.95</v>
      </c>
      <c r="F74" s="269">
        <v>3154.5499999999997</v>
      </c>
      <c r="G74" s="271">
        <v>3125.5999999999995</v>
      </c>
      <c r="H74" s="271">
        <v>3103.2499999999995</v>
      </c>
      <c r="I74" s="271">
        <v>3074.2999999999993</v>
      </c>
      <c r="J74" s="271">
        <v>3176.8999999999996</v>
      </c>
      <c r="K74" s="271">
        <v>3205.8499999999995</v>
      </c>
      <c r="L74" s="271">
        <v>3228.2</v>
      </c>
      <c r="M74" s="272">
        <v>3183.5</v>
      </c>
      <c r="N74" s="272">
        <v>3132.2</v>
      </c>
      <c r="O74" s="272">
        <v>2077350</v>
      </c>
      <c r="P74" s="273">
        <v>2.4132321041214752E-2</v>
      </c>
    </row>
    <row r="75" spans="1:16" ht="12.75" customHeight="1">
      <c r="A75" s="264">
        <v>65</v>
      </c>
      <c r="B75" s="277" t="s">
        <v>56</v>
      </c>
      <c r="C75" s="269" t="s">
        <v>113</v>
      </c>
      <c r="D75" s="270">
        <v>45260</v>
      </c>
      <c r="E75" s="269">
        <v>273.5</v>
      </c>
      <c r="F75" s="269">
        <v>273.83333333333331</v>
      </c>
      <c r="G75" s="271">
        <v>272.16666666666663</v>
      </c>
      <c r="H75" s="271">
        <v>270.83333333333331</v>
      </c>
      <c r="I75" s="271">
        <v>269.16666666666663</v>
      </c>
      <c r="J75" s="271">
        <v>275.16666666666663</v>
      </c>
      <c r="K75" s="271">
        <v>276.83333333333326</v>
      </c>
      <c r="L75" s="271">
        <v>278.16666666666663</v>
      </c>
      <c r="M75" s="272">
        <v>275.5</v>
      </c>
      <c r="N75" s="272">
        <v>272.5</v>
      </c>
      <c r="O75" s="272">
        <v>15908400</v>
      </c>
      <c r="P75" s="273">
        <v>-2.1912350597609563E-2</v>
      </c>
    </row>
    <row r="76" spans="1:16" ht="12.75" customHeight="1">
      <c r="A76" s="264">
        <v>66</v>
      </c>
      <c r="B76" s="277" t="s">
        <v>63</v>
      </c>
      <c r="C76" s="269" t="s">
        <v>114</v>
      </c>
      <c r="D76" s="270">
        <v>45260</v>
      </c>
      <c r="E76" s="269">
        <v>150.75</v>
      </c>
      <c r="F76" s="269">
        <v>152.18333333333334</v>
      </c>
      <c r="G76" s="271">
        <v>149.06666666666666</v>
      </c>
      <c r="H76" s="271">
        <v>147.38333333333333</v>
      </c>
      <c r="I76" s="271">
        <v>144.26666666666665</v>
      </c>
      <c r="J76" s="271">
        <v>153.86666666666667</v>
      </c>
      <c r="K76" s="271">
        <v>156.98333333333335</v>
      </c>
      <c r="L76" s="271">
        <v>158.66666666666669</v>
      </c>
      <c r="M76" s="272">
        <v>155.30000000000001</v>
      </c>
      <c r="N76" s="272">
        <v>150.5</v>
      </c>
      <c r="O76" s="272">
        <v>105090000</v>
      </c>
      <c r="P76" s="273">
        <v>5.0007493630414145E-2</v>
      </c>
    </row>
    <row r="77" spans="1:16" ht="12.75" customHeight="1">
      <c r="A77" s="264">
        <v>67</v>
      </c>
      <c r="B77" s="277" t="s">
        <v>84</v>
      </c>
      <c r="C77" s="269" t="s">
        <v>115</v>
      </c>
      <c r="D77" s="270">
        <v>45260</v>
      </c>
      <c r="E77" s="269">
        <v>127.4</v>
      </c>
      <c r="F77" s="269">
        <v>127.93333333333332</v>
      </c>
      <c r="G77" s="271">
        <v>126.61666666666665</v>
      </c>
      <c r="H77" s="271">
        <v>125.83333333333333</v>
      </c>
      <c r="I77" s="271">
        <v>124.51666666666665</v>
      </c>
      <c r="J77" s="271">
        <v>128.71666666666664</v>
      </c>
      <c r="K77" s="271">
        <v>130.03333333333333</v>
      </c>
      <c r="L77" s="271">
        <v>130.81666666666663</v>
      </c>
      <c r="M77" s="272">
        <v>129.25</v>
      </c>
      <c r="N77" s="272">
        <v>127.15</v>
      </c>
      <c r="O77" s="272">
        <v>138778050</v>
      </c>
      <c r="P77" s="273">
        <v>-2.437926154637849E-2</v>
      </c>
    </row>
    <row r="78" spans="1:16" ht="12.75" customHeight="1">
      <c r="A78" s="264">
        <v>68</v>
      </c>
      <c r="B78" s="277" t="s">
        <v>43</v>
      </c>
      <c r="C78" s="269" t="s">
        <v>116</v>
      </c>
      <c r="D78" s="270">
        <v>45260</v>
      </c>
      <c r="E78" s="269">
        <v>754.05</v>
      </c>
      <c r="F78" s="269">
        <v>748.48333333333323</v>
      </c>
      <c r="G78" s="271">
        <v>739.56666666666649</v>
      </c>
      <c r="H78" s="271">
        <v>725.08333333333326</v>
      </c>
      <c r="I78" s="271">
        <v>716.16666666666652</v>
      </c>
      <c r="J78" s="271">
        <v>762.96666666666647</v>
      </c>
      <c r="K78" s="271">
        <v>771.88333333333321</v>
      </c>
      <c r="L78" s="271">
        <v>786.36666666666645</v>
      </c>
      <c r="M78" s="272">
        <v>757.4</v>
      </c>
      <c r="N78" s="272">
        <v>734</v>
      </c>
      <c r="O78" s="272">
        <v>11131650</v>
      </c>
      <c r="P78" s="273">
        <v>2.6119890296460754E-3</v>
      </c>
    </row>
    <row r="79" spans="1:16" ht="12.75" customHeight="1">
      <c r="A79" s="264">
        <v>69</v>
      </c>
      <c r="B79" s="277" t="s">
        <v>117</v>
      </c>
      <c r="C79" s="269" t="s">
        <v>118</v>
      </c>
      <c r="D79" s="270">
        <v>45260</v>
      </c>
      <c r="E79" s="269">
        <v>58.2</v>
      </c>
      <c r="F79" s="269">
        <v>57.983333333333327</v>
      </c>
      <c r="G79" s="271">
        <v>57.466666666666654</v>
      </c>
      <c r="H79" s="271">
        <v>56.733333333333327</v>
      </c>
      <c r="I79" s="271">
        <v>56.216666666666654</v>
      </c>
      <c r="J79" s="271">
        <v>58.716666666666654</v>
      </c>
      <c r="K79" s="271">
        <v>59.23333333333332</v>
      </c>
      <c r="L79" s="271">
        <v>59.966666666666654</v>
      </c>
      <c r="M79" s="272">
        <v>58.5</v>
      </c>
      <c r="N79" s="272">
        <v>57.25</v>
      </c>
      <c r="O79" s="272">
        <v>126888750</v>
      </c>
      <c r="P79" s="273">
        <v>-2.7409372236958445E-3</v>
      </c>
    </row>
    <row r="80" spans="1:16" ht="12.75" customHeight="1">
      <c r="A80" s="264">
        <v>70</v>
      </c>
      <c r="B80" s="277" t="s">
        <v>45</v>
      </c>
      <c r="C80" s="275" t="s">
        <v>119</v>
      </c>
      <c r="D80" s="270">
        <v>45260</v>
      </c>
      <c r="E80" s="269">
        <v>709.3</v>
      </c>
      <c r="F80" s="269">
        <v>701.06666666666661</v>
      </c>
      <c r="G80" s="271">
        <v>690.13333333333321</v>
      </c>
      <c r="H80" s="271">
        <v>670.96666666666658</v>
      </c>
      <c r="I80" s="271">
        <v>660.03333333333319</v>
      </c>
      <c r="J80" s="271">
        <v>720.23333333333323</v>
      </c>
      <c r="K80" s="271">
        <v>731.16666666666663</v>
      </c>
      <c r="L80" s="271">
        <v>750.33333333333326</v>
      </c>
      <c r="M80" s="272">
        <v>712</v>
      </c>
      <c r="N80" s="272">
        <v>681.9</v>
      </c>
      <c r="O80" s="272">
        <v>9321000</v>
      </c>
      <c r="P80" s="273">
        <v>1.1283497884344146E-2</v>
      </c>
    </row>
    <row r="81" spans="1:16" ht="12.75" customHeight="1">
      <c r="A81" s="264">
        <v>71</v>
      </c>
      <c r="B81" s="277" t="s">
        <v>59</v>
      </c>
      <c r="C81" s="269" t="s">
        <v>120</v>
      </c>
      <c r="D81" s="270">
        <v>45260</v>
      </c>
      <c r="E81" s="269">
        <v>990.2</v>
      </c>
      <c r="F81" s="269">
        <v>987.9</v>
      </c>
      <c r="G81" s="271">
        <v>983.9</v>
      </c>
      <c r="H81" s="271">
        <v>977.6</v>
      </c>
      <c r="I81" s="271">
        <v>973.6</v>
      </c>
      <c r="J81" s="271">
        <v>994.19999999999993</v>
      </c>
      <c r="K81" s="271">
        <v>998.19999999999993</v>
      </c>
      <c r="L81" s="271">
        <v>1004.4999999999999</v>
      </c>
      <c r="M81" s="272">
        <v>991.9</v>
      </c>
      <c r="N81" s="272">
        <v>981.6</v>
      </c>
      <c r="O81" s="272">
        <v>8674500</v>
      </c>
      <c r="P81" s="273">
        <v>-9.2513277368511219E-3</v>
      </c>
    </row>
    <row r="82" spans="1:16" ht="12.75" customHeight="1">
      <c r="A82" s="264">
        <v>72</v>
      </c>
      <c r="B82" s="277" t="s">
        <v>108</v>
      </c>
      <c r="C82" s="269" t="s">
        <v>121</v>
      </c>
      <c r="D82" s="270">
        <v>45260</v>
      </c>
      <c r="E82" s="269">
        <v>1867.95</v>
      </c>
      <c r="F82" s="269">
        <v>1861.7333333333333</v>
      </c>
      <c r="G82" s="271">
        <v>1842.5166666666667</v>
      </c>
      <c r="H82" s="271">
        <v>1817.0833333333333</v>
      </c>
      <c r="I82" s="271">
        <v>1797.8666666666666</v>
      </c>
      <c r="J82" s="271">
        <v>1887.1666666666667</v>
      </c>
      <c r="K82" s="271">
        <v>1906.3833333333334</v>
      </c>
      <c r="L82" s="271">
        <v>1931.8166666666668</v>
      </c>
      <c r="M82" s="272">
        <v>1880.95</v>
      </c>
      <c r="N82" s="272">
        <v>1836.3</v>
      </c>
      <c r="O82" s="272">
        <v>3531625</v>
      </c>
      <c r="P82" s="273">
        <v>4.8655223678875526E-3</v>
      </c>
    </row>
    <row r="83" spans="1:16" ht="12.75" customHeight="1">
      <c r="A83" s="264">
        <v>73</v>
      </c>
      <c r="B83" s="277" t="s">
        <v>43</v>
      </c>
      <c r="C83" s="269" t="s">
        <v>122</v>
      </c>
      <c r="D83" s="270">
        <v>45260</v>
      </c>
      <c r="E83" s="269">
        <v>367.65</v>
      </c>
      <c r="F83" s="269">
        <v>368.75</v>
      </c>
      <c r="G83" s="271">
        <v>365.5</v>
      </c>
      <c r="H83" s="271">
        <v>363.35</v>
      </c>
      <c r="I83" s="271">
        <v>360.1</v>
      </c>
      <c r="J83" s="271">
        <v>370.9</v>
      </c>
      <c r="K83" s="271">
        <v>374.15</v>
      </c>
      <c r="L83" s="271">
        <v>376.29999999999995</v>
      </c>
      <c r="M83" s="272">
        <v>372</v>
      </c>
      <c r="N83" s="272">
        <v>366.6</v>
      </c>
      <c r="O83" s="272">
        <v>10238000</v>
      </c>
      <c r="P83" s="273">
        <v>1.2260233339924856E-2</v>
      </c>
    </row>
    <row r="84" spans="1:16" ht="12.75" customHeight="1">
      <c r="A84" s="264">
        <v>74</v>
      </c>
      <c r="B84" s="277" t="s">
        <v>49</v>
      </c>
      <c r="C84" s="269" t="s">
        <v>123</v>
      </c>
      <c r="D84" s="270">
        <v>45260</v>
      </c>
      <c r="E84" s="269">
        <v>1947.75</v>
      </c>
      <c r="F84" s="269">
        <v>1950.1166666666668</v>
      </c>
      <c r="G84" s="271">
        <v>1935.5833333333335</v>
      </c>
      <c r="H84" s="271">
        <v>1923.4166666666667</v>
      </c>
      <c r="I84" s="271">
        <v>1908.8833333333334</v>
      </c>
      <c r="J84" s="271">
        <v>1962.2833333333335</v>
      </c>
      <c r="K84" s="271">
        <v>1976.8166666666668</v>
      </c>
      <c r="L84" s="271">
        <v>1988.9833333333336</v>
      </c>
      <c r="M84" s="272">
        <v>1964.65</v>
      </c>
      <c r="N84" s="272">
        <v>1937.95</v>
      </c>
      <c r="O84" s="272">
        <v>9310475</v>
      </c>
      <c r="P84" s="273">
        <v>-5.2273650020300448E-3</v>
      </c>
    </row>
    <row r="85" spans="1:16" ht="12.75" customHeight="1">
      <c r="A85" s="264">
        <v>75</v>
      </c>
      <c r="B85" s="277" t="s">
        <v>84</v>
      </c>
      <c r="C85" s="269" t="s">
        <v>124</v>
      </c>
      <c r="D85" s="270">
        <v>45260</v>
      </c>
      <c r="E85" s="269">
        <v>422.5</v>
      </c>
      <c r="F85" s="269">
        <v>421.60000000000008</v>
      </c>
      <c r="G85" s="271">
        <v>418.75000000000017</v>
      </c>
      <c r="H85" s="271">
        <v>415.00000000000011</v>
      </c>
      <c r="I85" s="271">
        <v>412.1500000000002</v>
      </c>
      <c r="J85" s="271">
        <v>425.35000000000014</v>
      </c>
      <c r="K85" s="271">
        <v>428.20000000000005</v>
      </c>
      <c r="L85" s="271">
        <v>431.9500000000001</v>
      </c>
      <c r="M85" s="272">
        <v>424.45</v>
      </c>
      <c r="N85" s="272">
        <v>417.85</v>
      </c>
      <c r="O85" s="272">
        <v>8577500</v>
      </c>
      <c r="P85" s="273">
        <v>-3.3657231375862552E-2</v>
      </c>
    </row>
    <row r="86" spans="1:16" ht="12.75" customHeight="1">
      <c r="A86" s="264">
        <v>76</v>
      </c>
      <c r="B86" s="277" t="s">
        <v>45</v>
      </c>
      <c r="C86" s="276" t="s">
        <v>125</v>
      </c>
      <c r="D86" s="270">
        <v>45260</v>
      </c>
      <c r="E86" s="269">
        <v>2091.1999999999998</v>
      </c>
      <c r="F86" s="269">
        <v>2079.5166666666669</v>
      </c>
      <c r="G86" s="271">
        <v>2052.1333333333337</v>
      </c>
      <c r="H86" s="271">
        <v>2013.0666666666668</v>
      </c>
      <c r="I86" s="271">
        <v>1985.6833333333336</v>
      </c>
      <c r="J86" s="271">
        <v>2118.5833333333339</v>
      </c>
      <c r="K86" s="271">
        <v>2145.9666666666672</v>
      </c>
      <c r="L86" s="271">
        <v>2185.0333333333338</v>
      </c>
      <c r="M86" s="272">
        <v>2106.9</v>
      </c>
      <c r="N86" s="272">
        <v>2040.45</v>
      </c>
      <c r="O86" s="272">
        <v>7326900</v>
      </c>
      <c r="P86" s="273">
        <v>-1.6193353474320243E-2</v>
      </c>
    </row>
    <row r="87" spans="1:16" ht="12.75" customHeight="1">
      <c r="A87" s="264">
        <v>77</v>
      </c>
      <c r="B87" s="277" t="s">
        <v>41</v>
      </c>
      <c r="C87" s="269" t="s">
        <v>126</v>
      </c>
      <c r="D87" s="270">
        <v>45260</v>
      </c>
      <c r="E87" s="269">
        <v>1267</v>
      </c>
      <c r="F87" s="269">
        <v>1265.7833333333335</v>
      </c>
      <c r="G87" s="271">
        <v>1258.416666666667</v>
      </c>
      <c r="H87" s="271">
        <v>1249.8333333333335</v>
      </c>
      <c r="I87" s="271">
        <v>1242.4666666666669</v>
      </c>
      <c r="J87" s="271">
        <v>1274.366666666667</v>
      </c>
      <c r="K87" s="271">
        <v>1281.7333333333333</v>
      </c>
      <c r="L87" s="271">
        <v>1290.3166666666671</v>
      </c>
      <c r="M87" s="272">
        <v>1273.1500000000001</v>
      </c>
      <c r="N87" s="272">
        <v>1257.2</v>
      </c>
      <c r="O87" s="272">
        <v>6415000</v>
      </c>
      <c r="P87" s="273">
        <v>-7.7339520494972931E-3</v>
      </c>
    </row>
    <row r="88" spans="1:16" ht="12.75" customHeight="1">
      <c r="A88" s="264">
        <v>78</v>
      </c>
      <c r="B88" s="277" t="s">
        <v>87</v>
      </c>
      <c r="C88" s="269" t="s">
        <v>127</v>
      </c>
      <c r="D88" s="270">
        <v>45260</v>
      </c>
      <c r="E88" s="269">
        <v>1280</v>
      </c>
      <c r="F88" s="269">
        <v>1279.0833333333333</v>
      </c>
      <c r="G88" s="271">
        <v>1270.7166666666665</v>
      </c>
      <c r="H88" s="271">
        <v>1261.4333333333332</v>
      </c>
      <c r="I88" s="271">
        <v>1253.0666666666664</v>
      </c>
      <c r="J88" s="271">
        <v>1288.3666666666666</v>
      </c>
      <c r="K88" s="271">
        <v>1296.7333333333333</v>
      </c>
      <c r="L88" s="271">
        <v>1306.0166666666667</v>
      </c>
      <c r="M88" s="272">
        <v>1287.45</v>
      </c>
      <c r="N88" s="272">
        <v>1269.8</v>
      </c>
      <c r="O88" s="272">
        <v>12282900</v>
      </c>
      <c r="P88" s="273">
        <v>-5.6957338953124111E-4</v>
      </c>
    </row>
    <row r="89" spans="1:16" ht="12.75" customHeight="1">
      <c r="A89" s="264">
        <v>79</v>
      </c>
      <c r="B89" s="277" t="s">
        <v>68</v>
      </c>
      <c r="C89" s="269" t="s">
        <v>128</v>
      </c>
      <c r="D89" s="270">
        <v>45260</v>
      </c>
      <c r="E89" s="269">
        <v>2781.2</v>
      </c>
      <c r="F89" s="269">
        <v>2793.9666666666667</v>
      </c>
      <c r="G89" s="271">
        <v>2766.0833333333335</v>
      </c>
      <c r="H89" s="271">
        <v>2750.9666666666667</v>
      </c>
      <c r="I89" s="271">
        <v>2723.0833333333335</v>
      </c>
      <c r="J89" s="271">
        <v>2809.0833333333335</v>
      </c>
      <c r="K89" s="271">
        <v>2836.9666666666667</v>
      </c>
      <c r="L89" s="271">
        <v>2852.0833333333335</v>
      </c>
      <c r="M89" s="272">
        <v>2821.85</v>
      </c>
      <c r="N89" s="272">
        <v>2778.85</v>
      </c>
      <c r="O89" s="272">
        <v>3096000</v>
      </c>
      <c r="P89" s="273">
        <v>-8.1691494473810668E-3</v>
      </c>
    </row>
    <row r="90" spans="1:16" ht="12.75" customHeight="1">
      <c r="A90" s="264">
        <v>80</v>
      </c>
      <c r="B90" s="277" t="s">
        <v>63</v>
      </c>
      <c r="C90" s="269" t="s">
        <v>129</v>
      </c>
      <c r="D90" s="270">
        <v>45260</v>
      </c>
      <c r="E90" s="269">
        <v>1510.05</v>
      </c>
      <c r="F90" s="269">
        <v>1510.2166666666665</v>
      </c>
      <c r="G90" s="271">
        <v>1505.4333333333329</v>
      </c>
      <c r="H90" s="271">
        <v>1500.8166666666664</v>
      </c>
      <c r="I90" s="271">
        <v>1496.0333333333328</v>
      </c>
      <c r="J90" s="271">
        <v>1514.833333333333</v>
      </c>
      <c r="K90" s="271">
        <v>1519.6166666666663</v>
      </c>
      <c r="L90" s="271">
        <v>1524.2333333333331</v>
      </c>
      <c r="M90" s="272">
        <v>1515</v>
      </c>
      <c r="N90" s="272">
        <v>1505.6</v>
      </c>
      <c r="O90" s="272">
        <v>165497200</v>
      </c>
      <c r="P90" s="273">
        <v>7.7362572590206095E-3</v>
      </c>
    </row>
    <row r="91" spans="1:16" ht="12.75" customHeight="1">
      <c r="A91" s="264">
        <v>81</v>
      </c>
      <c r="B91" s="277" t="s">
        <v>68</v>
      </c>
      <c r="C91" s="269" t="s">
        <v>130</v>
      </c>
      <c r="D91" s="270">
        <v>45260</v>
      </c>
      <c r="E91" s="269">
        <v>636.85</v>
      </c>
      <c r="F91" s="269">
        <v>634.41666666666663</v>
      </c>
      <c r="G91" s="271">
        <v>628.0333333333333</v>
      </c>
      <c r="H91" s="271">
        <v>619.2166666666667</v>
      </c>
      <c r="I91" s="271">
        <v>612.83333333333337</v>
      </c>
      <c r="J91" s="271">
        <v>643.23333333333323</v>
      </c>
      <c r="K91" s="271">
        <v>649.61666666666667</v>
      </c>
      <c r="L91" s="271">
        <v>658.43333333333317</v>
      </c>
      <c r="M91" s="272">
        <v>640.79999999999995</v>
      </c>
      <c r="N91" s="272">
        <v>625.6</v>
      </c>
      <c r="O91" s="272">
        <v>15946700</v>
      </c>
      <c r="P91" s="273">
        <v>-4.4636725724488393E-3</v>
      </c>
    </row>
    <row r="92" spans="1:16" ht="12.75" customHeight="1">
      <c r="A92" s="264">
        <v>82</v>
      </c>
      <c r="B92" s="277" t="s">
        <v>56</v>
      </c>
      <c r="C92" s="269" t="s">
        <v>131</v>
      </c>
      <c r="D92" s="270">
        <v>45260</v>
      </c>
      <c r="E92" s="269">
        <v>3186.65</v>
      </c>
      <c r="F92" s="269">
        <v>3173.2833333333333</v>
      </c>
      <c r="G92" s="271">
        <v>3153.6666666666665</v>
      </c>
      <c r="H92" s="271">
        <v>3120.6833333333334</v>
      </c>
      <c r="I92" s="271">
        <v>3101.0666666666666</v>
      </c>
      <c r="J92" s="271">
        <v>3206.2666666666664</v>
      </c>
      <c r="K92" s="271">
        <v>3225.8833333333332</v>
      </c>
      <c r="L92" s="271">
        <v>3258.8666666666663</v>
      </c>
      <c r="M92" s="272">
        <v>3192.9</v>
      </c>
      <c r="N92" s="272">
        <v>3140.3</v>
      </c>
      <c r="O92" s="272">
        <v>3753900</v>
      </c>
      <c r="P92" s="273">
        <v>1.6986345903771131E-2</v>
      </c>
    </row>
    <row r="93" spans="1:16" ht="12.75" customHeight="1">
      <c r="A93" s="264">
        <v>83</v>
      </c>
      <c r="B93" s="277" t="s">
        <v>132</v>
      </c>
      <c r="C93" s="269" t="s">
        <v>133</v>
      </c>
      <c r="D93" s="270">
        <v>45260</v>
      </c>
      <c r="E93" s="269">
        <v>507</v>
      </c>
      <c r="F93" s="269">
        <v>506.18333333333334</v>
      </c>
      <c r="G93" s="271">
        <v>497.2166666666667</v>
      </c>
      <c r="H93" s="271">
        <v>487.43333333333334</v>
      </c>
      <c r="I93" s="271">
        <v>478.4666666666667</v>
      </c>
      <c r="J93" s="271">
        <v>515.9666666666667</v>
      </c>
      <c r="K93" s="271">
        <v>524.93333333333328</v>
      </c>
      <c r="L93" s="271">
        <v>534.7166666666667</v>
      </c>
      <c r="M93" s="272">
        <v>515.15</v>
      </c>
      <c r="N93" s="272">
        <v>496.4</v>
      </c>
      <c r="O93" s="272">
        <v>33175800</v>
      </c>
      <c r="P93" s="273">
        <v>1.61663807890223E-2</v>
      </c>
    </row>
    <row r="94" spans="1:16" ht="12.75" customHeight="1">
      <c r="A94" s="264">
        <v>84</v>
      </c>
      <c r="B94" s="277" t="s">
        <v>132</v>
      </c>
      <c r="C94" s="275" t="s">
        <v>134</v>
      </c>
      <c r="D94" s="270">
        <v>45260</v>
      </c>
      <c r="E94" s="269">
        <v>160.80000000000001</v>
      </c>
      <c r="F94" s="269">
        <v>161.71666666666667</v>
      </c>
      <c r="G94" s="271">
        <v>159.53333333333333</v>
      </c>
      <c r="H94" s="271">
        <v>158.26666666666665</v>
      </c>
      <c r="I94" s="271">
        <v>156.08333333333331</v>
      </c>
      <c r="J94" s="271">
        <v>162.98333333333335</v>
      </c>
      <c r="K94" s="271">
        <v>165.16666666666669</v>
      </c>
      <c r="L94" s="271">
        <v>166.43333333333337</v>
      </c>
      <c r="M94" s="272">
        <v>163.9</v>
      </c>
      <c r="N94" s="272">
        <v>160.44999999999999</v>
      </c>
      <c r="O94" s="272">
        <v>42294000</v>
      </c>
      <c r="P94" s="273">
        <v>-6.8844807467911315E-2</v>
      </c>
    </row>
    <row r="95" spans="1:16" ht="12.75" customHeight="1">
      <c r="A95" s="264">
        <v>85</v>
      </c>
      <c r="B95" s="277" t="s">
        <v>84</v>
      </c>
      <c r="C95" s="269" t="s">
        <v>135</v>
      </c>
      <c r="D95" s="270">
        <v>45260</v>
      </c>
      <c r="E95" s="269">
        <v>314.39999999999998</v>
      </c>
      <c r="F95" s="269">
        <v>310.75</v>
      </c>
      <c r="G95" s="271">
        <v>305.95</v>
      </c>
      <c r="H95" s="271">
        <v>297.5</v>
      </c>
      <c r="I95" s="271">
        <v>292.7</v>
      </c>
      <c r="J95" s="271">
        <v>319.2</v>
      </c>
      <c r="K95" s="271">
        <v>323.99999999999994</v>
      </c>
      <c r="L95" s="271">
        <v>332.45</v>
      </c>
      <c r="M95" s="272">
        <v>315.55</v>
      </c>
      <c r="N95" s="272">
        <v>302.3</v>
      </c>
      <c r="O95" s="272">
        <v>56899800</v>
      </c>
      <c r="P95" s="273">
        <v>3.7149933320632499E-3</v>
      </c>
    </row>
    <row r="96" spans="1:16" ht="12.75" customHeight="1">
      <c r="A96" s="264">
        <v>86</v>
      </c>
      <c r="B96" s="277" t="s">
        <v>59</v>
      </c>
      <c r="C96" s="269" t="s">
        <v>136</v>
      </c>
      <c r="D96" s="270">
        <v>45260</v>
      </c>
      <c r="E96" s="269">
        <v>2492.6999999999998</v>
      </c>
      <c r="F96" s="269">
        <v>2493.2666666666664</v>
      </c>
      <c r="G96" s="271">
        <v>2485.583333333333</v>
      </c>
      <c r="H96" s="271">
        <v>2478.4666666666667</v>
      </c>
      <c r="I96" s="271">
        <v>2470.7833333333333</v>
      </c>
      <c r="J96" s="271">
        <v>2500.3833333333328</v>
      </c>
      <c r="K96" s="271">
        <v>2508.0666666666662</v>
      </c>
      <c r="L96" s="271">
        <v>2515.1833333333325</v>
      </c>
      <c r="M96" s="272">
        <v>2500.9499999999998</v>
      </c>
      <c r="N96" s="272">
        <v>2486.15</v>
      </c>
      <c r="O96" s="272">
        <v>8399700</v>
      </c>
      <c r="P96" s="273">
        <v>5.2158881665476685E-2</v>
      </c>
    </row>
    <row r="97" spans="1:16" ht="12.75" customHeight="1">
      <c r="A97" s="264">
        <v>87</v>
      </c>
      <c r="B97" s="277" t="s">
        <v>68</v>
      </c>
      <c r="C97" s="269" t="s">
        <v>137</v>
      </c>
      <c r="D97" s="270">
        <v>45260</v>
      </c>
      <c r="E97" s="269">
        <v>180.5</v>
      </c>
      <c r="F97" s="269">
        <v>179.68333333333331</v>
      </c>
      <c r="G97" s="271">
        <v>176.86666666666662</v>
      </c>
      <c r="H97" s="271">
        <v>173.23333333333332</v>
      </c>
      <c r="I97" s="271">
        <v>170.41666666666663</v>
      </c>
      <c r="J97" s="271">
        <v>183.31666666666661</v>
      </c>
      <c r="K97" s="271">
        <v>186.13333333333327</v>
      </c>
      <c r="L97" s="271">
        <v>189.76666666666659</v>
      </c>
      <c r="M97" s="272">
        <v>182.5</v>
      </c>
      <c r="N97" s="272">
        <v>176.05</v>
      </c>
      <c r="O97" s="272">
        <v>60149400</v>
      </c>
      <c r="P97" s="273">
        <v>-8.5949004107571877E-2</v>
      </c>
    </row>
    <row r="98" spans="1:16" ht="12.75" customHeight="1">
      <c r="A98" s="264">
        <v>88</v>
      </c>
      <c r="B98" s="277" t="s">
        <v>63</v>
      </c>
      <c r="C98" s="269" t="s">
        <v>138</v>
      </c>
      <c r="D98" s="270">
        <v>45260</v>
      </c>
      <c r="E98" s="269">
        <v>944.9</v>
      </c>
      <c r="F98" s="269">
        <v>944.56666666666661</v>
      </c>
      <c r="G98" s="271">
        <v>941.18333333333317</v>
      </c>
      <c r="H98" s="271">
        <v>937.46666666666658</v>
      </c>
      <c r="I98" s="271">
        <v>934.08333333333314</v>
      </c>
      <c r="J98" s="271">
        <v>948.28333333333319</v>
      </c>
      <c r="K98" s="271">
        <v>951.66666666666663</v>
      </c>
      <c r="L98" s="271">
        <v>955.38333333333321</v>
      </c>
      <c r="M98" s="272">
        <v>947.95</v>
      </c>
      <c r="N98" s="272">
        <v>940.85</v>
      </c>
      <c r="O98" s="272">
        <v>92423800</v>
      </c>
      <c r="P98" s="273">
        <v>1.1119449847605337E-2</v>
      </c>
    </row>
    <row r="99" spans="1:16" ht="12.75" customHeight="1">
      <c r="A99" s="264">
        <v>89</v>
      </c>
      <c r="B99" s="277" t="s">
        <v>68</v>
      </c>
      <c r="C99" s="269" t="s">
        <v>139</v>
      </c>
      <c r="D99" s="270">
        <v>45260</v>
      </c>
      <c r="E99" s="269">
        <v>1398.55</v>
      </c>
      <c r="F99" s="269">
        <v>1388.6166666666668</v>
      </c>
      <c r="G99" s="271">
        <v>1371.2833333333335</v>
      </c>
      <c r="H99" s="271">
        <v>1344.0166666666667</v>
      </c>
      <c r="I99" s="271">
        <v>1326.6833333333334</v>
      </c>
      <c r="J99" s="271">
        <v>1415.8833333333337</v>
      </c>
      <c r="K99" s="271">
        <v>1433.2166666666667</v>
      </c>
      <c r="L99" s="271">
        <v>1460.4833333333338</v>
      </c>
      <c r="M99" s="272">
        <v>1405.95</v>
      </c>
      <c r="N99" s="272">
        <v>1361.35</v>
      </c>
      <c r="O99" s="272">
        <v>2766000</v>
      </c>
      <c r="P99" s="273">
        <v>3.4018691588785045E-2</v>
      </c>
    </row>
    <row r="100" spans="1:16" ht="12.75" customHeight="1">
      <c r="A100" s="264">
        <v>90</v>
      </c>
      <c r="B100" s="277" t="s">
        <v>68</v>
      </c>
      <c r="C100" s="269" t="s">
        <v>140</v>
      </c>
      <c r="D100" s="270">
        <v>45260</v>
      </c>
      <c r="E100" s="269">
        <v>544.85</v>
      </c>
      <c r="F100" s="269">
        <v>542.16666666666663</v>
      </c>
      <c r="G100" s="271">
        <v>534.68333333333328</v>
      </c>
      <c r="H100" s="271">
        <v>524.51666666666665</v>
      </c>
      <c r="I100" s="271">
        <v>517.0333333333333</v>
      </c>
      <c r="J100" s="271">
        <v>552.33333333333326</v>
      </c>
      <c r="K100" s="271">
        <v>559.81666666666661</v>
      </c>
      <c r="L100" s="271">
        <v>569.98333333333323</v>
      </c>
      <c r="M100" s="272">
        <v>549.65</v>
      </c>
      <c r="N100" s="272">
        <v>532</v>
      </c>
      <c r="O100" s="272">
        <v>8968500</v>
      </c>
      <c r="P100" s="273">
        <v>-3.8591413410516161E-2</v>
      </c>
    </row>
    <row r="101" spans="1:16" ht="12.75" customHeight="1">
      <c r="A101" s="264">
        <v>91</v>
      </c>
      <c r="B101" s="277" t="s">
        <v>79</v>
      </c>
      <c r="C101" s="269" t="s">
        <v>141</v>
      </c>
      <c r="D101" s="270">
        <v>45260</v>
      </c>
      <c r="E101" s="269">
        <v>14.15</v>
      </c>
      <c r="F101" s="269">
        <v>14.083333333333334</v>
      </c>
      <c r="G101" s="271">
        <v>13.916666666666668</v>
      </c>
      <c r="H101" s="271">
        <v>13.683333333333334</v>
      </c>
      <c r="I101" s="271">
        <v>13.516666666666667</v>
      </c>
      <c r="J101" s="271">
        <v>14.316666666666668</v>
      </c>
      <c r="K101" s="271">
        <v>14.483333333333336</v>
      </c>
      <c r="L101" s="271">
        <v>14.716666666666669</v>
      </c>
      <c r="M101" s="272">
        <v>14.25</v>
      </c>
      <c r="N101" s="272">
        <v>13.85</v>
      </c>
      <c r="O101" s="272">
        <v>1656400000</v>
      </c>
      <c r="P101" s="273">
        <v>-9.1681142636556646E-4</v>
      </c>
    </row>
    <row r="102" spans="1:16" ht="12.75" customHeight="1">
      <c r="A102" s="264">
        <v>92</v>
      </c>
      <c r="B102" s="277" t="s">
        <v>68</v>
      </c>
      <c r="C102" s="275" t="s">
        <v>142</v>
      </c>
      <c r="D102" s="270">
        <v>45260</v>
      </c>
      <c r="E102" s="269">
        <v>120.4</v>
      </c>
      <c r="F102" s="269">
        <v>120.14999999999999</v>
      </c>
      <c r="G102" s="271">
        <v>119.24999999999999</v>
      </c>
      <c r="H102" s="271">
        <v>118.1</v>
      </c>
      <c r="I102" s="271">
        <v>117.19999999999999</v>
      </c>
      <c r="J102" s="271">
        <v>121.29999999999998</v>
      </c>
      <c r="K102" s="271">
        <v>122.19999999999999</v>
      </c>
      <c r="L102" s="271">
        <v>123.34999999999998</v>
      </c>
      <c r="M102" s="272">
        <v>121.05</v>
      </c>
      <c r="N102" s="272">
        <v>119</v>
      </c>
      <c r="O102" s="272">
        <v>86325000</v>
      </c>
      <c r="P102" s="273">
        <v>-9.9208624842298428E-3</v>
      </c>
    </row>
    <row r="103" spans="1:16" ht="12.75" customHeight="1">
      <c r="A103" s="264">
        <v>93</v>
      </c>
      <c r="B103" s="277" t="s">
        <v>63</v>
      </c>
      <c r="C103" s="269" t="s">
        <v>143</v>
      </c>
      <c r="D103" s="270">
        <v>45260</v>
      </c>
      <c r="E103" s="269">
        <v>86.6</v>
      </c>
      <c r="F103" s="269">
        <v>86.766666666666666</v>
      </c>
      <c r="G103" s="271">
        <v>86.033333333333331</v>
      </c>
      <c r="H103" s="271">
        <v>85.466666666666669</v>
      </c>
      <c r="I103" s="271">
        <v>84.733333333333334</v>
      </c>
      <c r="J103" s="271">
        <v>87.333333333333329</v>
      </c>
      <c r="K103" s="271">
        <v>88.066666666666649</v>
      </c>
      <c r="L103" s="271">
        <v>88.633333333333326</v>
      </c>
      <c r="M103" s="272">
        <v>87.5</v>
      </c>
      <c r="N103" s="272">
        <v>86.2</v>
      </c>
      <c r="O103" s="272">
        <v>276412500</v>
      </c>
      <c r="P103" s="273">
        <v>2.5972941372974779E-2</v>
      </c>
    </row>
    <row r="104" spans="1:16" ht="12.75" customHeight="1">
      <c r="A104" s="264">
        <v>94</v>
      </c>
      <c r="B104" s="277" t="s">
        <v>45</v>
      </c>
      <c r="C104" s="276" t="s">
        <v>144</v>
      </c>
      <c r="D104" s="270">
        <v>45260</v>
      </c>
      <c r="E104" s="269">
        <v>136.19999999999999</v>
      </c>
      <c r="F104" s="269">
        <v>135.56666666666666</v>
      </c>
      <c r="G104" s="271">
        <v>133.88333333333333</v>
      </c>
      <c r="H104" s="271">
        <v>131.56666666666666</v>
      </c>
      <c r="I104" s="271">
        <v>129.88333333333333</v>
      </c>
      <c r="J104" s="271">
        <v>137.88333333333333</v>
      </c>
      <c r="K104" s="271">
        <v>139.56666666666666</v>
      </c>
      <c r="L104" s="271">
        <v>141.88333333333333</v>
      </c>
      <c r="M104" s="272">
        <v>137.25</v>
      </c>
      <c r="N104" s="272">
        <v>133.25</v>
      </c>
      <c r="O104" s="272">
        <v>51750000</v>
      </c>
      <c r="P104" s="273">
        <v>8.8456758534980629E-3</v>
      </c>
    </row>
    <row r="105" spans="1:16" ht="12.75" customHeight="1">
      <c r="A105" s="264">
        <v>95</v>
      </c>
      <c r="B105" s="277" t="s">
        <v>84</v>
      </c>
      <c r="C105" s="269" t="s">
        <v>145</v>
      </c>
      <c r="D105" s="270">
        <v>45260</v>
      </c>
      <c r="E105" s="269">
        <v>388.85</v>
      </c>
      <c r="F105" s="269">
        <v>389.13333333333338</v>
      </c>
      <c r="G105" s="271">
        <v>384.81666666666678</v>
      </c>
      <c r="H105" s="271">
        <v>380.78333333333342</v>
      </c>
      <c r="I105" s="271">
        <v>376.46666666666681</v>
      </c>
      <c r="J105" s="271">
        <v>393.16666666666674</v>
      </c>
      <c r="K105" s="271">
        <v>397.48333333333335</v>
      </c>
      <c r="L105" s="271">
        <v>401.51666666666671</v>
      </c>
      <c r="M105" s="272">
        <v>393.45</v>
      </c>
      <c r="N105" s="272">
        <v>385.1</v>
      </c>
      <c r="O105" s="272">
        <v>16083375</v>
      </c>
      <c r="P105" s="273">
        <v>3.5041146801168037E-2</v>
      </c>
    </row>
    <row r="106" spans="1:16" ht="12.75" customHeight="1">
      <c r="A106" s="264">
        <v>96</v>
      </c>
      <c r="B106" s="277" t="s">
        <v>117</v>
      </c>
      <c r="C106" s="276" t="s">
        <v>146</v>
      </c>
      <c r="D106" s="270">
        <v>45260</v>
      </c>
      <c r="E106" s="269">
        <v>412.1</v>
      </c>
      <c r="F106" s="269">
        <v>412.16666666666669</v>
      </c>
      <c r="G106" s="271">
        <v>410.43333333333339</v>
      </c>
      <c r="H106" s="271">
        <v>408.76666666666671</v>
      </c>
      <c r="I106" s="271">
        <v>407.03333333333342</v>
      </c>
      <c r="J106" s="271">
        <v>413.83333333333337</v>
      </c>
      <c r="K106" s="271">
        <v>415.56666666666661</v>
      </c>
      <c r="L106" s="271">
        <v>417.23333333333335</v>
      </c>
      <c r="M106" s="272">
        <v>413.9</v>
      </c>
      <c r="N106" s="272">
        <v>410.5</v>
      </c>
      <c r="O106" s="272">
        <v>18870000</v>
      </c>
      <c r="P106" s="273">
        <v>5.3022269353128319E-4</v>
      </c>
    </row>
    <row r="107" spans="1:16" ht="12.75" customHeight="1">
      <c r="A107" s="264">
        <v>97</v>
      </c>
      <c r="B107" s="277" t="s">
        <v>49</v>
      </c>
      <c r="C107" s="274" t="s">
        <v>147</v>
      </c>
      <c r="D107" s="270">
        <v>45260</v>
      </c>
      <c r="E107" s="269">
        <v>213.7</v>
      </c>
      <c r="F107" s="269">
        <v>214.85</v>
      </c>
      <c r="G107" s="271">
        <v>212.2</v>
      </c>
      <c r="H107" s="271">
        <v>210.7</v>
      </c>
      <c r="I107" s="271">
        <v>208.04999999999998</v>
      </c>
      <c r="J107" s="271">
        <v>216.35</v>
      </c>
      <c r="K107" s="271">
        <v>219.00000000000003</v>
      </c>
      <c r="L107" s="271">
        <v>220.5</v>
      </c>
      <c r="M107" s="272">
        <v>217.5</v>
      </c>
      <c r="N107" s="272">
        <v>213.35</v>
      </c>
      <c r="O107" s="272">
        <v>23098500</v>
      </c>
      <c r="P107" s="273">
        <v>2.4437299035369776E-2</v>
      </c>
    </row>
    <row r="108" spans="1:16" ht="12.75" customHeight="1">
      <c r="A108" s="264">
        <v>98</v>
      </c>
      <c r="B108" s="277" t="s">
        <v>45</v>
      </c>
      <c r="C108" s="276" t="s">
        <v>148</v>
      </c>
      <c r="D108" s="270">
        <v>45260</v>
      </c>
      <c r="E108" s="269">
        <v>2590.9499999999998</v>
      </c>
      <c r="F108" s="269">
        <v>2590.2666666666664</v>
      </c>
      <c r="G108" s="271">
        <v>2555.6833333333329</v>
      </c>
      <c r="H108" s="271">
        <v>2520.4166666666665</v>
      </c>
      <c r="I108" s="271">
        <v>2485.833333333333</v>
      </c>
      <c r="J108" s="271">
        <v>2625.5333333333328</v>
      </c>
      <c r="K108" s="271">
        <v>2660.1166666666668</v>
      </c>
      <c r="L108" s="271">
        <v>2695.3833333333328</v>
      </c>
      <c r="M108" s="272">
        <v>2624.85</v>
      </c>
      <c r="N108" s="272">
        <v>2555</v>
      </c>
      <c r="O108" s="272">
        <v>889800</v>
      </c>
      <c r="P108" s="273">
        <v>2.4879060124395301E-2</v>
      </c>
    </row>
    <row r="109" spans="1:16" ht="12.75" customHeight="1">
      <c r="A109" s="264">
        <v>99</v>
      </c>
      <c r="B109" s="277" t="s">
        <v>45</v>
      </c>
      <c r="C109" s="269" t="s">
        <v>149</v>
      </c>
      <c r="D109" s="270">
        <v>45260</v>
      </c>
      <c r="E109" s="269">
        <v>2546</v>
      </c>
      <c r="F109" s="269">
        <v>2551.6166666666663</v>
      </c>
      <c r="G109" s="271">
        <v>2534.3333333333326</v>
      </c>
      <c r="H109" s="271">
        <v>2522.6666666666661</v>
      </c>
      <c r="I109" s="271">
        <v>2505.3833333333323</v>
      </c>
      <c r="J109" s="271">
        <v>2563.2833333333328</v>
      </c>
      <c r="K109" s="271">
        <v>2580.5666666666666</v>
      </c>
      <c r="L109" s="271">
        <v>2592.2333333333331</v>
      </c>
      <c r="M109" s="272">
        <v>2568.9</v>
      </c>
      <c r="N109" s="272">
        <v>2539.9499999999998</v>
      </c>
      <c r="O109" s="272">
        <v>7024200</v>
      </c>
      <c r="P109" s="273">
        <v>-2.6409950587834383E-3</v>
      </c>
    </row>
    <row r="110" spans="1:16" ht="12.75" customHeight="1">
      <c r="A110" s="264">
        <v>100</v>
      </c>
      <c r="B110" s="277" t="s">
        <v>63</v>
      </c>
      <c r="C110" s="269" t="s">
        <v>150</v>
      </c>
      <c r="D110" s="270">
        <v>45260</v>
      </c>
      <c r="E110" s="269">
        <v>1499.6</v>
      </c>
      <c r="F110" s="269">
        <v>1510.7</v>
      </c>
      <c r="G110" s="271">
        <v>1484.4</v>
      </c>
      <c r="H110" s="271">
        <v>1469.2</v>
      </c>
      <c r="I110" s="271">
        <v>1442.9</v>
      </c>
      <c r="J110" s="271">
        <v>1525.9</v>
      </c>
      <c r="K110" s="271">
        <v>1552.1999999999998</v>
      </c>
      <c r="L110" s="271">
        <v>1567.4</v>
      </c>
      <c r="M110" s="272">
        <v>1537</v>
      </c>
      <c r="N110" s="272">
        <v>1495.5</v>
      </c>
      <c r="O110" s="272">
        <v>26696000</v>
      </c>
      <c r="P110" s="273">
        <v>-2.6897788404064557E-3</v>
      </c>
    </row>
    <row r="111" spans="1:16" ht="12.75" customHeight="1">
      <c r="A111" s="264">
        <v>101</v>
      </c>
      <c r="B111" s="277" t="s">
        <v>79</v>
      </c>
      <c r="C111" s="269" t="s">
        <v>151</v>
      </c>
      <c r="D111" s="270">
        <v>45260</v>
      </c>
      <c r="E111" s="269">
        <v>188</v>
      </c>
      <c r="F111" s="269">
        <v>188.38333333333333</v>
      </c>
      <c r="G111" s="271">
        <v>186.36666666666665</v>
      </c>
      <c r="H111" s="271">
        <v>184.73333333333332</v>
      </c>
      <c r="I111" s="271">
        <v>182.71666666666664</v>
      </c>
      <c r="J111" s="271">
        <v>190.01666666666665</v>
      </c>
      <c r="K111" s="271">
        <v>192.0333333333333</v>
      </c>
      <c r="L111" s="271">
        <v>193.66666666666666</v>
      </c>
      <c r="M111" s="272">
        <v>190.4</v>
      </c>
      <c r="N111" s="272">
        <v>186.75</v>
      </c>
      <c r="O111" s="272">
        <v>71597200</v>
      </c>
      <c r="P111" s="273">
        <v>-8.3819928423431913E-3</v>
      </c>
    </row>
    <row r="112" spans="1:16" ht="12.75" customHeight="1">
      <c r="A112" s="264">
        <v>102</v>
      </c>
      <c r="B112" s="277" t="s">
        <v>87</v>
      </c>
      <c r="C112" s="269" t="s">
        <v>152</v>
      </c>
      <c r="D112" s="270">
        <v>45260</v>
      </c>
      <c r="E112" s="269">
        <v>1412.8</v>
      </c>
      <c r="F112" s="269">
        <v>1408.25</v>
      </c>
      <c r="G112" s="271">
        <v>1402.65</v>
      </c>
      <c r="H112" s="271">
        <v>1392.5</v>
      </c>
      <c r="I112" s="271">
        <v>1386.9</v>
      </c>
      <c r="J112" s="271">
        <v>1418.4</v>
      </c>
      <c r="K112" s="271">
        <v>1424</v>
      </c>
      <c r="L112" s="271">
        <v>1434.15</v>
      </c>
      <c r="M112" s="272">
        <v>1413.85</v>
      </c>
      <c r="N112" s="272">
        <v>1398.1</v>
      </c>
      <c r="O112" s="272">
        <v>24515600</v>
      </c>
      <c r="P112" s="273">
        <v>-1.429766155231754E-2</v>
      </c>
    </row>
    <row r="113" spans="1:16" ht="12.75" customHeight="1">
      <c r="A113" s="264">
        <v>103</v>
      </c>
      <c r="B113" s="277" t="s">
        <v>84</v>
      </c>
      <c r="C113" s="269" t="s">
        <v>154</v>
      </c>
      <c r="D113" s="270">
        <v>45260</v>
      </c>
      <c r="E113" s="269">
        <v>102.1</v>
      </c>
      <c r="F113" s="269">
        <v>101.28333333333335</v>
      </c>
      <c r="G113" s="271">
        <v>100.06666666666669</v>
      </c>
      <c r="H113" s="271">
        <v>98.033333333333346</v>
      </c>
      <c r="I113" s="271">
        <v>96.816666666666691</v>
      </c>
      <c r="J113" s="271">
        <v>103.31666666666669</v>
      </c>
      <c r="K113" s="271">
        <v>104.53333333333336</v>
      </c>
      <c r="L113" s="271">
        <v>106.56666666666669</v>
      </c>
      <c r="M113" s="272">
        <v>102.5</v>
      </c>
      <c r="N113" s="272">
        <v>99.25</v>
      </c>
      <c r="O113" s="272">
        <v>159861000</v>
      </c>
      <c r="P113" s="273">
        <v>1.7879314626272659E-2</v>
      </c>
    </row>
    <row r="114" spans="1:16" ht="12.75" customHeight="1">
      <c r="A114" s="264">
        <v>104</v>
      </c>
      <c r="B114" s="277" t="s">
        <v>43</v>
      </c>
      <c r="C114" s="276" t="s">
        <v>155</v>
      </c>
      <c r="D114" s="270">
        <v>45260</v>
      </c>
      <c r="E114" s="269">
        <v>1057.05</v>
      </c>
      <c r="F114" s="269">
        <v>1056.2166666666667</v>
      </c>
      <c r="G114" s="271">
        <v>1044.4333333333334</v>
      </c>
      <c r="H114" s="271">
        <v>1031.8166666666666</v>
      </c>
      <c r="I114" s="271">
        <v>1020.0333333333333</v>
      </c>
      <c r="J114" s="271">
        <v>1068.8333333333335</v>
      </c>
      <c r="K114" s="271">
        <v>1080.6166666666668</v>
      </c>
      <c r="L114" s="271">
        <v>1093.2333333333336</v>
      </c>
      <c r="M114" s="272">
        <v>1068</v>
      </c>
      <c r="N114" s="272">
        <v>1043.5999999999999</v>
      </c>
      <c r="O114" s="272">
        <v>2474550</v>
      </c>
      <c r="P114" s="273">
        <v>-1.4751552795031056E-2</v>
      </c>
    </row>
    <row r="115" spans="1:16" ht="12.75" customHeight="1">
      <c r="A115" s="264">
        <v>105</v>
      </c>
      <c r="B115" s="277" t="s">
        <v>45</v>
      </c>
      <c r="C115" s="269" t="s">
        <v>156</v>
      </c>
      <c r="D115" s="270">
        <v>45260</v>
      </c>
      <c r="E115" s="269">
        <v>676.75</v>
      </c>
      <c r="F115" s="269">
        <v>676.30000000000007</v>
      </c>
      <c r="G115" s="271">
        <v>673.90000000000009</v>
      </c>
      <c r="H115" s="271">
        <v>671.05000000000007</v>
      </c>
      <c r="I115" s="271">
        <v>668.65000000000009</v>
      </c>
      <c r="J115" s="271">
        <v>679.15000000000009</v>
      </c>
      <c r="K115" s="271">
        <v>681.55</v>
      </c>
      <c r="L115" s="271">
        <v>684.40000000000009</v>
      </c>
      <c r="M115" s="272">
        <v>678.7</v>
      </c>
      <c r="N115" s="272">
        <v>673.45</v>
      </c>
      <c r="O115" s="272">
        <v>13127625</v>
      </c>
      <c r="P115" s="273">
        <v>-1.1594966730351142E-2</v>
      </c>
    </row>
    <row r="116" spans="1:16" ht="12.75" customHeight="1">
      <c r="A116" s="264">
        <v>106</v>
      </c>
      <c r="B116" s="277" t="s">
        <v>59</v>
      </c>
      <c r="C116" s="269" t="s">
        <v>157</v>
      </c>
      <c r="D116" s="270">
        <v>45260</v>
      </c>
      <c r="E116" s="269">
        <v>442.35</v>
      </c>
      <c r="F116" s="269">
        <v>441.2833333333333</v>
      </c>
      <c r="G116" s="271">
        <v>438.86666666666662</v>
      </c>
      <c r="H116" s="271">
        <v>435.38333333333333</v>
      </c>
      <c r="I116" s="271">
        <v>432.96666666666664</v>
      </c>
      <c r="J116" s="271">
        <v>444.76666666666659</v>
      </c>
      <c r="K116" s="271">
        <v>447.18333333333334</v>
      </c>
      <c r="L116" s="271">
        <v>450.66666666666657</v>
      </c>
      <c r="M116" s="272">
        <v>443.7</v>
      </c>
      <c r="N116" s="272">
        <v>437.8</v>
      </c>
      <c r="O116" s="272">
        <v>52809600</v>
      </c>
      <c r="P116" s="273">
        <v>-6.9635774622301609E-4</v>
      </c>
    </row>
    <row r="117" spans="1:16" ht="12.75" customHeight="1">
      <c r="A117" s="264">
        <v>107</v>
      </c>
      <c r="B117" s="277" t="s">
        <v>132</v>
      </c>
      <c r="C117" s="269" t="s">
        <v>158</v>
      </c>
      <c r="D117" s="270">
        <v>45260</v>
      </c>
      <c r="E117" s="269">
        <v>650.79999999999995</v>
      </c>
      <c r="F117" s="269">
        <v>651.44999999999993</v>
      </c>
      <c r="G117" s="271">
        <v>643.19999999999982</v>
      </c>
      <c r="H117" s="271">
        <v>635.59999999999991</v>
      </c>
      <c r="I117" s="271">
        <v>627.3499999999998</v>
      </c>
      <c r="J117" s="271">
        <v>659.04999999999984</v>
      </c>
      <c r="K117" s="271">
        <v>667.30000000000007</v>
      </c>
      <c r="L117" s="271">
        <v>674.89999999999986</v>
      </c>
      <c r="M117" s="272">
        <v>659.7</v>
      </c>
      <c r="N117" s="272">
        <v>643.85</v>
      </c>
      <c r="O117" s="272">
        <v>27183750</v>
      </c>
      <c r="P117" s="273">
        <v>1.2618737195008381E-2</v>
      </c>
    </row>
    <row r="118" spans="1:16" ht="12.75" customHeight="1">
      <c r="A118" s="264">
        <v>108</v>
      </c>
      <c r="B118" s="277" t="s">
        <v>49</v>
      </c>
      <c r="C118" s="274" t="s">
        <v>159</v>
      </c>
      <c r="D118" s="270">
        <v>45260</v>
      </c>
      <c r="E118" s="269">
        <v>3460.15</v>
      </c>
      <c r="F118" s="269">
        <v>3464.2666666666664</v>
      </c>
      <c r="G118" s="271">
        <v>3444.1333333333328</v>
      </c>
      <c r="H118" s="271">
        <v>3428.1166666666663</v>
      </c>
      <c r="I118" s="271">
        <v>3407.9833333333327</v>
      </c>
      <c r="J118" s="271">
        <v>3480.2833333333328</v>
      </c>
      <c r="K118" s="271">
        <v>3500.4166666666661</v>
      </c>
      <c r="L118" s="271">
        <v>3516.4333333333329</v>
      </c>
      <c r="M118" s="272">
        <v>3484.4</v>
      </c>
      <c r="N118" s="272">
        <v>3448.25</v>
      </c>
      <c r="O118" s="272">
        <v>782250</v>
      </c>
      <c r="P118" s="273">
        <v>-2.9767441860465118E-2</v>
      </c>
    </row>
    <row r="119" spans="1:16" ht="12.75" customHeight="1">
      <c r="A119" s="264">
        <v>109</v>
      </c>
      <c r="B119" s="277" t="s">
        <v>132</v>
      </c>
      <c r="C119" s="269" t="s">
        <v>160</v>
      </c>
      <c r="D119" s="270">
        <v>45260</v>
      </c>
      <c r="E119" s="269">
        <v>775.6</v>
      </c>
      <c r="F119" s="269">
        <v>776.41666666666663</v>
      </c>
      <c r="G119" s="271">
        <v>768.18333333333328</v>
      </c>
      <c r="H119" s="271">
        <v>760.76666666666665</v>
      </c>
      <c r="I119" s="271">
        <v>752.5333333333333</v>
      </c>
      <c r="J119" s="271">
        <v>783.83333333333326</v>
      </c>
      <c r="K119" s="271">
        <v>792.06666666666661</v>
      </c>
      <c r="L119" s="271">
        <v>799.48333333333323</v>
      </c>
      <c r="M119" s="272">
        <v>784.65</v>
      </c>
      <c r="N119" s="272">
        <v>769</v>
      </c>
      <c r="O119" s="272">
        <v>17340750</v>
      </c>
      <c r="P119" s="273">
        <v>1.5535438984859864E-2</v>
      </c>
    </row>
    <row r="120" spans="1:16" ht="12.75" customHeight="1">
      <c r="A120" s="264">
        <v>110</v>
      </c>
      <c r="B120" s="277" t="s">
        <v>45</v>
      </c>
      <c r="C120" s="269" t="s">
        <v>161</v>
      </c>
      <c r="D120" s="270">
        <v>45260</v>
      </c>
      <c r="E120" s="269">
        <v>515.70000000000005</v>
      </c>
      <c r="F120" s="269">
        <v>512.80000000000007</v>
      </c>
      <c r="G120" s="271">
        <v>507.25000000000011</v>
      </c>
      <c r="H120" s="271">
        <v>498.80000000000007</v>
      </c>
      <c r="I120" s="271">
        <v>493.25000000000011</v>
      </c>
      <c r="J120" s="271">
        <v>521.25000000000011</v>
      </c>
      <c r="K120" s="271">
        <v>526.80000000000007</v>
      </c>
      <c r="L120" s="271">
        <v>535.25000000000011</v>
      </c>
      <c r="M120" s="272">
        <v>518.35</v>
      </c>
      <c r="N120" s="272">
        <v>504.35</v>
      </c>
      <c r="O120" s="272">
        <v>22366250</v>
      </c>
      <c r="P120" s="273">
        <v>-5.8164017264975262E-2</v>
      </c>
    </row>
    <row r="121" spans="1:16" ht="12.75" customHeight="1">
      <c r="A121" s="264">
        <v>111</v>
      </c>
      <c r="B121" s="277" t="s">
        <v>63</v>
      </c>
      <c r="C121" s="269" t="s">
        <v>162</v>
      </c>
      <c r="D121" s="270">
        <v>45260</v>
      </c>
      <c r="E121" s="269">
        <v>1772.4</v>
      </c>
      <c r="F121" s="269">
        <v>1767.8666666666668</v>
      </c>
      <c r="G121" s="271">
        <v>1760.7333333333336</v>
      </c>
      <c r="H121" s="271">
        <v>1749.0666666666668</v>
      </c>
      <c r="I121" s="271">
        <v>1741.9333333333336</v>
      </c>
      <c r="J121" s="271">
        <v>1779.5333333333335</v>
      </c>
      <c r="K121" s="271">
        <v>1786.6666666666667</v>
      </c>
      <c r="L121" s="271">
        <v>1798.3333333333335</v>
      </c>
      <c r="M121" s="272">
        <v>1775</v>
      </c>
      <c r="N121" s="272">
        <v>1756.2</v>
      </c>
      <c r="O121" s="272">
        <v>26100000</v>
      </c>
      <c r="P121" s="273">
        <v>3.2442073217607897E-3</v>
      </c>
    </row>
    <row r="122" spans="1:16" ht="12.75" customHeight="1">
      <c r="A122" s="264">
        <v>112</v>
      </c>
      <c r="B122" s="277" t="s">
        <v>68</v>
      </c>
      <c r="C122" s="269" t="s">
        <v>163</v>
      </c>
      <c r="D122" s="270">
        <v>45260</v>
      </c>
      <c r="E122" s="269">
        <v>151.1</v>
      </c>
      <c r="F122" s="269">
        <v>149.51666666666665</v>
      </c>
      <c r="G122" s="271">
        <v>147.23333333333329</v>
      </c>
      <c r="H122" s="271">
        <v>143.36666666666665</v>
      </c>
      <c r="I122" s="271">
        <v>141.08333333333329</v>
      </c>
      <c r="J122" s="271">
        <v>153.3833333333333</v>
      </c>
      <c r="K122" s="271">
        <v>155.66666666666666</v>
      </c>
      <c r="L122" s="271">
        <v>159.5333333333333</v>
      </c>
      <c r="M122" s="272">
        <v>151.80000000000001</v>
      </c>
      <c r="N122" s="272">
        <v>145.65</v>
      </c>
      <c r="O122" s="272">
        <v>57537490</v>
      </c>
      <c r="P122" s="273">
        <v>-6.6053451147968428E-2</v>
      </c>
    </row>
    <row r="123" spans="1:16" ht="12.75" customHeight="1">
      <c r="A123" s="264">
        <v>113</v>
      </c>
      <c r="B123" s="277" t="s">
        <v>45</v>
      </c>
      <c r="C123" s="269" t="s">
        <v>164</v>
      </c>
      <c r="D123" s="270">
        <v>45260</v>
      </c>
      <c r="E123" s="269">
        <v>2637.9</v>
      </c>
      <c r="F123" s="269">
        <v>2631.1</v>
      </c>
      <c r="G123" s="271">
        <v>2618.25</v>
      </c>
      <c r="H123" s="271">
        <v>2598.6</v>
      </c>
      <c r="I123" s="271">
        <v>2585.75</v>
      </c>
      <c r="J123" s="271">
        <v>2650.75</v>
      </c>
      <c r="K123" s="271">
        <v>2663.5999999999995</v>
      </c>
      <c r="L123" s="271">
        <v>2683.25</v>
      </c>
      <c r="M123" s="272">
        <v>2643.95</v>
      </c>
      <c r="N123" s="272">
        <v>2611.4499999999998</v>
      </c>
      <c r="O123" s="272">
        <v>950700</v>
      </c>
      <c r="P123" s="273">
        <v>-2.9402756508422664E-2</v>
      </c>
    </row>
    <row r="124" spans="1:16" ht="12.75" customHeight="1">
      <c r="A124" s="264">
        <v>114</v>
      </c>
      <c r="B124" s="277" t="s">
        <v>43</v>
      </c>
      <c r="C124" s="274" t="s">
        <v>165</v>
      </c>
      <c r="D124" s="270">
        <v>45260</v>
      </c>
      <c r="E124" s="269">
        <v>370.65</v>
      </c>
      <c r="F124" s="269">
        <v>371.93333333333334</v>
      </c>
      <c r="G124" s="271">
        <v>368.01666666666665</v>
      </c>
      <c r="H124" s="271">
        <v>365.38333333333333</v>
      </c>
      <c r="I124" s="271">
        <v>361.46666666666664</v>
      </c>
      <c r="J124" s="271">
        <v>374.56666666666666</v>
      </c>
      <c r="K124" s="271">
        <v>378.48333333333329</v>
      </c>
      <c r="L124" s="271">
        <v>381.11666666666667</v>
      </c>
      <c r="M124" s="272">
        <v>375.85</v>
      </c>
      <c r="N124" s="272">
        <v>369.3</v>
      </c>
      <c r="O124" s="272">
        <v>14329300</v>
      </c>
      <c r="P124" s="273">
        <v>8.2535885167464122E-3</v>
      </c>
    </row>
    <row r="125" spans="1:16" ht="12.75" customHeight="1">
      <c r="A125" s="264">
        <v>115</v>
      </c>
      <c r="B125" s="277" t="s">
        <v>68</v>
      </c>
      <c r="C125" s="269" t="s">
        <v>166</v>
      </c>
      <c r="D125" s="270">
        <v>45260</v>
      </c>
      <c r="E125" s="269">
        <v>467.55</v>
      </c>
      <c r="F125" s="269">
        <v>464.11666666666673</v>
      </c>
      <c r="G125" s="271">
        <v>458.63333333333344</v>
      </c>
      <c r="H125" s="271">
        <v>449.7166666666667</v>
      </c>
      <c r="I125" s="271">
        <v>444.23333333333341</v>
      </c>
      <c r="J125" s="271">
        <v>473.03333333333347</v>
      </c>
      <c r="K125" s="271">
        <v>478.51666666666671</v>
      </c>
      <c r="L125" s="271">
        <v>487.43333333333351</v>
      </c>
      <c r="M125" s="272">
        <v>469.6</v>
      </c>
      <c r="N125" s="272">
        <v>455.2</v>
      </c>
      <c r="O125" s="272">
        <v>21972000</v>
      </c>
      <c r="P125" s="273">
        <v>-7.1344040574809808E-2</v>
      </c>
    </row>
    <row r="126" spans="1:16" ht="12.75" customHeight="1">
      <c r="A126" s="264">
        <v>116</v>
      </c>
      <c r="B126" s="277" t="s">
        <v>41</v>
      </c>
      <c r="C126" s="269" t="s">
        <v>167</v>
      </c>
      <c r="D126" s="270">
        <v>45260</v>
      </c>
      <c r="E126" s="269">
        <v>3071.75</v>
      </c>
      <c r="F126" s="269">
        <v>3069.7666666666664</v>
      </c>
      <c r="G126" s="271">
        <v>3059.7833333333328</v>
      </c>
      <c r="H126" s="271">
        <v>3047.8166666666666</v>
      </c>
      <c r="I126" s="271">
        <v>3037.833333333333</v>
      </c>
      <c r="J126" s="271">
        <v>3081.7333333333327</v>
      </c>
      <c r="K126" s="271">
        <v>3091.7166666666662</v>
      </c>
      <c r="L126" s="271">
        <v>3103.6833333333325</v>
      </c>
      <c r="M126" s="272">
        <v>3079.75</v>
      </c>
      <c r="N126" s="272">
        <v>3057.8</v>
      </c>
      <c r="O126" s="272">
        <v>8677500</v>
      </c>
      <c r="P126" s="273">
        <v>2.0498165396556592E-2</v>
      </c>
    </row>
    <row r="127" spans="1:16" ht="12.75" customHeight="1">
      <c r="A127" s="264">
        <v>117</v>
      </c>
      <c r="B127" s="277" t="s">
        <v>87</v>
      </c>
      <c r="C127" s="269" t="s">
        <v>168</v>
      </c>
      <c r="D127" s="270">
        <v>45260</v>
      </c>
      <c r="E127" s="269">
        <v>5413.9</v>
      </c>
      <c r="F127" s="269">
        <v>5380.6333333333332</v>
      </c>
      <c r="G127" s="271">
        <v>5316.1666666666661</v>
      </c>
      <c r="H127" s="271">
        <v>5218.4333333333325</v>
      </c>
      <c r="I127" s="271">
        <v>5153.9666666666653</v>
      </c>
      <c r="J127" s="271">
        <v>5478.3666666666668</v>
      </c>
      <c r="K127" s="271">
        <v>5542.8333333333339</v>
      </c>
      <c r="L127" s="271">
        <v>5640.5666666666675</v>
      </c>
      <c r="M127" s="272">
        <v>5445.1</v>
      </c>
      <c r="N127" s="272">
        <v>5282.9</v>
      </c>
      <c r="O127" s="272">
        <v>1395450</v>
      </c>
      <c r="P127" s="273">
        <v>6.2736614386154676E-3</v>
      </c>
    </row>
    <row r="128" spans="1:16" ht="12.75" customHeight="1">
      <c r="A128" s="264">
        <v>118</v>
      </c>
      <c r="B128" s="277" t="s">
        <v>87</v>
      </c>
      <c r="C128" s="269" t="s">
        <v>169</v>
      </c>
      <c r="D128" s="270">
        <v>45260</v>
      </c>
      <c r="E128" s="269">
        <v>4406.8500000000004</v>
      </c>
      <c r="F128" s="269">
        <v>4377.6166666666668</v>
      </c>
      <c r="G128" s="271">
        <v>4331.2333333333336</v>
      </c>
      <c r="H128" s="271">
        <v>4255.6166666666668</v>
      </c>
      <c r="I128" s="271">
        <v>4209.2333333333336</v>
      </c>
      <c r="J128" s="271">
        <v>4453.2333333333336</v>
      </c>
      <c r="K128" s="271">
        <v>4499.6166666666668</v>
      </c>
      <c r="L128" s="271">
        <v>4575.2333333333336</v>
      </c>
      <c r="M128" s="272">
        <v>4424</v>
      </c>
      <c r="N128" s="272">
        <v>4302</v>
      </c>
      <c r="O128" s="272">
        <v>907400</v>
      </c>
      <c r="P128" s="273">
        <v>3.4191930704353772E-2</v>
      </c>
    </row>
    <row r="129" spans="1:16" ht="12.75" customHeight="1">
      <c r="A129" s="264">
        <v>119</v>
      </c>
      <c r="B129" s="277" t="s">
        <v>43</v>
      </c>
      <c r="C129" s="269" t="s">
        <v>170</v>
      </c>
      <c r="D129" s="270">
        <v>45260</v>
      </c>
      <c r="E129" s="269">
        <v>1175.25</v>
      </c>
      <c r="F129" s="269">
        <v>1179.05</v>
      </c>
      <c r="G129" s="271">
        <v>1170.1999999999998</v>
      </c>
      <c r="H129" s="271">
        <v>1165.1499999999999</v>
      </c>
      <c r="I129" s="271">
        <v>1156.2999999999997</v>
      </c>
      <c r="J129" s="271">
        <v>1184.0999999999999</v>
      </c>
      <c r="K129" s="271">
        <v>1192.9499999999998</v>
      </c>
      <c r="L129" s="271">
        <v>1198</v>
      </c>
      <c r="M129" s="272">
        <v>1187.9000000000001</v>
      </c>
      <c r="N129" s="272">
        <v>1174</v>
      </c>
      <c r="O129" s="272">
        <v>9891450</v>
      </c>
      <c r="P129" s="273">
        <v>-1.9381478048369427E-2</v>
      </c>
    </row>
    <row r="130" spans="1:16" ht="12.75" customHeight="1">
      <c r="A130" s="264">
        <v>120</v>
      </c>
      <c r="B130" s="277" t="s">
        <v>56</v>
      </c>
      <c r="C130" s="269" t="s">
        <v>171</v>
      </c>
      <c r="D130" s="270">
        <v>45260</v>
      </c>
      <c r="E130" s="269">
        <v>1546.5</v>
      </c>
      <c r="F130" s="269">
        <v>1545.6500000000003</v>
      </c>
      <c r="G130" s="271">
        <v>1538.2500000000007</v>
      </c>
      <c r="H130" s="271">
        <v>1530.0000000000005</v>
      </c>
      <c r="I130" s="271">
        <v>1522.6000000000008</v>
      </c>
      <c r="J130" s="271">
        <v>1553.9000000000005</v>
      </c>
      <c r="K130" s="271">
        <v>1561.3000000000002</v>
      </c>
      <c r="L130" s="271">
        <v>1569.5500000000004</v>
      </c>
      <c r="M130" s="272">
        <v>1553.05</v>
      </c>
      <c r="N130" s="272">
        <v>1537.4</v>
      </c>
      <c r="O130" s="272">
        <v>14907900</v>
      </c>
      <c r="P130" s="273">
        <v>-1.4096243316436359E-2</v>
      </c>
    </row>
    <row r="131" spans="1:16" ht="12.75" customHeight="1">
      <c r="A131" s="264">
        <v>121</v>
      </c>
      <c r="B131" s="277" t="s">
        <v>68</v>
      </c>
      <c r="C131" s="269" t="s">
        <v>172</v>
      </c>
      <c r="D131" s="270">
        <v>45260</v>
      </c>
      <c r="E131" s="269">
        <v>276.35000000000002</v>
      </c>
      <c r="F131" s="269">
        <v>275.85000000000002</v>
      </c>
      <c r="G131" s="271">
        <v>271.90000000000003</v>
      </c>
      <c r="H131" s="271">
        <v>267.45</v>
      </c>
      <c r="I131" s="271">
        <v>263.5</v>
      </c>
      <c r="J131" s="271">
        <v>280.30000000000007</v>
      </c>
      <c r="K131" s="271">
        <v>284.25000000000011</v>
      </c>
      <c r="L131" s="271">
        <v>288.7000000000001</v>
      </c>
      <c r="M131" s="272">
        <v>279.8</v>
      </c>
      <c r="N131" s="272">
        <v>271.39999999999998</v>
      </c>
      <c r="O131" s="272">
        <v>34754000</v>
      </c>
      <c r="P131" s="273">
        <v>-3.305325246230037E-2</v>
      </c>
    </row>
    <row r="132" spans="1:16" ht="12.75" customHeight="1">
      <c r="A132" s="264">
        <v>122</v>
      </c>
      <c r="B132" s="277" t="s">
        <v>68</v>
      </c>
      <c r="C132" s="269" t="s">
        <v>173</v>
      </c>
      <c r="D132" s="270">
        <v>45260</v>
      </c>
      <c r="E132" s="269">
        <v>150.25</v>
      </c>
      <c r="F132" s="269">
        <v>150.68333333333331</v>
      </c>
      <c r="G132" s="271">
        <v>147.41666666666663</v>
      </c>
      <c r="H132" s="271">
        <v>144.58333333333331</v>
      </c>
      <c r="I132" s="271">
        <v>141.31666666666663</v>
      </c>
      <c r="J132" s="271">
        <v>153.51666666666662</v>
      </c>
      <c r="K132" s="271">
        <v>156.78333333333333</v>
      </c>
      <c r="L132" s="271">
        <v>159.61666666666662</v>
      </c>
      <c r="M132" s="272">
        <v>153.94999999999999</v>
      </c>
      <c r="N132" s="272">
        <v>147.85</v>
      </c>
      <c r="O132" s="272">
        <v>66600000</v>
      </c>
      <c r="P132" s="273">
        <v>-0.11285166240409207</v>
      </c>
    </row>
    <row r="133" spans="1:16" ht="12.75" customHeight="1">
      <c r="A133" s="264">
        <v>123</v>
      </c>
      <c r="B133" s="277" t="s">
        <v>59</v>
      </c>
      <c r="C133" s="269" t="s">
        <v>174</v>
      </c>
      <c r="D133" s="270">
        <v>45260</v>
      </c>
      <c r="E133" s="269">
        <v>521.20000000000005</v>
      </c>
      <c r="F133" s="269">
        <v>521.96666666666658</v>
      </c>
      <c r="G133" s="271">
        <v>518.53333333333319</v>
      </c>
      <c r="H133" s="271">
        <v>515.86666666666656</v>
      </c>
      <c r="I133" s="271">
        <v>512.43333333333317</v>
      </c>
      <c r="J133" s="271">
        <v>524.63333333333321</v>
      </c>
      <c r="K133" s="271">
        <v>528.06666666666661</v>
      </c>
      <c r="L133" s="271">
        <v>530.73333333333323</v>
      </c>
      <c r="M133" s="272">
        <v>525.4</v>
      </c>
      <c r="N133" s="272">
        <v>519.29999999999995</v>
      </c>
      <c r="O133" s="272">
        <v>13658400</v>
      </c>
      <c r="P133" s="273">
        <v>2.2457779374775423E-2</v>
      </c>
    </row>
    <row r="134" spans="1:16" ht="12.75" customHeight="1">
      <c r="A134" s="264">
        <v>124</v>
      </c>
      <c r="B134" s="277" t="s">
        <v>56</v>
      </c>
      <c r="C134" s="269" t="s">
        <v>175</v>
      </c>
      <c r="D134" s="270">
        <v>45260</v>
      </c>
      <c r="E134" s="269">
        <v>10476.35</v>
      </c>
      <c r="F134" s="269">
        <v>10463.116666666667</v>
      </c>
      <c r="G134" s="271">
        <v>10426.233333333334</v>
      </c>
      <c r="H134" s="271">
        <v>10376.116666666667</v>
      </c>
      <c r="I134" s="271">
        <v>10339.233333333334</v>
      </c>
      <c r="J134" s="271">
        <v>10513.233333333334</v>
      </c>
      <c r="K134" s="271">
        <v>10550.116666666669</v>
      </c>
      <c r="L134" s="271">
        <v>10600.233333333334</v>
      </c>
      <c r="M134" s="272">
        <v>10500</v>
      </c>
      <c r="N134" s="272">
        <v>10413</v>
      </c>
      <c r="O134" s="272">
        <v>2565500</v>
      </c>
      <c r="P134" s="273">
        <v>-3.8977237293420641E-5</v>
      </c>
    </row>
    <row r="135" spans="1:16" ht="12.75" customHeight="1">
      <c r="A135" s="264">
        <v>125</v>
      </c>
      <c r="B135" s="277" t="s">
        <v>59</v>
      </c>
      <c r="C135" s="269" t="s">
        <v>176</v>
      </c>
      <c r="D135" s="270">
        <v>45260</v>
      </c>
      <c r="E135" s="269">
        <v>1045</v>
      </c>
      <c r="F135" s="269">
        <v>1047.5</v>
      </c>
      <c r="G135" s="271">
        <v>1041</v>
      </c>
      <c r="H135" s="271">
        <v>1037</v>
      </c>
      <c r="I135" s="271">
        <v>1030.5</v>
      </c>
      <c r="J135" s="271">
        <v>1051.5</v>
      </c>
      <c r="K135" s="271">
        <v>1058</v>
      </c>
      <c r="L135" s="271">
        <v>1062</v>
      </c>
      <c r="M135" s="272">
        <v>1054</v>
      </c>
      <c r="N135" s="272">
        <v>1043.5</v>
      </c>
      <c r="O135" s="272">
        <v>9527700</v>
      </c>
      <c r="P135" s="273">
        <v>-2.9379360998898276E-4</v>
      </c>
    </row>
    <row r="136" spans="1:16" ht="12.75" customHeight="1">
      <c r="A136" s="264">
        <v>126</v>
      </c>
      <c r="B136" s="277" t="s">
        <v>45</v>
      </c>
      <c r="C136" s="276" t="s">
        <v>177</v>
      </c>
      <c r="D136" s="270">
        <v>45260</v>
      </c>
      <c r="E136" s="269">
        <v>2887.4</v>
      </c>
      <c r="F136" s="269">
        <v>2842.4500000000003</v>
      </c>
      <c r="G136" s="271">
        <v>2738.0500000000006</v>
      </c>
      <c r="H136" s="271">
        <v>2588.7000000000003</v>
      </c>
      <c r="I136" s="271">
        <v>2484.3000000000006</v>
      </c>
      <c r="J136" s="271">
        <v>2991.8000000000006</v>
      </c>
      <c r="K136" s="271">
        <v>3096.2000000000003</v>
      </c>
      <c r="L136" s="271">
        <v>3245.5500000000006</v>
      </c>
      <c r="M136" s="272">
        <v>2946.85</v>
      </c>
      <c r="N136" s="272">
        <v>2693.1</v>
      </c>
      <c r="O136" s="272">
        <v>4242800</v>
      </c>
      <c r="P136" s="273">
        <v>0.58502689778840411</v>
      </c>
    </row>
    <row r="137" spans="1:16" ht="12.75" customHeight="1">
      <c r="A137" s="264">
        <v>127</v>
      </c>
      <c r="B137" s="277" t="s">
        <v>43</v>
      </c>
      <c r="C137" s="276" t="s">
        <v>178</v>
      </c>
      <c r="D137" s="270">
        <v>45260</v>
      </c>
      <c r="E137" s="269">
        <v>1594.95</v>
      </c>
      <c r="F137" s="269">
        <v>1602.6499999999999</v>
      </c>
      <c r="G137" s="271">
        <v>1585.2999999999997</v>
      </c>
      <c r="H137" s="271">
        <v>1575.6499999999999</v>
      </c>
      <c r="I137" s="271">
        <v>1558.2999999999997</v>
      </c>
      <c r="J137" s="271">
        <v>1612.2999999999997</v>
      </c>
      <c r="K137" s="271">
        <v>1629.6499999999996</v>
      </c>
      <c r="L137" s="271">
        <v>1639.2999999999997</v>
      </c>
      <c r="M137" s="272">
        <v>1620</v>
      </c>
      <c r="N137" s="272">
        <v>1593</v>
      </c>
      <c r="O137" s="272">
        <v>1606400</v>
      </c>
      <c r="P137" s="273">
        <v>-1.0349926071956629E-2</v>
      </c>
    </row>
    <row r="138" spans="1:16" ht="12.75" customHeight="1">
      <c r="A138" s="264">
        <v>128</v>
      </c>
      <c r="B138" s="277" t="s">
        <v>68</v>
      </c>
      <c r="C138" s="269" t="s">
        <v>179</v>
      </c>
      <c r="D138" s="270">
        <v>45260</v>
      </c>
      <c r="E138" s="269">
        <v>943.35</v>
      </c>
      <c r="F138" s="269">
        <v>937.46666666666658</v>
      </c>
      <c r="G138" s="271">
        <v>925.18333333333317</v>
      </c>
      <c r="H138" s="271">
        <v>907.01666666666654</v>
      </c>
      <c r="I138" s="271">
        <v>894.73333333333312</v>
      </c>
      <c r="J138" s="271">
        <v>955.63333333333321</v>
      </c>
      <c r="K138" s="271">
        <v>967.91666666666674</v>
      </c>
      <c r="L138" s="271">
        <v>986.08333333333326</v>
      </c>
      <c r="M138" s="272">
        <v>949.75</v>
      </c>
      <c r="N138" s="272">
        <v>919.3</v>
      </c>
      <c r="O138" s="272">
        <v>6987200</v>
      </c>
      <c r="P138" s="273">
        <v>4.5487191764424229E-2</v>
      </c>
    </row>
    <row r="139" spans="1:16" ht="12.75" customHeight="1">
      <c r="A139" s="264">
        <v>129</v>
      </c>
      <c r="B139" s="277" t="s">
        <v>84</v>
      </c>
      <c r="C139" s="269" t="s">
        <v>180</v>
      </c>
      <c r="D139" s="270">
        <v>45260</v>
      </c>
      <c r="E139" s="269">
        <v>1045.5999999999999</v>
      </c>
      <c r="F139" s="269">
        <v>1046.75</v>
      </c>
      <c r="G139" s="271">
        <v>1038.5</v>
      </c>
      <c r="H139" s="271">
        <v>1031.4000000000001</v>
      </c>
      <c r="I139" s="271">
        <v>1023.1500000000001</v>
      </c>
      <c r="J139" s="271">
        <v>1053.8499999999999</v>
      </c>
      <c r="K139" s="271">
        <v>1062.0999999999999</v>
      </c>
      <c r="L139" s="271">
        <v>1069.1999999999998</v>
      </c>
      <c r="M139" s="272">
        <v>1055</v>
      </c>
      <c r="N139" s="272">
        <v>1039.6500000000001</v>
      </c>
      <c r="O139" s="272">
        <v>1900800</v>
      </c>
      <c r="P139" s="273">
        <v>8.4889643463497456E-3</v>
      </c>
    </row>
    <row r="140" spans="1:16" ht="12.75" customHeight="1">
      <c r="A140" s="264">
        <v>130</v>
      </c>
      <c r="B140" s="277" t="s">
        <v>56</v>
      </c>
      <c r="C140" s="274" t="s">
        <v>181</v>
      </c>
      <c r="D140" s="270">
        <v>45260</v>
      </c>
      <c r="E140" s="269">
        <v>91</v>
      </c>
      <c r="F140" s="269">
        <v>90.55</v>
      </c>
      <c r="G140" s="271">
        <v>89.949999999999989</v>
      </c>
      <c r="H140" s="271">
        <v>88.899999999999991</v>
      </c>
      <c r="I140" s="271">
        <v>88.299999999999983</v>
      </c>
      <c r="J140" s="271">
        <v>91.6</v>
      </c>
      <c r="K140" s="271">
        <v>92.199999999999989</v>
      </c>
      <c r="L140" s="271">
        <v>93.25</v>
      </c>
      <c r="M140" s="272">
        <v>91.15</v>
      </c>
      <c r="N140" s="272">
        <v>89.5</v>
      </c>
      <c r="O140" s="272">
        <v>78440800</v>
      </c>
      <c r="P140" s="273">
        <v>2.9959146618247843E-3</v>
      </c>
    </row>
    <row r="141" spans="1:16" ht="12.75" customHeight="1">
      <c r="A141" s="264">
        <v>131</v>
      </c>
      <c r="B141" s="277" t="s">
        <v>87</v>
      </c>
      <c r="C141" s="269" t="s">
        <v>182</v>
      </c>
      <c r="D141" s="270">
        <v>45260</v>
      </c>
      <c r="E141" s="269">
        <v>2278</v>
      </c>
      <c r="F141" s="269">
        <v>2255.9</v>
      </c>
      <c r="G141" s="271">
        <v>2230.1000000000004</v>
      </c>
      <c r="H141" s="271">
        <v>2182.2000000000003</v>
      </c>
      <c r="I141" s="271">
        <v>2156.4000000000005</v>
      </c>
      <c r="J141" s="271">
        <v>2303.8000000000002</v>
      </c>
      <c r="K141" s="271">
        <v>2329.6000000000004</v>
      </c>
      <c r="L141" s="271">
        <v>2377.5</v>
      </c>
      <c r="M141" s="272">
        <v>2281.6999999999998</v>
      </c>
      <c r="N141" s="272">
        <v>2208</v>
      </c>
      <c r="O141" s="272">
        <v>2494800</v>
      </c>
      <c r="P141" s="273">
        <v>-1.1764705882352941E-2</v>
      </c>
    </row>
    <row r="142" spans="1:16" ht="12.75" customHeight="1">
      <c r="A142" s="264">
        <v>132</v>
      </c>
      <c r="B142" s="277" t="s">
        <v>56</v>
      </c>
      <c r="C142" s="269" t="s">
        <v>183</v>
      </c>
      <c r="D142" s="270">
        <v>45260</v>
      </c>
      <c r="E142" s="269">
        <v>109769.35</v>
      </c>
      <c r="F142" s="269">
        <v>109208.45</v>
      </c>
      <c r="G142" s="271">
        <v>108560.9</v>
      </c>
      <c r="H142" s="271">
        <v>107352.45</v>
      </c>
      <c r="I142" s="271">
        <v>106704.9</v>
      </c>
      <c r="J142" s="271">
        <v>110416.9</v>
      </c>
      <c r="K142" s="271">
        <v>111064.45000000001</v>
      </c>
      <c r="L142" s="271">
        <v>112272.9</v>
      </c>
      <c r="M142" s="272">
        <v>109856</v>
      </c>
      <c r="N142" s="272">
        <v>108000</v>
      </c>
      <c r="O142" s="272">
        <v>40310</v>
      </c>
      <c r="P142" s="273">
        <v>-9.4970812752581943E-2</v>
      </c>
    </row>
    <row r="143" spans="1:16" ht="12.75" customHeight="1">
      <c r="A143" s="264">
        <v>133</v>
      </c>
      <c r="B143" s="277" t="s">
        <v>68</v>
      </c>
      <c r="C143" s="269" t="s">
        <v>184</v>
      </c>
      <c r="D143" s="270">
        <v>45260</v>
      </c>
      <c r="E143" s="269">
        <v>1305.45</v>
      </c>
      <c r="F143" s="269">
        <v>1301.2166666666667</v>
      </c>
      <c r="G143" s="271">
        <v>1283.5833333333335</v>
      </c>
      <c r="H143" s="271">
        <v>1261.7166666666667</v>
      </c>
      <c r="I143" s="271">
        <v>1244.0833333333335</v>
      </c>
      <c r="J143" s="271">
        <v>1323.0833333333335</v>
      </c>
      <c r="K143" s="271">
        <v>1340.7166666666667</v>
      </c>
      <c r="L143" s="271">
        <v>1362.5833333333335</v>
      </c>
      <c r="M143" s="272">
        <v>1318.85</v>
      </c>
      <c r="N143" s="272">
        <v>1279.3499999999999</v>
      </c>
      <c r="O143" s="272">
        <v>6609350</v>
      </c>
      <c r="P143" s="273">
        <v>-2.32461602324616E-3</v>
      </c>
    </row>
    <row r="144" spans="1:16" ht="12.75" customHeight="1">
      <c r="A144" s="264">
        <v>134</v>
      </c>
      <c r="B144" s="277" t="s">
        <v>132</v>
      </c>
      <c r="C144" s="269" t="s">
        <v>185</v>
      </c>
      <c r="D144" s="270">
        <v>45260</v>
      </c>
      <c r="E144" s="269">
        <v>93.2</v>
      </c>
      <c r="F144" s="269">
        <v>93.383333333333326</v>
      </c>
      <c r="G144" s="271">
        <v>92.216666666666654</v>
      </c>
      <c r="H144" s="271">
        <v>91.233333333333334</v>
      </c>
      <c r="I144" s="271">
        <v>90.066666666666663</v>
      </c>
      <c r="J144" s="271">
        <v>94.366666666666646</v>
      </c>
      <c r="K144" s="271">
        <v>95.533333333333331</v>
      </c>
      <c r="L144" s="271">
        <v>96.516666666666637</v>
      </c>
      <c r="M144" s="272">
        <v>94.55</v>
      </c>
      <c r="N144" s="272">
        <v>92.4</v>
      </c>
      <c r="O144" s="272">
        <v>67545000</v>
      </c>
      <c r="P144" s="273">
        <v>-1.8312622629169391E-2</v>
      </c>
    </row>
    <row r="145" spans="1:16" ht="12.75" customHeight="1">
      <c r="A145" s="264">
        <v>135</v>
      </c>
      <c r="B145" s="277" t="s">
        <v>45</v>
      </c>
      <c r="C145" s="269" t="s">
        <v>186</v>
      </c>
      <c r="D145" s="270">
        <v>45260</v>
      </c>
      <c r="E145" s="269">
        <v>4740.6000000000004</v>
      </c>
      <c r="F145" s="269">
        <v>4680.583333333333</v>
      </c>
      <c r="G145" s="271">
        <v>4613.1666666666661</v>
      </c>
      <c r="H145" s="271">
        <v>4485.7333333333327</v>
      </c>
      <c r="I145" s="271">
        <v>4418.3166666666657</v>
      </c>
      <c r="J145" s="271">
        <v>4808.0166666666664</v>
      </c>
      <c r="K145" s="271">
        <v>4875.4333333333325</v>
      </c>
      <c r="L145" s="271">
        <v>5002.8666666666668</v>
      </c>
      <c r="M145" s="272">
        <v>4748</v>
      </c>
      <c r="N145" s="272">
        <v>4553.1499999999996</v>
      </c>
      <c r="O145" s="272">
        <v>1558200</v>
      </c>
      <c r="P145" s="273">
        <v>5.5476529160739689E-2</v>
      </c>
    </row>
    <row r="146" spans="1:16" ht="12.75" customHeight="1">
      <c r="A146" s="264">
        <v>136</v>
      </c>
      <c r="B146" s="277" t="s">
        <v>39</v>
      </c>
      <c r="C146" s="269" t="s">
        <v>187</v>
      </c>
      <c r="D146" s="270">
        <v>45260</v>
      </c>
      <c r="E146" s="269">
        <v>3661.2</v>
      </c>
      <c r="F146" s="269">
        <v>3661.7833333333333</v>
      </c>
      <c r="G146" s="271">
        <v>3644.6666666666665</v>
      </c>
      <c r="H146" s="271">
        <v>3628.1333333333332</v>
      </c>
      <c r="I146" s="271">
        <v>3611.0166666666664</v>
      </c>
      <c r="J146" s="271">
        <v>3678.3166666666666</v>
      </c>
      <c r="K146" s="271">
        <v>3695.4333333333334</v>
      </c>
      <c r="L146" s="271">
        <v>3711.9666666666667</v>
      </c>
      <c r="M146" s="272">
        <v>3678.9</v>
      </c>
      <c r="N146" s="272">
        <v>3645.25</v>
      </c>
      <c r="O146" s="272">
        <v>973800</v>
      </c>
      <c r="P146" s="273">
        <v>-4.3042452830188677E-2</v>
      </c>
    </row>
    <row r="147" spans="1:16" ht="12.75" customHeight="1">
      <c r="A147" s="264">
        <v>137</v>
      </c>
      <c r="B147" s="277" t="s">
        <v>59</v>
      </c>
      <c r="C147" s="269" t="s">
        <v>188</v>
      </c>
      <c r="D147" s="270">
        <v>45260</v>
      </c>
      <c r="E147" s="269">
        <v>24245.85</v>
      </c>
      <c r="F147" s="269">
        <v>24230.366666666669</v>
      </c>
      <c r="G147" s="271">
        <v>24114.633333333339</v>
      </c>
      <c r="H147" s="271">
        <v>23983.416666666672</v>
      </c>
      <c r="I147" s="271">
        <v>23867.683333333342</v>
      </c>
      <c r="J147" s="271">
        <v>24361.583333333336</v>
      </c>
      <c r="K147" s="271">
        <v>24477.316666666666</v>
      </c>
      <c r="L147" s="271">
        <v>24608.533333333333</v>
      </c>
      <c r="M147" s="272">
        <v>24346.1</v>
      </c>
      <c r="N147" s="272">
        <v>24099.15</v>
      </c>
      <c r="O147" s="272">
        <v>339120</v>
      </c>
      <c r="P147" s="273">
        <v>4.1267501842299187E-2</v>
      </c>
    </row>
    <row r="148" spans="1:16" ht="12.75" customHeight="1">
      <c r="A148" s="264">
        <v>138</v>
      </c>
      <c r="B148" s="277" t="s">
        <v>132</v>
      </c>
      <c r="C148" s="269" t="s">
        <v>189</v>
      </c>
      <c r="D148" s="270">
        <v>45260</v>
      </c>
      <c r="E148" s="269">
        <v>170.45</v>
      </c>
      <c r="F148" s="269">
        <v>171.11666666666667</v>
      </c>
      <c r="G148" s="271">
        <v>166.33333333333334</v>
      </c>
      <c r="H148" s="271">
        <v>162.21666666666667</v>
      </c>
      <c r="I148" s="271">
        <v>157.43333333333334</v>
      </c>
      <c r="J148" s="271">
        <v>175.23333333333335</v>
      </c>
      <c r="K148" s="271">
        <v>180.01666666666665</v>
      </c>
      <c r="L148" s="271">
        <v>184.13333333333335</v>
      </c>
      <c r="M148" s="272">
        <v>175.9</v>
      </c>
      <c r="N148" s="272">
        <v>167</v>
      </c>
      <c r="O148" s="272">
        <v>97389000</v>
      </c>
      <c r="P148" s="273">
        <v>5.8650882942816611E-2</v>
      </c>
    </row>
    <row r="149" spans="1:16" ht="12.75" customHeight="1">
      <c r="A149" s="264">
        <v>139</v>
      </c>
      <c r="B149" s="277" t="s">
        <v>190</v>
      </c>
      <c r="C149" s="269" t="s">
        <v>191</v>
      </c>
      <c r="D149" s="270">
        <v>45260</v>
      </c>
      <c r="E149" s="269">
        <v>247.8</v>
      </c>
      <c r="F149" s="269">
        <v>248.04999999999998</v>
      </c>
      <c r="G149" s="271">
        <v>246.34999999999997</v>
      </c>
      <c r="H149" s="271">
        <v>244.89999999999998</v>
      </c>
      <c r="I149" s="271">
        <v>243.19999999999996</v>
      </c>
      <c r="J149" s="271">
        <v>249.49999999999997</v>
      </c>
      <c r="K149" s="271">
        <v>251.19999999999996</v>
      </c>
      <c r="L149" s="271">
        <v>252.64999999999998</v>
      </c>
      <c r="M149" s="272">
        <v>249.75</v>
      </c>
      <c r="N149" s="272">
        <v>246.6</v>
      </c>
      <c r="O149" s="272">
        <v>90852000</v>
      </c>
      <c r="P149" s="273">
        <v>5.8790314544790246E-3</v>
      </c>
    </row>
    <row r="150" spans="1:16" ht="12.75" customHeight="1">
      <c r="A150" s="264">
        <v>140</v>
      </c>
      <c r="B150" s="277" t="s">
        <v>108</v>
      </c>
      <c r="C150" s="274" t="s">
        <v>192</v>
      </c>
      <c r="D150" s="270">
        <v>45260</v>
      </c>
      <c r="E150" s="269">
        <v>1306.75</v>
      </c>
      <c r="F150" s="269">
        <v>1291.0666666666668</v>
      </c>
      <c r="G150" s="271">
        <v>1264.3333333333337</v>
      </c>
      <c r="H150" s="271">
        <v>1221.916666666667</v>
      </c>
      <c r="I150" s="271">
        <v>1195.1833333333338</v>
      </c>
      <c r="J150" s="271">
        <v>1333.4833333333336</v>
      </c>
      <c r="K150" s="271">
        <v>1360.2166666666667</v>
      </c>
      <c r="L150" s="271">
        <v>1402.6333333333334</v>
      </c>
      <c r="M150" s="272">
        <v>1317.8</v>
      </c>
      <c r="N150" s="272">
        <v>1248.6500000000001</v>
      </c>
      <c r="O150" s="272">
        <v>8328600</v>
      </c>
      <c r="P150" s="273">
        <v>7.0830708307083073E-2</v>
      </c>
    </row>
    <row r="151" spans="1:16" ht="12.75" customHeight="1">
      <c r="A151" s="264">
        <v>141</v>
      </c>
      <c r="B151" s="277" t="s">
        <v>87</v>
      </c>
      <c r="C151" s="276" t="s">
        <v>193</v>
      </c>
      <c r="D151" s="270">
        <v>45260</v>
      </c>
      <c r="E151" s="269">
        <v>4065.95</v>
      </c>
      <c r="F151" s="269">
        <v>4054.15</v>
      </c>
      <c r="G151" s="271">
        <v>4036.3</v>
      </c>
      <c r="H151" s="271">
        <v>4006.65</v>
      </c>
      <c r="I151" s="271">
        <v>3988.8</v>
      </c>
      <c r="J151" s="271">
        <v>4083.8</v>
      </c>
      <c r="K151" s="271">
        <v>4101.6499999999996</v>
      </c>
      <c r="L151" s="271">
        <v>4131.3</v>
      </c>
      <c r="M151" s="272">
        <v>4072</v>
      </c>
      <c r="N151" s="272">
        <v>4024.5</v>
      </c>
      <c r="O151" s="272">
        <v>312200</v>
      </c>
      <c r="P151" s="273">
        <v>0.12789017341040462</v>
      </c>
    </row>
    <row r="152" spans="1:16" ht="12.75" customHeight="1">
      <c r="A152" s="264">
        <v>142</v>
      </c>
      <c r="B152" s="277" t="s">
        <v>84</v>
      </c>
      <c r="C152" s="269" t="s">
        <v>194</v>
      </c>
      <c r="D152" s="270">
        <v>45260</v>
      </c>
      <c r="E152" s="269">
        <v>200.2</v>
      </c>
      <c r="F152" s="269">
        <v>200.48333333333335</v>
      </c>
      <c r="G152" s="271">
        <v>197.51666666666671</v>
      </c>
      <c r="H152" s="271">
        <v>194.83333333333337</v>
      </c>
      <c r="I152" s="271">
        <v>191.86666666666673</v>
      </c>
      <c r="J152" s="271">
        <v>203.16666666666669</v>
      </c>
      <c r="K152" s="271">
        <v>206.13333333333333</v>
      </c>
      <c r="L152" s="271">
        <v>208.81666666666666</v>
      </c>
      <c r="M152" s="272">
        <v>203.45</v>
      </c>
      <c r="N152" s="272">
        <v>197.8</v>
      </c>
      <c r="O152" s="272">
        <v>52529400</v>
      </c>
      <c r="P152" s="273">
        <v>0.13605328892589508</v>
      </c>
    </row>
    <row r="153" spans="1:16" ht="12.75" customHeight="1">
      <c r="A153" s="264">
        <v>143</v>
      </c>
      <c r="B153" s="277" t="s">
        <v>47</v>
      </c>
      <c r="C153" s="269" t="s">
        <v>195</v>
      </c>
      <c r="D153" s="270">
        <v>45260</v>
      </c>
      <c r="E153" s="269">
        <v>37071.25</v>
      </c>
      <c r="F153" s="269">
        <v>37116.433333333334</v>
      </c>
      <c r="G153" s="271">
        <v>36733.066666666666</v>
      </c>
      <c r="H153" s="271">
        <v>36394.883333333331</v>
      </c>
      <c r="I153" s="271">
        <v>36011.516666666663</v>
      </c>
      <c r="J153" s="271">
        <v>37454.616666666669</v>
      </c>
      <c r="K153" s="271">
        <v>37837.983333333337</v>
      </c>
      <c r="L153" s="271">
        <v>38176.166666666672</v>
      </c>
      <c r="M153" s="272">
        <v>37499.800000000003</v>
      </c>
      <c r="N153" s="272">
        <v>36778.25</v>
      </c>
      <c r="O153" s="272">
        <v>138570</v>
      </c>
      <c r="P153" s="273">
        <v>2.4168514412416853E-2</v>
      </c>
    </row>
    <row r="154" spans="1:16" ht="12.75" customHeight="1">
      <c r="A154" s="264">
        <v>144</v>
      </c>
      <c r="B154" s="277" t="s">
        <v>43</v>
      </c>
      <c r="C154" s="269" t="s">
        <v>196</v>
      </c>
      <c r="D154" s="270">
        <v>45260</v>
      </c>
      <c r="E154" s="269">
        <v>968.55</v>
      </c>
      <c r="F154" s="269">
        <v>965.46666666666658</v>
      </c>
      <c r="G154" s="271">
        <v>949.88333333333321</v>
      </c>
      <c r="H154" s="271">
        <v>931.21666666666658</v>
      </c>
      <c r="I154" s="271">
        <v>915.63333333333321</v>
      </c>
      <c r="J154" s="271">
        <v>984.13333333333321</v>
      </c>
      <c r="K154" s="271">
        <v>999.71666666666647</v>
      </c>
      <c r="L154" s="271">
        <v>1018.3833333333332</v>
      </c>
      <c r="M154" s="272">
        <v>981.05</v>
      </c>
      <c r="N154" s="272">
        <v>946.8</v>
      </c>
      <c r="O154" s="272">
        <v>10077000</v>
      </c>
      <c r="P154" s="273">
        <v>-3.6914916493441328E-2</v>
      </c>
    </row>
    <row r="155" spans="1:16" ht="12.75" customHeight="1">
      <c r="A155" s="264">
        <v>145</v>
      </c>
      <c r="B155" s="277" t="s">
        <v>87</v>
      </c>
      <c r="C155" s="274" t="s">
        <v>197</v>
      </c>
      <c r="D155" s="270">
        <v>45260</v>
      </c>
      <c r="E155" s="269">
        <v>6236.3</v>
      </c>
      <c r="F155" s="269">
        <v>6265.8</v>
      </c>
      <c r="G155" s="271">
        <v>6162.6</v>
      </c>
      <c r="H155" s="271">
        <v>6088.9000000000005</v>
      </c>
      <c r="I155" s="271">
        <v>5985.7000000000007</v>
      </c>
      <c r="J155" s="271">
        <v>6339.5</v>
      </c>
      <c r="K155" s="271">
        <v>6442.6999999999989</v>
      </c>
      <c r="L155" s="271">
        <v>6516.4</v>
      </c>
      <c r="M155" s="272">
        <v>6369</v>
      </c>
      <c r="N155" s="272">
        <v>6192.1</v>
      </c>
      <c r="O155" s="272">
        <v>1624000</v>
      </c>
      <c r="P155" s="273">
        <v>9.1196183501033076E-2</v>
      </c>
    </row>
    <row r="156" spans="1:16" ht="12.75" customHeight="1">
      <c r="A156" s="264">
        <v>146</v>
      </c>
      <c r="B156" s="277" t="s">
        <v>84</v>
      </c>
      <c r="C156" s="269" t="s">
        <v>198</v>
      </c>
      <c r="D156" s="270">
        <v>45260</v>
      </c>
      <c r="E156" s="269">
        <v>198.4</v>
      </c>
      <c r="F156" s="269">
        <v>198.56666666666669</v>
      </c>
      <c r="G156" s="271">
        <v>197.13333333333338</v>
      </c>
      <c r="H156" s="271">
        <v>195.8666666666667</v>
      </c>
      <c r="I156" s="271">
        <v>194.43333333333339</v>
      </c>
      <c r="J156" s="271">
        <v>199.83333333333337</v>
      </c>
      <c r="K156" s="271">
        <v>201.26666666666671</v>
      </c>
      <c r="L156" s="271">
        <v>202.53333333333336</v>
      </c>
      <c r="M156" s="272">
        <v>200</v>
      </c>
      <c r="N156" s="272">
        <v>197.3</v>
      </c>
      <c r="O156" s="272">
        <v>43323000</v>
      </c>
      <c r="P156" s="273">
        <v>1.8731788538920494E-3</v>
      </c>
    </row>
    <row r="157" spans="1:16" ht="12.75" customHeight="1">
      <c r="A157" s="264">
        <v>147</v>
      </c>
      <c r="B157" s="277" t="s">
        <v>68</v>
      </c>
      <c r="C157" s="269" t="s">
        <v>199</v>
      </c>
      <c r="D157" s="270">
        <v>45260</v>
      </c>
      <c r="E157" s="269">
        <v>307.14999999999998</v>
      </c>
      <c r="F157" s="269">
        <v>306.3</v>
      </c>
      <c r="G157" s="271">
        <v>299.20000000000005</v>
      </c>
      <c r="H157" s="271">
        <v>291.25000000000006</v>
      </c>
      <c r="I157" s="271">
        <v>284.15000000000009</v>
      </c>
      <c r="J157" s="271">
        <v>314.25</v>
      </c>
      <c r="K157" s="271">
        <v>321.35000000000002</v>
      </c>
      <c r="L157" s="271">
        <v>329.29999999999995</v>
      </c>
      <c r="M157" s="272">
        <v>313.39999999999998</v>
      </c>
      <c r="N157" s="272">
        <v>298.35000000000002</v>
      </c>
      <c r="O157" s="272">
        <v>64549750</v>
      </c>
      <c r="P157" s="273">
        <v>-1.4727627609865736E-2</v>
      </c>
    </row>
    <row r="158" spans="1:16" ht="12.75" customHeight="1">
      <c r="A158" s="264">
        <v>148</v>
      </c>
      <c r="B158" s="277" t="s">
        <v>59</v>
      </c>
      <c r="C158" s="269" t="s">
        <v>200</v>
      </c>
      <c r="D158" s="270">
        <v>45260</v>
      </c>
      <c r="E158" s="269">
        <v>2466.8000000000002</v>
      </c>
      <c r="F158" s="269">
        <v>2456.9833333333336</v>
      </c>
      <c r="G158" s="271">
        <v>2441.8166666666671</v>
      </c>
      <c r="H158" s="271">
        <v>2416.8333333333335</v>
      </c>
      <c r="I158" s="271">
        <v>2401.666666666667</v>
      </c>
      <c r="J158" s="271">
        <v>2481.9666666666672</v>
      </c>
      <c r="K158" s="271">
        <v>2497.1333333333332</v>
      </c>
      <c r="L158" s="271">
        <v>2522.1166666666672</v>
      </c>
      <c r="M158" s="272">
        <v>2472.15</v>
      </c>
      <c r="N158" s="272">
        <v>2432</v>
      </c>
      <c r="O158" s="272">
        <v>2625250</v>
      </c>
      <c r="P158" s="273">
        <v>-1.8689842070834503E-2</v>
      </c>
    </row>
    <row r="159" spans="1:16" ht="12.75" customHeight="1">
      <c r="A159" s="264">
        <v>149</v>
      </c>
      <c r="B159" s="277" t="s">
        <v>39</v>
      </c>
      <c r="C159" s="269" t="s">
        <v>201</v>
      </c>
      <c r="D159" s="270">
        <v>45260</v>
      </c>
      <c r="E159" s="269">
        <v>3720.75</v>
      </c>
      <c r="F159" s="269">
        <v>3698.4833333333336</v>
      </c>
      <c r="G159" s="271">
        <v>3669.5166666666673</v>
      </c>
      <c r="H159" s="271">
        <v>3618.2833333333338</v>
      </c>
      <c r="I159" s="271">
        <v>3589.3166666666675</v>
      </c>
      <c r="J159" s="271">
        <v>3749.7166666666672</v>
      </c>
      <c r="K159" s="271">
        <v>3778.6833333333334</v>
      </c>
      <c r="L159" s="271">
        <v>3829.916666666667</v>
      </c>
      <c r="M159" s="272">
        <v>3727.45</v>
      </c>
      <c r="N159" s="272">
        <v>3647.25</v>
      </c>
      <c r="O159" s="272">
        <v>2221500</v>
      </c>
      <c r="P159" s="273">
        <v>-2.7151302824611343E-2</v>
      </c>
    </row>
    <row r="160" spans="1:16" ht="12.75" customHeight="1">
      <c r="A160" s="264">
        <v>150</v>
      </c>
      <c r="B160" s="277" t="s">
        <v>63</v>
      </c>
      <c r="C160" s="269" t="s">
        <v>202</v>
      </c>
      <c r="D160" s="270">
        <v>45260</v>
      </c>
      <c r="E160" s="269">
        <v>79.2</v>
      </c>
      <c r="F160" s="269">
        <v>79.750000000000014</v>
      </c>
      <c r="G160" s="271">
        <v>78.350000000000023</v>
      </c>
      <c r="H160" s="271">
        <v>77.500000000000014</v>
      </c>
      <c r="I160" s="271">
        <v>76.100000000000023</v>
      </c>
      <c r="J160" s="271">
        <v>80.600000000000023</v>
      </c>
      <c r="K160" s="271">
        <v>82.000000000000028</v>
      </c>
      <c r="L160" s="271">
        <v>82.850000000000023</v>
      </c>
      <c r="M160" s="272">
        <v>81.150000000000006</v>
      </c>
      <c r="N160" s="272">
        <v>78.900000000000006</v>
      </c>
      <c r="O160" s="272">
        <v>293792000</v>
      </c>
      <c r="P160" s="273">
        <v>3.9250643801114982E-2</v>
      </c>
    </row>
    <row r="161" spans="1:16" ht="12.75" customHeight="1">
      <c r="A161" s="264">
        <v>151</v>
      </c>
      <c r="B161" s="277" t="s">
        <v>45</v>
      </c>
      <c r="C161" s="276" t="s">
        <v>203</v>
      </c>
      <c r="D161" s="270">
        <v>45260</v>
      </c>
      <c r="E161" s="269">
        <v>5132.55</v>
      </c>
      <c r="F161" s="269">
        <v>5142.8499999999995</v>
      </c>
      <c r="G161" s="271">
        <v>5083.6999999999989</v>
      </c>
      <c r="H161" s="271">
        <v>5034.8499999999995</v>
      </c>
      <c r="I161" s="271">
        <v>4975.6999999999989</v>
      </c>
      <c r="J161" s="271">
        <v>5191.6999999999989</v>
      </c>
      <c r="K161" s="271">
        <v>5250.8499999999985</v>
      </c>
      <c r="L161" s="271">
        <v>5299.6999999999989</v>
      </c>
      <c r="M161" s="272">
        <v>5202</v>
      </c>
      <c r="N161" s="272">
        <v>5094</v>
      </c>
      <c r="O161" s="272">
        <v>2883700</v>
      </c>
      <c r="P161" s="273">
        <v>-3.7997064318121165E-2</v>
      </c>
    </row>
    <row r="162" spans="1:16" ht="12.75" customHeight="1">
      <c r="A162" s="264">
        <v>152</v>
      </c>
      <c r="B162" s="277" t="s">
        <v>190</v>
      </c>
      <c r="C162" s="269" t="s">
        <v>204</v>
      </c>
      <c r="D162" s="270">
        <v>45260</v>
      </c>
      <c r="E162" s="269">
        <v>206.85</v>
      </c>
      <c r="F162" s="269">
        <v>207.9</v>
      </c>
      <c r="G162" s="271">
        <v>205.25</v>
      </c>
      <c r="H162" s="271">
        <v>203.65</v>
      </c>
      <c r="I162" s="271">
        <v>201</v>
      </c>
      <c r="J162" s="271">
        <v>209.5</v>
      </c>
      <c r="K162" s="271">
        <v>212.15000000000003</v>
      </c>
      <c r="L162" s="271">
        <v>213.75</v>
      </c>
      <c r="M162" s="272">
        <v>210.55</v>
      </c>
      <c r="N162" s="272">
        <v>206.3</v>
      </c>
      <c r="O162" s="272">
        <v>60040800</v>
      </c>
      <c r="P162" s="273">
        <v>0.10013192612137203</v>
      </c>
    </row>
    <row r="163" spans="1:16" ht="12.75" customHeight="1">
      <c r="A163" s="264">
        <v>153</v>
      </c>
      <c r="B163" s="277" t="s">
        <v>205</v>
      </c>
      <c r="C163" s="269" t="s">
        <v>206</v>
      </c>
      <c r="D163" s="270">
        <v>45260</v>
      </c>
      <c r="E163" s="269">
        <v>1654.7</v>
      </c>
      <c r="F163" s="269">
        <v>1652.7</v>
      </c>
      <c r="G163" s="271">
        <v>1642.3500000000001</v>
      </c>
      <c r="H163" s="271">
        <v>1630</v>
      </c>
      <c r="I163" s="271">
        <v>1619.65</v>
      </c>
      <c r="J163" s="271">
        <v>1665.0500000000002</v>
      </c>
      <c r="K163" s="271">
        <v>1675.4</v>
      </c>
      <c r="L163" s="271">
        <v>1687.7500000000002</v>
      </c>
      <c r="M163" s="272">
        <v>1663.05</v>
      </c>
      <c r="N163" s="272">
        <v>1640.35</v>
      </c>
      <c r="O163" s="272">
        <v>6070812</v>
      </c>
      <c r="P163" s="273">
        <v>-8.5083754320659406E-3</v>
      </c>
    </row>
    <row r="164" spans="1:16" ht="12.75" customHeight="1">
      <c r="A164" s="264">
        <v>154</v>
      </c>
      <c r="B164" s="277" t="s">
        <v>49</v>
      </c>
      <c r="C164" s="269" t="s">
        <v>208</v>
      </c>
      <c r="D164" s="270">
        <v>45260</v>
      </c>
      <c r="E164" s="269">
        <v>999.35</v>
      </c>
      <c r="F164" s="269">
        <v>1002.65</v>
      </c>
      <c r="G164" s="271">
        <v>992.3</v>
      </c>
      <c r="H164" s="271">
        <v>985.25</v>
      </c>
      <c r="I164" s="271">
        <v>974.9</v>
      </c>
      <c r="J164" s="271">
        <v>1009.6999999999999</v>
      </c>
      <c r="K164" s="271">
        <v>1020.0500000000001</v>
      </c>
      <c r="L164" s="271">
        <v>1027.0999999999999</v>
      </c>
      <c r="M164" s="272">
        <v>1013</v>
      </c>
      <c r="N164" s="272">
        <v>995.6</v>
      </c>
      <c r="O164" s="272">
        <v>3901500</v>
      </c>
      <c r="P164" s="273">
        <v>7.0206230802983766E-3</v>
      </c>
    </row>
    <row r="165" spans="1:16" ht="12.75" customHeight="1">
      <c r="A165" s="264">
        <v>155</v>
      </c>
      <c r="B165" s="277" t="s">
        <v>63</v>
      </c>
      <c r="C165" s="269" t="s">
        <v>209</v>
      </c>
      <c r="D165" s="270">
        <v>45260</v>
      </c>
      <c r="E165" s="269">
        <v>253.55</v>
      </c>
      <c r="F165" s="269">
        <v>252.61666666666667</v>
      </c>
      <c r="G165" s="271">
        <v>249.08333333333337</v>
      </c>
      <c r="H165" s="271">
        <v>244.6166666666667</v>
      </c>
      <c r="I165" s="271">
        <v>241.0833333333334</v>
      </c>
      <c r="J165" s="271">
        <v>257.08333333333337</v>
      </c>
      <c r="K165" s="271">
        <v>260.61666666666667</v>
      </c>
      <c r="L165" s="271">
        <v>265.08333333333331</v>
      </c>
      <c r="M165" s="272">
        <v>256.14999999999998</v>
      </c>
      <c r="N165" s="272">
        <v>248.15</v>
      </c>
      <c r="O165" s="272">
        <v>46462500</v>
      </c>
      <c r="P165" s="273">
        <v>1.7854208883290434E-2</v>
      </c>
    </row>
    <row r="166" spans="1:16" ht="12.75" customHeight="1">
      <c r="A166" s="264">
        <v>156</v>
      </c>
      <c r="B166" s="277" t="s">
        <v>190</v>
      </c>
      <c r="C166" s="269" t="s">
        <v>210</v>
      </c>
      <c r="D166" s="270">
        <v>45260</v>
      </c>
      <c r="E166" s="269">
        <v>335.25</v>
      </c>
      <c r="F166" s="269">
        <v>335.35</v>
      </c>
      <c r="G166" s="271">
        <v>328.00000000000006</v>
      </c>
      <c r="H166" s="271">
        <v>320.75000000000006</v>
      </c>
      <c r="I166" s="271">
        <v>313.40000000000009</v>
      </c>
      <c r="J166" s="271">
        <v>342.6</v>
      </c>
      <c r="K166" s="271">
        <v>349.94999999999993</v>
      </c>
      <c r="L166" s="271">
        <v>357.2</v>
      </c>
      <c r="M166" s="272">
        <v>342.7</v>
      </c>
      <c r="N166" s="272">
        <v>328.1</v>
      </c>
      <c r="O166" s="272">
        <v>53912000</v>
      </c>
      <c r="P166" s="273">
        <v>-4.4079577289974824E-2</v>
      </c>
    </row>
    <row r="167" spans="1:16" ht="12.75" customHeight="1">
      <c r="A167" s="264">
        <v>157</v>
      </c>
      <c r="B167" s="277" t="s">
        <v>84</v>
      </c>
      <c r="C167" s="269" t="s">
        <v>211</v>
      </c>
      <c r="D167" s="270">
        <v>45260</v>
      </c>
      <c r="E167" s="269">
        <v>2362.4</v>
      </c>
      <c r="F167" s="269">
        <v>2354.1</v>
      </c>
      <c r="G167" s="271">
        <v>2344.35</v>
      </c>
      <c r="H167" s="271">
        <v>2326.3000000000002</v>
      </c>
      <c r="I167" s="271">
        <v>2316.5500000000002</v>
      </c>
      <c r="J167" s="271">
        <v>2372.1499999999996</v>
      </c>
      <c r="K167" s="271">
        <v>2381.8999999999996</v>
      </c>
      <c r="L167" s="271">
        <v>2399.9499999999994</v>
      </c>
      <c r="M167" s="272">
        <v>2363.85</v>
      </c>
      <c r="N167" s="272">
        <v>2336.0500000000002</v>
      </c>
      <c r="O167" s="272">
        <v>45577500</v>
      </c>
      <c r="P167" s="273">
        <v>-6.9720573015959473E-3</v>
      </c>
    </row>
    <row r="168" spans="1:16" ht="12.75" customHeight="1">
      <c r="A168" s="264">
        <v>158</v>
      </c>
      <c r="B168" s="277" t="s">
        <v>132</v>
      </c>
      <c r="C168" s="269" t="s">
        <v>212</v>
      </c>
      <c r="D168" s="270">
        <v>45260</v>
      </c>
      <c r="E168" s="269">
        <v>88.4</v>
      </c>
      <c r="F168" s="269">
        <v>88.75</v>
      </c>
      <c r="G168" s="271">
        <v>87.75</v>
      </c>
      <c r="H168" s="271">
        <v>87.1</v>
      </c>
      <c r="I168" s="271">
        <v>86.1</v>
      </c>
      <c r="J168" s="271">
        <v>89.4</v>
      </c>
      <c r="K168" s="271">
        <v>90.4</v>
      </c>
      <c r="L168" s="271">
        <v>91.050000000000011</v>
      </c>
      <c r="M168" s="272">
        <v>89.75</v>
      </c>
      <c r="N168" s="272">
        <v>88.1</v>
      </c>
      <c r="O168" s="272">
        <v>136224000</v>
      </c>
      <c r="P168" s="273">
        <v>-7.163886162904809E-2</v>
      </c>
    </row>
    <row r="169" spans="1:16" ht="12.75" customHeight="1">
      <c r="A169" s="264">
        <v>159</v>
      </c>
      <c r="B169" s="277" t="s">
        <v>63</v>
      </c>
      <c r="C169" s="274" t="s">
        <v>213</v>
      </c>
      <c r="D169" s="270">
        <v>45260</v>
      </c>
      <c r="E169" s="269">
        <v>769.1</v>
      </c>
      <c r="F169" s="269">
        <v>767.16666666666663</v>
      </c>
      <c r="G169" s="271">
        <v>759.48333333333323</v>
      </c>
      <c r="H169" s="271">
        <v>749.86666666666656</v>
      </c>
      <c r="I169" s="271">
        <v>742.18333333333317</v>
      </c>
      <c r="J169" s="271">
        <v>776.7833333333333</v>
      </c>
      <c r="K169" s="271">
        <v>784.4666666666667</v>
      </c>
      <c r="L169" s="271">
        <v>794.08333333333337</v>
      </c>
      <c r="M169" s="272">
        <v>774.85</v>
      </c>
      <c r="N169" s="272">
        <v>757.55</v>
      </c>
      <c r="O169" s="272">
        <v>10948800</v>
      </c>
      <c r="P169" s="273">
        <v>-3.0530565984274279E-2</v>
      </c>
    </row>
    <row r="170" spans="1:16" ht="12.75" customHeight="1">
      <c r="A170" s="264">
        <v>160</v>
      </c>
      <c r="B170" s="277" t="s">
        <v>68</v>
      </c>
      <c r="C170" s="269" t="s">
        <v>214</v>
      </c>
      <c r="D170" s="270">
        <v>45260</v>
      </c>
      <c r="E170" s="269">
        <v>1358.85</v>
      </c>
      <c r="F170" s="269">
        <v>1352.3500000000001</v>
      </c>
      <c r="G170" s="271">
        <v>1343.5500000000002</v>
      </c>
      <c r="H170" s="271">
        <v>1328.25</v>
      </c>
      <c r="I170" s="271">
        <v>1319.45</v>
      </c>
      <c r="J170" s="271">
        <v>1367.6500000000003</v>
      </c>
      <c r="K170" s="271">
        <v>1376.45</v>
      </c>
      <c r="L170" s="271">
        <v>1391.7500000000005</v>
      </c>
      <c r="M170" s="272">
        <v>1361.15</v>
      </c>
      <c r="N170" s="272">
        <v>1337.05</v>
      </c>
      <c r="O170" s="272">
        <v>6000750</v>
      </c>
      <c r="P170" s="273">
        <v>1.5484198502348013E-2</v>
      </c>
    </row>
    <row r="171" spans="1:16" ht="12.75" customHeight="1">
      <c r="A171" s="264">
        <v>161</v>
      </c>
      <c r="B171" s="277" t="s">
        <v>63</v>
      </c>
      <c r="C171" s="269" t="s">
        <v>215</v>
      </c>
      <c r="D171" s="270">
        <v>45260</v>
      </c>
      <c r="E171" s="269">
        <v>586.4</v>
      </c>
      <c r="F171" s="269">
        <v>586.66666666666663</v>
      </c>
      <c r="G171" s="271">
        <v>584.48333333333323</v>
      </c>
      <c r="H171" s="271">
        <v>582.56666666666661</v>
      </c>
      <c r="I171" s="271">
        <v>580.38333333333321</v>
      </c>
      <c r="J171" s="271">
        <v>588.58333333333326</v>
      </c>
      <c r="K171" s="271">
        <v>590.76666666666665</v>
      </c>
      <c r="L171" s="271">
        <v>592.68333333333328</v>
      </c>
      <c r="M171" s="272">
        <v>588.85</v>
      </c>
      <c r="N171" s="272">
        <v>584.75</v>
      </c>
      <c r="O171" s="272">
        <v>85656000</v>
      </c>
      <c r="P171" s="273">
        <v>1.9186492709132769E-2</v>
      </c>
    </row>
    <row r="172" spans="1:16" ht="12.75" customHeight="1">
      <c r="A172" s="264">
        <v>162</v>
      </c>
      <c r="B172" s="277" t="s">
        <v>49</v>
      </c>
      <c r="C172" s="269" t="s">
        <v>216</v>
      </c>
      <c r="D172" s="270">
        <v>45260</v>
      </c>
      <c r="E172" s="269">
        <v>26297.15</v>
      </c>
      <c r="F172" s="269">
        <v>26359.399999999998</v>
      </c>
      <c r="G172" s="271">
        <v>26193.799999999996</v>
      </c>
      <c r="H172" s="271">
        <v>26090.449999999997</v>
      </c>
      <c r="I172" s="271">
        <v>25924.849999999995</v>
      </c>
      <c r="J172" s="271">
        <v>26462.749999999996</v>
      </c>
      <c r="K172" s="271">
        <v>26628.349999999995</v>
      </c>
      <c r="L172" s="271">
        <v>26731.699999999997</v>
      </c>
      <c r="M172" s="272">
        <v>26525</v>
      </c>
      <c r="N172" s="272">
        <v>26256.05</v>
      </c>
      <c r="O172" s="272">
        <v>189425</v>
      </c>
      <c r="P172" s="273">
        <v>-5.1207983193277311E-3</v>
      </c>
    </row>
    <row r="173" spans="1:16" ht="12.75" customHeight="1">
      <c r="A173" s="264">
        <v>163</v>
      </c>
      <c r="B173" s="277" t="s">
        <v>41</v>
      </c>
      <c r="C173" s="269" t="s">
        <v>217</v>
      </c>
      <c r="D173" s="270">
        <v>45260</v>
      </c>
      <c r="E173" s="269">
        <v>3508.9</v>
      </c>
      <c r="F173" s="269">
        <v>3502.0833333333335</v>
      </c>
      <c r="G173" s="271">
        <v>3426.166666666667</v>
      </c>
      <c r="H173" s="271">
        <v>3343.4333333333334</v>
      </c>
      <c r="I173" s="271">
        <v>3267.5166666666669</v>
      </c>
      <c r="J173" s="271">
        <v>3584.8166666666671</v>
      </c>
      <c r="K173" s="271">
        <v>3660.733333333334</v>
      </c>
      <c r="L173" s="271">
        <v>3743.4666666666672</v>
      </c>
      <c r="M173" s="272">
        <v>3578</v>
      </c>
      <c r="N173" s="272">
        <v>3419.35</v>
      </c>
      <c r="O173" s="272">
        <v>2718600</v>
      </c>
      <c r="P173" s="273">
        <v>-4.0728292799110805E-2</v>
      </c>
    </row>
    <row r="174" spans="1:16" ht="12.75" customHeight="1">
      <c r="A174" s="264">
        <v>164</v>
      </c>
      <c r="B174" s="277" t="s">
        <v>47</v>
      </c>
      <c r="C174" s="269" t="s">
        <v>218</v>
      </c>
      <c r="D174" s="270">
        <v>45260</v>
      </c>
      <c r="E174" s="269">
        <v>2366.0500000000002</v>
      </c>
      <c r="F174" s="269">
        <v>2361.6166666666668</v>
      </c>
      <c r="G174" s="271">
        <v>2350.4333333333334</v>
      </c>
      <c r="H174" s="271">
        <v>2334.8166666666666</v>
      </c>
      <c r="I174" s="271">
        <v>2323.6333333333332</v>
      </c>
      <c r="J174" s="271">
        <v>2377.2333333333336</v>
      </c>
      <c r="K174" s="271">
        <v>2388.416666666667</v>
      </c>
      <c r="L174" s="271">
        <v>2404.0333333333338</v>
      </c>
      <c r="M174" s="272">
        <v>2372.8000000000002</v>
      </c>
      <c r="N174" s="272">
        <v>2346</v>
      </c>
      <c r="O174" s="272">
        <v>3642375</v>
      </c>
      <c r="P174" s="273">
        <v>4.2390405293631101E-3</v>
      </c>
    </row>
    <row r="175" spans="1:16" ht="12.75" customHeight="1">
      <c r="A175" s="264">
        <v>165</v>
      </c>
      <c r="B175" s="277" t="s">
        <v>68</v>
      </c>
      <c r="C175" s="269" t="s">
        <v>219</v>
      </c>
      <c r="D175" s="270">
        <v>45260</v>
      </c>
      <c r="E175" s="269">
        <v>2038</v>
      </c>
      <c r="F175" s="269">
        <v>2020.5</v>
      </c>
      <c r="G175" s="271">
        <v>1997.2</v>
      </c>
      <c r="H175" s="271">
        <v>1956.4</v>
      </c>
      <c r="I175" s="271">
        <v>1933.1000000000001</v>
      </c>
      <c r="J175" s="271">
        <v>2061.3000000000002</v>
      </c>
      <c r="K175" s="271">
        <v>2084.6000000000004</v>
      </c>
      <c r="L175" s="271">
        <v>2125.3999999999996</v>
      </c>
      <c r="M175" s="272">
        <v>2043.8</v>
      </c>
      <c r="N175" s="272">
        <v>1979.7</v>
      </c>
      <c r="O175" s="272">
        <v>7330800</v>
      </c>
      <c r="P175" s="273">
        <v>-1.9067881658704988E-2</v>
      </c>
    </row>
    <row r="176" spans="1:16" ht="12.75" customHeight="1">
      <c r="A176" s="264">
        <v>166</v>
      </c>
      <c r="B176" s="277" t="s">
        <v>43</v>
      </c>
      <c r="C176" s="269" t="s">
        <v>220</v>
      </c>
      <c r="D176" s="270">
        <v>45260</v>
      </c>
      <c r="E176" s="269">
        <v>1180.75</v>
      </c>
      <c r="F176" s="269">
        <v>1180.8166666666666</v>
      </c>
      <c r="G176" s="271">
        <v>1175.2833333333333</v>
      </c>
      <c r="H176" s="271">
        <v>1169.8166666666666</v>
      </c>
      <c r="I176" s="271">
        <v>1164.2833333333333</v>
      </c>
      <c r="J176" s="271">
        <v>1186.2833333333333</v>
      </c>
      <c r="K176" s="271">
        <v>1191.8166666666666</v>
      </c>
      <c r="L176" s="271">
        <v>1197.2833333333333</v>
      </c>
      <c r="M176" s="272">
        <v>1186.3499999999999</v>
      </c>
      <c r="N176" s="272">
        <v>1175.3499999999999</v>
      </c>
      <c r="O176" s="272">
        <v>22148000</v>
      </c>
      <c r="P176" s="273">
        <v>1.0507489380728817E-2</v>
      </c>
    </row>
    <row r="177" spans="1:16" ht="12.75" customHeight="1">
      <c r="A177" s="264">
        <v>167</v>
      </c>
      <c r="B177" s="277" t="s">
        <v>205</v>
      </c>
      <c r="C177" s="269" t="s">
        <v>221</v>
      </c>
      <c r="D177" s="270">
        <v>45260</v>
      </c>
      <c r="E177" s="269">
        <v>663.85</v>
      </c>
      <c r="F177" s="269">
        <v>666.76666666666677</v>
      </c>
      <c r="G177" s="271">
        <v>659.08333333333348</v>
      </c>
      <c r="H177" s="271">
        <v>654.31666666666672</v>
      </c>
      <c r="I177" s="271">
        <v>646.63333333333344</v>
      </c>
      <c r="J177" s="271">
        <v>671.53333333333353</v>
      </c>
      <c r="K177" s="271">
        <v>679.2166666666667</v>
      </c>
      <c r="L177" s="271">
        <v>683.98333333333358</v>
      </c>
      <c r="M177" s="272">
        <v>674.45</v>
      </c>
      <c r="N177" s="272">
        <v>662</v>
      </c>
      <c r="O177" s="272">
        <v>8343000</v>
      </c>
      <c r="P177" s="273">
        <v>1.4038286235186874E-2</v>
      </c>
    </row>
    <row r="178" spans="1:16" ht="12.75" customHeight="1">
      <c r="A178" s="264">
        <v>168</v>
      </c>
      <c r="B178" s="277" t="s">
        <v>43</v>
      </c>
      <c r="C178" s="276" t="s">
        <v>222</v>
      </c>
      <c r="D178" s="270">
        <v>45260</v>
      </c>
      <c r="E178" s="269">
        <v>719.3</v>
      </c>
      <c r="F178" s="269">
        <v>714.25</v>
      </c>
      <c r="G178" s="271">
        <v>707.95</v>
      </c>
      <c r="H178" s="271">
        <v>696.6</v>
      </c>
      <c r="I178" s="271">
        <v>690.30000000000007</v>
      </c>
      <c r="J178" s="271">
        <v>725.6</v>
      </c>
      <c r="K178" s="271">
        <v>731.9</v>
      </c>
      <c r="L178" s="271">
        <v>743.25</v>
      </c>
      <c r="M178" s="272">
        <v>720.55</v>
      </c>
      <c r="N178" s="272">
        <v>702.9</v>
      </c>
      <c r="O178" s="272">
        <v>3832000</v>
      </c>
      <c r="P178" s="273">
        <v>-2.6089225150013044E-4</v>
      </c>
    </row>
    <row r="179" spans="1:16" ht="12.75" customHeight="1">
      <c r="A179" s="264">
        <v>169</v>
      </c>
      <c r="B179" s="277" t="s">
        <v>39</v>
      </c>
      <c r="C179" s="269" t="s">
        <v>223</v>
      </c>
      <c r="D179" s="270">
        <v>45260</v>
      </c>
      <c r="E179" s="269">
        <v>943.4</v>
      </c>
      <c r="F179" s="269">
        <v>943.91666666666663</v>
      </c>
      <c r="G179" s="271">
        <v>939.88333333333321</v>
      </c>
      <c r="H179" s="271">
        <v>936.36666666666656</v>
      </c>
      <c r="I179" s="271">
        <v>932.33333333333314</v>
      </c>
      <c r="J179" s="271">
        <v>947.43333333333328</v>
      </c>
      <c r="K179" s="271">
        <v>951.46666666666681</v>
      </c>
      <c r="L179" s="271">
        <v>954.98333333333335</v>
      </c>
      <c r="M179" s="272">
        <v>947.95</v>
      </c>
      <c r="N179" s="272">
        <v>940.4</v>
      </c>
      <c r="O179" s="272">
        <v>13325950</v>
      </c>
      <c r="P179" s="273">
        <v>3.478981155518741E-3</v>
      </c>
    </row>
    <row r="180" spans="1:16" ht="12.75" customHeight="1">
      <c r="A180" s="264">
        <v>170</v>
      </c>
      <c r="B180" s="277" t="s">
        <v>79</v>
      </c>
      <c r="C180" s="275" t="s">
        <v>224</v>
      </c>
      <c r="D180" s="270">
        <v>45260</v>
      </c>
      <c r="E180" s="269">
        <v>1686.95</v>
      </c>
      <c r="F180" s="269">
        <v>1702.3833333333332</v>
      </c>
      <c r="G180" s="271">
        <v>1669.7666666666664</v>
      </c>
      <c r="H180" s="271">
        <v>1652.5833333333333</v>
      </c>
      <c r="I180" s="271">
        <v>1619.9666666666665</v>
      </c>
      <c r="J180" s="271">
        <v>1719.5666666666664</v>
      </c>
      <c r="K180" s="271">
        <v>1752.1833333333332</v>
      </c>
      <c r="L180" s="271">
        <v>1769.3666666666663</v>
      </c>
      <c r="M180" s="272">
        <v>1735</v>
      </c>
      <c r="N180" s="272">
        <v>1685.2</v>
      </c>
      <c r="O180" s="272">
        <v>7411000</v>
      </c>
      <c r="P180" s="273">
        <v>3.5055865921787707E-2</v>
      </c>
    </row>
    <row r="181" spans="1:16" ht="12.75" customHeight="1">
      <c r="A181" s="264">
        <v>171</v>
      </c>
      <c r="B181" s="277" t="s">
        <v>59</v>
      </c>
      <c r="C181" s="269" t="s">
        <v>225</v>
      </c>
      <c r="D181" s="270">
        <v>45260</v>
      </c>
      <c r="E181" s="269">
        <v>930.7</v>
      </c>
      <c r="F181" s="269">
        <v>928.55000000000007</v>
      </c>
      <c r="G181" s="271">
        <v>922.40000000000009</v>
      </c>
      <c r="H181" s="271">
        <v>914.1</v>
      </c>
      <c r="I181" s="271">
        <v>907.95</v>
      </c>
      <c r="J181" s="271">
        <v>936.85000000000014</v>
      </c>
      <c r="K181" s="271">
        <v>943</v>
      </c>
      <c r="L181" s="271">
        <v>951.30000000000018</v>
      </c>
      <c r="M181" s="272">
        <v>934.7</v>
      </c>
      <c r="N181" s="272">
        <v>920.25</v>
      </c>
      <c r="O181" s="272">
        <v>9945900</v>
      </c>
      <c r="P181" s="273">
        <v>3.2803738317757007E-2</v>
      </c>
    </row>
    <row r="182" spans="1:16" ht="12.75" customHeight="1">
      <c r="A182" s="264">
        <v>172</v>
      </c>
      <c r="B182" s="277" t="s">
        <v>56</v>
      </c>
      <c r="C182" s="269" t="s">
        <v>226</v>
      </c>
      <c r="D182" s="270">
        <v>45260</v>
      </c>
      <c r="E182" s="269">
        <v>673.55</v>
      </c>
      <c r="F182" s="269">
        <v>668.91666666666663</v>
      </c>
      <c r="G182" s="271">
        <v>662.98333333333323</v>
      </c>
      <c r="H182" s="271">
        <v>652.41666666666663</v>
      </c>
      <c r="I182" s="271">
        <v>646.48333333333323</v>
      </c>
      <c r="J182" s="271">
        <v>679.48333333333323</v>
      </c>
      <c r="K182" s="271">
        <v>685.41666666666663</v>
      </c>
      <c r="L182" s="271">
        <v>695.98333333333323</v>
      </c>
      <c r="M182" s="272">
        <v>674.85</v>
      </c>
      <c r="N182" s="272">
        <v>658.35</v>
      </c>
      <c r="O182" s="272">
        <v>70774050</v>
      </c>
      <c r="P182" s="273">
        <v>-4.0251985545614405E-2</v>
      </c>
    </row>
    <row r="183" spans="1:16" ht="12.75" customHeight="1">
      <c r="A183" s="264">
        <v>173</v>
      </c>
      <c r="B183" s="277" t="s">
        <v>190</v>
      </c>
      <c r="C183" s="269" t="s">
        <v>227</v>
      </c>
      <c r="D183" s="270">
        <v>45260</v>
      </c>
      <c r="E183" s="269">
        <v>260.2</v>
      </c>
      <c r="F183" s="269">
        <v>260.63333333333327</v>
      </c>
      <c r="G183" s="271">
        <v>258.36666666666656</v>
      </c>
      <c r="H183" s="271">
        <v>256.5333333333333</v>
      </c>
      <c r="I183" s="271">
        <v>254.26666666666659</v>
      </c>
      <c r="J183" s="271">
        <v>262.46666666666653</v>
      </c>
      <c r="K183" s="271">
        <v>264.73333333333329</v>
      </c>
      <c r="L183" s="271">
        <v>266.56666666666649</v>
      </c>
      <c r="M183" s="272">
        <v>262.89999999999998</v>
      </c>
      <c r="N183" s="272">
        <v>258.8</v>
      </c>
      <c r="O183" s="272">
        <v>93072375</v>
      </c>
      <c r="P183" s="273">
        <v>1.5465625805501345E-2</v>
      </c>
    </row>
    <row r="184" spans="1:16" ht="12.75" customHeight="1">
      <c r="A184" s="264">
        <v>174</v>
      </c>
      <c r="B184" s="277" t="s">
        <v>132</v>
      </c>
      <c r="C184" s="269" t="s">
        <v>228</v>
      </c>
      <c r="D184" s="270">
        <v>45260</v>
      </c>
      <c r="E184" s="269">
        <v>124.2</v>
      </c>
      <c r="F184" s="269">
        <v>123.60000000000001</v>
      </c>
      <c r="G184" s="271">
        <v>122.60000000000002</v>
      </c>
      <c r="H184" s="271">
        <v>121.00000000000001</v>
      </c>
      <c r="I184" s="271">
        <v>120.00000000000003</v>
      </c>
      <c r="J184" s="271">
        <v>125.20000000000002</v>
      </c>
      <c r="K184" s="271">
        <v>126.19999999999999</v>
      </c>
      <c r="L184" s="271">
        <v>127.80000000000001</v>
      </c>
      <c r="M184" s="272">
        <v>124.6</v>
      </c>
      <c r="N184" s="272">
        <v>122</v>
      </c>
      <c r="O184" s="272">
        <v>198335500</v>
      </c>
      <c r="P184" s="273">
        <v>-1.4107225852311563E-2</v>
      </c>
    </row>
    <row r="185" spans="1:16" ht="12.75" customHeight="1">
      <c r="A185" s="264">
        <v>175</v>
      </c>
      <c r="B185" s="277" t="s">
        <v>87</v>
      </c>
      <c r="C185" s="269" t="s">
        <v>229</v>
      </c>
      <c r="D185" s="270">
        <v>45260</v>
      </c>
      <c r="E185" s="269">
        <v>3411.2</v>
      </c>
      <c r="F185" s="269">
        <v>3400.5833333333335</v>
      </c>
      <c r="G185" s="271">
        <v>3383.166666666667</v>
      </c>
      <c r="H185" s="271">
        <v>3355.1333333333337</v>
      </c>
      <c r="I185" s="271">
        <v>3337.7166666666672</v>
      </c>
      <c r="J185" s="271">
        <v>3428.6166666666668</v>
      </c>
      <c r="K185" s="271">
        <v>3446.0333333333338</v>
      </c>
      <c r="L185" s="271">
        <v>3474.0666666666666</v>
      </c>
      <c r="M185" s="272">
        <v>3418</v>
      </c>
      <c r="N185" s="272">
        <v>3372.55</v>
      </c>
      <c r="O185" s="272">
        <v>13430025</v>
      </c>
      <c r="P185" s="273">
        <v>-1.2291178666117532E-2</v>
      </c>
    </row>
    <row r="186" spans="1:16" ht="12.75" customHeight="1">
      <c r="A186" s="264">
        <v>176</v>
      </c>
      <c r="B186" s="277" t="s">
        <v>87</v>
      </c>
      <c r="C186" s="269" t="s">
        <v>230</v>
      </c>
      <c r="D186" s="270">
        <v>45260</v>
      </c>
      <c r="E186" s="269">
        <v>1177.45</v>
      </c>
      <c r="F186" s="269">
        <v>1168.5333333333333</v>
      </c>
      <c r="G186" s="271">
        <v>1154.0166666666667</v>
      </c>
      <c r="H186" s="271">
        <v>1130.5833333333333</v>
      </c>
      <c r="I186" s="271">
        <v>1116.0666666666666</v>
      </c>
      <c r="J186" s="271">
        <v>1191.9666666666667</v>
      </c>
      <c r="K186" s="271">
        <v>1206.4833333333331</v>
      </c>
      <c r="L186" s="271">
        <v>1229.9166666666667</v>
      </c>
      <c r="M186" s="272">
        <v>1183.05</v>
      </c>
      <c r="N186" s="272">
        <v>1145.0999999999999</v>
      </c>
      <c r="O186" s="272">
        <v>15150000</v>
      </c>
      <c r="P186" s="273">
        <v>1.0606363818290974E-2</v>
      </c>
    </row>
    <row r="187" spans="1:16" ht="12.75" customHeight="1">
      <c r="A187" s="264">
        <v>177</v>
      </c>
      <c r="B187" s="277" t="s">
        <v>59</v>
      </c>
      <c r="C187" s="269" t="s">
        <v>231</v>
      </c>
      <c r="D187" s="270">
        <v>45260</v>
      </c>
      <c r="E187" s="269">
        <v>3300.75</v>
      </c>
      <c r="F187" s="269">
        <v>3293.5833333333335</v>
      </c>
      <c r="G187" s="271">
        <v>3281.166666666667</v>
      </c>
      <c r="H187" s="271">
        <v>3261.5833333333335</v>
      </c>
      <c r="I187" s="271">
        <v>3249.166666666667</v>
      </c>
      <c r="J187" s="271">
        <v>3313.166666666667</v>
      </c>
      <c r="K187" s="271">
        <v>3325.5833333333339</v>
      </c>
      <c r="L187" s="271">
        <v>3345.166666666667</v>
      </c>
      <c r="M187" s="272">
        <v>3306</v>
      </c>
      <c r="N187" s="272">
        <v>3274</v>
      </c>
      <c r="O187" s="272">
        <v>5630050</v>
      </c>
      <c r="P187" s="273">
        <v>-2.1520279811431425E-2</v>
      </c>
    </row>
    <row r="188" spans="1:16" ht="12.75" customHeight="1">
      <c r="A188" s="264">
        <v>178</v>
      </c>
      <c r="B188" s="277" t="s">
        <v>43</v>
      </c>
      <c r="C188" s="269" t="s">
        <v>232</v>
      </c>
      <c r="D188" s="270">
        <v>45260</v>
      </c>
      <c r="E188" s="269">
        <v>2060.0500000000002</v>
      </c>
      <c r="F188" s="269">
        <v>2064.9166666666665</v>
      </c>
      <c r="G188" s="271">
        <v>2047.1333333333332</v>
      </c>
      <c r="H188" s="271">
        <v>2034.2166666666667</v>
      </c>
      <c r="I188" s="271">
        <v>2016.4333333333334</v>
      </c>
      <c r="J188" s="271">
        <v>2077.833333333333</v>
      </c>
      <c r="K188" s="271">
        <v>2095.6166666666668</v>
      </c>
      <c r="L188" s="271">
        <v>2108.5333333333328</v>
      </c>
      <c r="M188" s="272">
        <v>2082.6999999999998</v>
      </c>
      <c r="N188" s="272">
        <v>2052</v>
      </c>
      <c r="O188" s="272">
        <v>1661500</v>
      </c>
      <c r="P188" s="273">
        <v>-6.2799043062200955E-3</v>
      </c>
    </row>
    <row r="189" spans="1:16" ht="12.75" customHeight="1">
      <c r="A189" s="264">
        <v>179</v>
      </c>
      <c r="B189" s="277" t="s">
        <v>45</v>
      </c>
      <c r="C189" s="269" t="s">
        <v>233</v>
      </c>
      <c r="D189" s="270">
        <v>45260</v>
      </c>
      <c r="E189" s="269">
        <v>2561.9</v>
      </c>
      <c r="F189" s="269">
        <v>2559.9833333333336</v>
      </c>
      <c r="G189" s="271">
        <v>2543.0166666666673</v>
      </c>
      <c r="H189" s="271">
        <v>2524.1333333333337</v>
      </c>
      <c r="I189" s="271">
        <v>2507.1666666666674</v>
      </c>
      <c r="J189" s="271">
        <v>2578.8666666666672</v>
      </c>
      <c r="K189" s="271">
        <v>2595.8333333333335</v>
      </c>
      <c r="L189" s="271">
        <v>2614.7166666666672</v>
      </c>
      <c r="M189" s="272">
        <v>2576.9499999999998</v>
      </c>
      <c r="N189" s="272">
        <v>2541.1</v>
      </c>
      <c r="O189" s="272">
        <v>3663200</v>
      </c>
      <c r="P189" s="273">
        <v>-2.7503451205267069E-2</v>
      </c>
    </row>
    <row r="190" spans="1:16" ht="12.75" customHeight="1">
      <c r="A190" s="264">
        <v>180</v>
      </c>
      <c r="B190" s="277" t="s">
        <v>56</v>
      </c>
      <c r="C190" s="269" t="s">
        <v>234</v>
      </c>
      <c r="D190" s="270">
        <v>45260</v>
      </c>
      <c r="E190" s="269">
        <v>1668.4</v>
      </c>
      <c r="F190" s="269">
        <v>1661.3666666666668</v>
      </c>
      <c r="G190" s="271">
        <v>1652.3333333333335</v>
      </c>
      <c r="H190" s="271">
        <v>1636.2666666666667</v>
      </c>
      <c r="I190" s="271">
        <v>1627.2333333333333</v>
      </c>
      <c r="J190" s="271">
        <v>1677.4333333333336</v>
      </c>
      <c r="K190" s="271">
        <v>1686.4666666666669</v>
      </c>
      <c r="L190" s="271">
        <v>1702.5333333333338</v>
      </c>
      <c r="M190" s="272">
        <v>1670.4</v>
      </c>
      <c r="N190" s="272">
        <v>1645.3</v>
      </c>
      <c r="O190" s="272">
        <v>6861050</v>
      </c>
      <c r="P190" s="273">
        <v>5.8494535378931702E-3</v>
      </c>
    </row>
    <row r="191" spans="1:16" ht="12.75" customHeight="1">
      <c r="A191" s="264">
        <v>181</v>
      </c>
      <c r="B191" s="277" t="s">
        <v>59</v>
      </c>
      <c r="C191" s="269" t="s">
        <v>235</v>
      </c>
      <c r="D191" s="270">
        <v>45260</v>
      </c>
      <c r="E191" s="269">
        <v>1562.6</v>
      </c>
      <c r="F191" s="269">
        <v>1574.0833333333333</v>
      </c>
      <c r="G191" s="271">
        <v>1549.0166666666664</v>
      </c>
      <c r="H191" s="271">
        <v>1535.4333333333332</v>
      </c>
      <c r="I191" s="271">
        <v>1510.3666666666663</v>
      </c>
      <c r="J191" s="271">
        <v>1587.6666666666665</v>
      </c>
      <c r="K191" s="271">
        <v>1612.7333333333336</v>
      </c>
      <c r="L191" s="271">
        <v>1626.3166666666666</v>
      </c>
      <c r="M191" s="272">
        <v>1599.15</v>
      </c>
      <c r="N191" s="272">
        <v>1560.5</v>
      </c>
      <c r="O191" s="272">
        <v>3086000</v>
      </c>
      <c r="P191" s="273">
        <v>5.6994108782024933E-2</v>
      </c>
    </row>
    <row r="192" spans="1:16" ht="12.75" customHeight="1">
      <c r="A192" s="264">
        <v>182</v>
      </c>
      <c r="B192" s="277" t="s">
        <v>49</v>
      </c>
      <c r="C192" s="269" t="s">
        <v>236</v>
      </c>
      <c r="D192" s="270">
        <v>45260</v>
      </c>
      <c r="E192" s="269">
        <v>8771.85</v>
      </c>
      <c r="F192" s="269">
        <v>8772.8833333333332</v>
      </c>
      <c r="G192" s="271">
        <v>8704.7666666666664</v>
      </c>
      <c r="H192" s="271">
        <v>8637.6833333333325</v>
      </c>
      <c r="I192" s="271">
        <v>8569.5666666666657</v>
      </c>
      <c r="J192" s="271">
        <v>8839.9666666666672</v>
      </c>
      <c r="K192" s="271">
        <v>8908.0833333333321</v>
      </c>
      <c r="L192" s="271">
        <v>8975.1666666666679</v>
      </c>
      <c r="M192" s="272">
        <v>8841</v>
      </c>
      <c r="N192" s="272">
        <v>8705.7999999999993</v>
      </c>
      <c r="O192" s="272">
        <v>1189600</v>
      </c>
      <c r="P192" s="273">
        <v>2.8798754648447635E-2</v>
      </c>
    </row>
    <row r="193" spans="1:16" ht="12.75" customHeight="1">
      <c r="A193" s="264">
        <v>183</v>
      </c>
      <c r="B193" s="277" t="s">
        <v>39</v>
      </c>
      <c r="C193" s="269" t="s">
        <v>237</v>
      </c>
      <c r="D193" s="270">
        <v>45260</v>
      </c>
      <c r="E193" s="269">
        <v>563.1</v>
      </c>
      <c r="F193" s="269">
        <v>562.13333333333333</v>
      </c>
      <c r="G193" s="271">
        <v>558.4666666666667</v>
      </c>
      <c r="H193" s="271">
        <v>553.83333333333337</v>
      </c>
      <c r="I193" s="271">
        <v>550.16666666666674</v>
      </c>
      <c r="J193" s="271">
        <v>566.76666666666665</v>
      </c>
      <c r="K193" s="271">
        <v>570.43333333333339</v>
      </c>
      <c r="L193" s="271">
        <v>575.06666666666661</v>
      </c>
      <c r="M193" s="272">
        <v>565.79999999999995</v>
      </c>
      <c r="N193" s="272">
        <v>557.5</v>
      </c>
      <c r="O193" s="272">
        <v>31458700</v>
      </c>
      <c r="P193" s="273">
        <v>-4.7395976853127582E-2</v>
      </c>
    </row>
    <row r="194" spans="1:16" ht="12.75" customHeight="1">
      <c r="A194" s="264">
        <v>184</v>
      </c>
      <c r="B194" s="277" t="s">
        <v>132</v>
      </c>
      <c r="C194" s="269" t="s">
        <v>238</v>
      </c>
      <c r="D194" s="270">
        <v>45260</v>
      </c>
      <c r="E194" s="269">
        <v>240.45</v>
      </c>
      <c r="F194" s="269">
        <v>241.70000000000002</v>
      </c>
      <c r="G194" s="271">
        <v>236.75000000000003</v>
      </c>
      <c r="H194" s="271">
        <v>233.05</v>
      </c>
      <c r="I194" s="271">
        <v>228.10000000000002</v>
      </c>
      <c r="J194" s="271">
        <v>245.40000000000003</v>
      </c>
      <c r="K194" s="271">
        <v>250.35000000000002</v>
      </c>
      <c r="L194" s="271">
        <v>254.05000000000004</v>
      </c>
      <c r="M194" s="272">
        <v>246.65</v>
      </c>
      <c r="N194" s="272">
        <v>238</v>
      </c>
      <c r="O194" s="272">
        <v>84693500</v>
      </c>
      <c r="P194" s="273">
        <v>2.936805395195718E-3</v>
      </c>
    </row>
    <row r="195" spans="1:16" ht="12.75" customHeight="1">
      <c r="A195" s="264">
        <v>185</v>
      </c>
      <c r="B195" s="277" t="s">
        <v>41</v>
      </c>
      <c r="C195" s="269" t="s">
        <v>239</v>
      </c>
      <c r="D195" s="270">
        <v>45260</v>
      </c>
      <c r="E195" s="269">
        <v>827.95</v>
      </c>
      <c r="F195" s="269">
        <v>826.40000000000009</v>
      </c>
      <c r="G195" s="271">
        <v>818.45000000000016</v>
      </c>
      <c r="H195" s="271">
        <v>808.95</v>
      </c>
      <c r="I195" s="271">
        <v>801.00000000000011</v>
      </c>
      <c r="J195" s="271">
        <v>835.9000000000002</v>
      </c>
      <c r="K195" s="271">
        <v>843.85</v>
      </c>
      <c r="L195" s="271">
        <v>853.35000000000025</v>
      </c>
      <c r="M195" s="272">
        <v>834.35</v>
      </c>
      <c r="N195" s="272">
        <v>816.9</v>
      </c>
      <c r="O195" s="272">
        <v>7057800</v>
      </c>
      <c r="P195" s="273">
        <v>-1.6389330211556152E-2</v>
      </c>
    </row>
    <row r="196" spans="1:16" ht="12.75" customHeight="1">
      <c r="A196" s="264">
        <v>186</v>
      </c>
      <c r="B196" s="277" t="s">
        <v>87</v>
      </c>
      <c r="C196" s="269" t="s">
        <v>240</v>
      </c>
      <c r="D196" s="270">
        <v>45260</v>
      </c>
      <c r="E196" s="269">
        <v>392.25</v>
      </c>
      <c r="F196" s="269">
        <v>390.05</v>
      </c>
      <c r="G196" s="271">
        <v>387.40000000000003</v>
      </c>
      <c r="H196" s="271">
        <v>382.55</v>
      </c>
      <c r="I196" s="271">
        <v>379.90000000000003</v>
      </c>
      <c r="J196" s="271">
        <v>394.90000000000003</v>
      </c>
      <c r="K196" s="271">
        <v>397.55</v>
      </c>
      <c r="L196" s="271">
        <v>402.40000000000003</v>
      </c>
      <c r="M196" s="272">
        <v>392.7</v>
      </c>
      <c r="N196" s="272">
        <v>385.2</v>
      </c>
      <c r="O196" s="272">
        <v>45465000</v>
      </c>
      <c r="P196" s="273">
        <v>-2.980058256777952E-2</v>
      </c>
    </row>
    <row r="197" spans="1:16" ht="12.75" customHeight="1">
      <c r="A197" s="264">
        <v>187</v>
      </c>
      <c r="B197" s="277" t="s">
        <v>205</v>
      </c>
      <c r="C197" s="269" t="s">
        <v>241</v>
      </c>
      <c r="D197" s="270">
        <v>45260</v>
      </c>
      <c r="E197" s="269">
        <v>249.8</v>
      </c>
      <c r="F197" s="269">
        <v>250.76666666666665</v>
      </c>
      <c r="G197" s="271">
        <v>247.58333333333331</v>
      </c>
      <c r="H197" s="271">
        <v>245.36666666666667</v>
      </c>
      <c r="I197" s="271">
        <v>242.18333333333334</v>
      </c>
      <c r="J197" s="271">
        <v>252.98333333333329</v>
      </c>
      <c r="K197" s="271">
        <v>256.16666666666663</v>
      </c>
      <c r="L197" s="271">
        <v>258.38333333333327</v>
      </c>
      <c r="M197" s="272">
        <v>253.95</v>
      </c>
      <c r="N197" s="272">
        <v>248.55</v>
      </c>
      <c r="O197" s="272">
        <v>103794000</v>
      </c>
      <c r="P197" s="273">
        <v>-1.1739838327287269E-2</v>
      </c>
    </row>
    <row r="198" spans="1:16" ht="12.75" customHeight="1">
      <c r="A198" s="264">
        <v>188</v>
      </c>
      <c r="B198" s="277" t="s">
        <v>43</v>
      </c>
      <c r="C198" s="269" t="s">
        <v>242</v>
      </c>
      <c r="D198" s="270">
        <v>45260</v>
      </c>
      <c r="E198" s="269">
        <v>623.75</v>
      </c>
      <c r="F198" s="269">
        <v>623.65</v>
      </c>
      <c r="G198" s="271">
        <v>620.5</v>
      </c>
      <c r="H198" s="271">
        <v>617.25</v>
      </c>
      <c r="I198" s="271">
        <v>614.1</v>
      </c>
      <c r="J198" s="271">
        <v>626.9</v>
      </c>
      <c r="K198" s="271">
        <v>630.04999999999984</v>
      </c>
      <c r="L198" s="271">
        <v>633.29999999999995</v>
      </c>
      <c r="M198" s="272">
        <v>626.79999999999995</v>
      </c>
      <c r="N198" s="272">
        <v>620.4</v>
      </c>
      <c r="O198" s="272">
        <v>5854500</v>
      </c>
      <c r="P198" s="273">
        <v>-1.1247910016719867E-2</v>
      </c>
    </row>
    <row r="199" spans="1:16" ht="12.75" customHeight="1">
      <c r="A199" s="258"/>
      <c r="B199" s="265"/>
      <c r="C199" s="258"/>
      <c r="D199" s="259"/>
      <c r="E199" s="260"/>
      <c r="F199" s="260"/>
      <c r="G199" s="261"/>
      <c r="H199" s="261"/>
      <c r="I199" s="261"/>
      <c r="J199" s="261"/>
      <c r="K199" s="261"/>
      <c r="L199" s="261"/>
      <c r="M199" s="258"/>
      <c r="N199" s="258"/>
      <c r="O199" s="262"/>
      <c r="P199" s="263"/>
    </row>
    <row r="200" spans="1:16" ht="12.75" customHeight="1">
      <c r="A200" s="258"/>
      <c r="B200" s="26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8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8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8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8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8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8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8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45246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8" t="s">
        <v>16</v>
      </c>
      <c r="B8" s="380"/>
      <c r="C8" s="383" t="s">
        <v>20</v>
      </c>
      <c r="D8" s="383" t="s">
        <v>21</v>
      </c>
      <c r="E8" s="375" t="s">
        <v>22</v>
      </c>
      <c r="F8" s="376"/>
      <c r="G8" s="377"/>
      <c r="H8" s="375" t="s">
        <v>23</v>
      </c>
      <c r="I8" s="376"/>
      <c r="J8" s="377"/>
      <c r="K8" s="26"/>
      <c r="L8" s="48"/>
      <c r="M8" s="48"/>
      <c r="N8" s="1"/>
      <c r="O8" s="1"/>
    </row>
    <row r="9" spans="1:15" ht="36" customHeight="1">
      <c r="A9" s="379"/>
      <c r="B9" s="382"/>
      <c r="C9" s="382"/>
      <c r="D9" s="38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19675.45</v>
      </c>
      <c r="D10" s="34">
        <v>19649.433333333334</v>
      </c>
      <c r="E10" s="34">
        <v>19605.666666666668</v>
      </c>
      <c r="F10" s="34">
        <v>19535.883333333335</v>
      </c>
      <c r="G10" s="34">
        <v>19492.116666666669</v>
      </c>
      <c r="H10" s="34">
        <v>19719.216666666667</v>
      </c>
      <c r="I10" s="34">
        <v>19762.98333333333</v>
      </c>
      <c r="J10" s="34">
        <v>19832.766666666666</v>
      </c>
      <c r="K10" s="34">
        <v>19693.2</v>
      </c>
      <c r="L10" s="34">
        <v>19579.650000000001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44201.7</v>
      </c>
      <c r="D11" s="34">
        <v>44258.266666666663</v>
      </c>
      <c r="E11" s="34">
        <v>44107.983333333323</v>
      </c>
      <c r="F11" s="34">
        <v>44014.266666666663</v>
      </c>
      <c r="G11" s="34">
        <v>43863.983333333323</v>
      </c>
      <c r="H11" s="34">
        <v>44351.983333333323</v>
      </c>
      <c r="I11" s="34">
        <v>44502.266666666663</v>
      </c>
      <c r="J11" s="34">
        <v>44595.983333333323</v>
      </c>
      <c r="K11" s="34">
        <v>44408.55</v>
      </c>
      <c r="L11" s="34">
        <v>44164.55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4148.1499999999996</v>
      </c>
      <c r="D12" s="36">
        <v>4162.833333333333</v>
      </c>
      <c r="E12" s="36">
        <v>4127.9666666666662</v>
      </c>
      <c r="F12" s="36">
        <v>4107.7833333333328</v>
      </c>
      <c r="G12" s="36">
        <v>4072.9166666666661</v>
      </c>
      <c r="H12" s="36">
        <v>4183.0166666666664</v>
      </c>
      <c r="I12" s="36">
        <v>4217.8833333333332</v>
      </c>
      <c r="J12" s="36">
        <v>4238.0666666666666</v>
      </c>
      <c r="K12" s="36">
        <v>4197.7</v>
      </c>
      <c r="L12" s="36">
        <v>4142.6499999999996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6393</v>
      </c>
      <c r="D13" s="36">
        <v>6381.9666666666672</v>
      </c>
      <c r="E13" s="36">
        <v>6365.9833333333345</v>
      </c>
      <c r="F13" s="36">
        <v>6338.9666666666672</v>
      </c>
      <c r="G13" s="36">
        <v>6322.9833333333345</v>
      </c>
      <c r="H13" s="36">
        <v>6408.9833333333345</v>
      </c>
      <c r="I13" s="36">
        <v>6424.9666666666681</v>
      </c>
      <c r="J13" s="36">
        <v>6451.9833333333345</v>
      </c>
      <c r="K13" s="36">
        <v>6397.95</v>
      </c>
      <c r="L13" s="36">
        <v>6354.95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31429.35</v>
      </c>
      <c r="D14" s="36">
        <v>31296.533333333336</v>
      </c>
      <c r="E14" s="36">
        <v>31120.566666666673</v>
      </c>
      <c r="F14" s="36">
        <v>30811.783333333336</v>
      </c>
      <c r="G14" s="36">
        <v>30635.816666666673</v>
      </c>
      <c r="H14" s="36">
        <v>31605.316666666673</v>
      </c>
      <c r="I14" s="36">
        <v>31781.28333333334</v>
      </c>
      <c r="J14" s="36">
        <v>32090.066666666673</v>
      </c>
      <c r="K14" s="36">
        <v>31472.5</v>
      </c>
      <c r="L14" s="36">
        <v>30987.75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6449.05</v>
      </c>
      <c r="D15" s="36">
        <v>6451.0333333333338</v>
      </c>
      <c r="E15" s="36">
        <v>6420.2166666666672</v>
      </c>
      <c r="F15" s="36">
        <v>6391.3833333333332</v>
      </c>
      <c r="G15" s="36">
        <v>6360.5666666666666</v>
      </c>
      <c r="H15" s="36">
        <v>6479.8666666666677</v>
      </c>
      <c r="I15" s="36">
        <v>6510.6833333333352</v>
      </c>
      <c r="J15" s="36">
        <v>6539.5166666666682</v>
      </c>
      <c r="K15" s="36">
        <v>6481.85</v>
      </c>
      <c r="L15" s="36">
        <v>6422.2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11774.95</v>
      </c>
      <c r="D16" s="36">
        <v>11761.25</v>
      </c>
      <c r="E16" s="36">
        <v>11733.05</v>
      </c>
      <c r="F16" s="36">
        <v>11691.15</v>
      </c>
      <c r="G16" s="36">
        <v>11662.949999999999</v>
      </c>
      <c r="H16" s="36">
        <v>11803.15</v>
      </c>
      <c r="I16" s="36">
        <v>11831.35</v>
      </c>
      <c r="J16" s="36">
        <v>11873.25</v>
      </c>
      <c r="K16" s="36">
        <v>11789.45</v>
      </c>
      <c r="L16" s="36">
        <v>11719.35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4258.8</v>
      </c>
      <c r="D17" s="36">
        <v>4271.916666666667</v>
      </c>
      <c r="E17" s="36">
        <v>4238.8833333333341</v>
      </c>
      <c r="F17" s="36">
        <v>4218.9666666666672</v>
      </c>
      <c r="G17" s="36">
        <v>4185.9333333333343</v>
      </c>
      <c r="H17" s="36">
        <v>4291.8333333333339</v>
      </c>
      <c r="I17" s="36">
        <v>4324.8666666666668</v>
      </c>
      <c r="J17" s="36">
        <v>4344.7833333333338</v>
      </c>
      <c r="K17" s="31">
        <v>4304.95</v>
      </c>
      <c r="L17" s="31">
        <v>4252</v>
      </c>
      <c r="M17" s="31">
        <v>0.95757999999999999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22926.25</v>
      </c>
      <c r="D18" s="36">
        <v>23059.3</v>
      </c>
      <c r="E18" s="36">
        <v>22732</v>
      </c>
      <c r="F18" s="36">
        <v>22537.75</v>
      </c>
      <c r="G18" s="36">
        <v>22210.45</v>
      </c>
      <c r="H18" s="36">
        <v>23253.55</v>
      </c>
      <c r="I18" s="36">
        <v>23580.849999999995</v>
      </c>
      <c r="J18" s="36">
        <v>23775.1</v>
      </c>
      <c r="K18" s="31">
        <v>23386.6</v>
      </c>
      <c r="L18" s="31">
        <v>22865.05</v>
      </c>
      <c r="M18" s="31">
        <v>0.17952000000000001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181.7</v>
      </c>
      <c r="D19" s="36">
        <v>181.01666666666665</v>
      </c>
      <c r="E19" s="36">
        <v>179.1333333333333</v>
      </c>
      <c r="F19" s="36">
        <v>176.56666666666663</v>
      </c>
      <c r="G19" s="36">
        <v>174.68333333333328</v>
      </c>
      <c r="H19" s="36">
        <v>183.58333333333331</v>
      </c>
      <c r="I19" s="36">
        <v>185.46666666666664</v>
      </c>
      <c r="J19" s="36">
        <v>188.03333333333333</v>
      </c>
      <c r="K19" s="31">
        <v>182.9</v>
      </c>
      <c r="L19" s="31">
        <v>178.45</v>
      </c>
      <c r="M19" s="31">
        <v>35.305779999999999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215.15</v>
      </c>
      <c r="D20" s="36">
        <v>216.48333333333335</v>
      </c>
      <c r="E20" s="36">
        <v>213.31666666666669</v>
      </c>
      <c r="F20" s="36">
        <v>211.48333333333335</v>
      </c>
      <c r="G20" s="36">
        <v>208.31666666666669</v>
      </c>
      <c r="H20" s="36">
        <v>218.31666666666669</v>
      </c>
      <c r="I20" s="36">
        <v>221.48333333333332</v>
      </c>
      <c r="J20" s="36">
        <v>223.31666666666669</v>
      </c>
      <c r="K20" s="31">
        <v>219.65</v>
      </c>
      <c r="L20" s="31">
        <v>214.65</v>
      </c>
      <c r="M20" s="31">
        <v>13.929040000000001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1836.35</v>
      </c>
      <c r="D21" s="36">
        <v>1841.4666666666665</v>
      </c>
      <c r="E21" s="36">
        <v>1824.0333333333328</v>
      </c>
      <c r="F21" s="36">
        <v>1811.7166666666665</v>
      </c>
      <c r="G21" s="36">
        <v>1794.2833333333328</v>
      </c>
      <c r="H21" s="36">
        <v>1853.7833333333328</v>
      </c>
      <c r="I21" s="36">
        <v>1871.2166666666667</v>
      </c>
      <c r="J21" s="36">
        <v>1883.5333333333328</v>
      </c>
      <c r="K21" s="31">
        <v>1858.9</v>
      </c>
      <c r="L21" s="31">
        <v>1829.15</v>
      </c>
      <c r="M21" s="31">
        <v>2.7478099999999999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2225.4</v>
      </c>
      <c r="D22" s="36">
        <v>2231.9666666666667</v>
      </c>
      <c r="E22" s="36">
        <v>2213.9333333333334</v>
      </c>
      <c r="F22" s="36">
        <v>2202.4666666666667</v>
      </c>
      <c r="G22" s="36">
        <v>2184.4333333333334</v>
      </c>
      <c r="H22" s="36">
        <v>2243.4333333333334</v>
      </c>
      <c r="I22" s="36">
        <v>2261.4666666666672</v>
      </c>
      <c r="J22" s="36">
        <v>2272.9333333333334</v>
      </c>
      <c r="K22" s="31">
        <v>2250</v>
      </c>
      <c r="L22" s="31">
        <v>2220.5</v>
      </c>
      <c r="M22" s="31">
        <v>6.9647500000000004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950.15</v>
      </c>
      <c r="D23" s="36">
        <v>948.36666666666667</v>
      </c>
      <c r="E23" s="36">
        <v>941.83333333333337</v>
      </c>
      <c r="F23" s="36">
        <v>933.51666666666665</v>
      </c>
      <c r="G23" s="36">
        <v>926.98333333333335</v>
      </c>
      <c r="H23" s="36">
        <v>956.68333333333339</v>
      </c>
      <c r="I23" s="36">
        <v>963.2166666666667</v>
      </c>
      <c r="J23" s="36">
        <v>971.53333333333342</v>
      </c>
      <c r="K23" s="31">
        <v>954.9</v>
      </c>
      <c r="L23" s="31">
        <v>940.05</v>
      </c>
      <c r="M23" s="31">
        <v>4.12643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810.75</v>
      </c>
      <c r="D24" s="36">
        <v>812.6</v>
      </c>
      <c r="E24" s="36">
        <v>807.2</v>
      </c>
      <c r="F24" s="36">
        <v>803.65</v>
      </c>
      <c r="G24" s="36">
        <v>798.25</v>
      </c>
      <c r="H24" s="36">
        <v>816.15000000000009</v>
      </c>
      <c r="I24" s="36">
        <v>821.55</v>
      </c>
      <c r="J24" s="36">
        <v>825.10000000000014</v>
      </c>
      <c r="K24" s="31">
        <v>818</v>
      </c>
      <c r="L24" s="31">
        <v>809.05</v>
      </c>
      <c r="M24" s="31">
        <v>16.94698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391</v>
      </c>
      <c r="D25" s="36">
        <v>392.34999999999997</v>
      </c>
      <c r="E25" s="36">
        <v>386.69999999999993</v>
      </c>
      <c r="F25" s="36">
        <v>382.4</v>
      </c>
      <c r="G25" s="36">
        <v>376.74999999999994</v>
      </c>
      <c r="H25" s="36">
        <v>396.64999999999992</v>
      </c>
      <c r="I25" s="36">
        <v>402.2999999999999</v>
      </c>
      <c r="J25" s="36">
        <v>406.59999999999991</v>
      </c>
      <c r="K25" s="31">
        <v>398</v>
      </c>
      <c r="L25" s="31">
        <v>388.05</v>
      </c>
      <c r="M25" s="31">
        <v>122.79447999999999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4344.95</v>
      </c>
      <c r="D26" s="36">
        <v>4343.0666666666666</v>
      </c>
      <c r="E26" s="36">
        <v>4302.1833333333334</v>
      </c>
      <c r="F26" s="36">
        <v>4259.416666666667</v>
      </c>
      <c r="G26" s="36">
        <v>4218.5333333333338</v>
      </c>
      <c r="H26" s="36">
        <v>4385.833333333333</v>
      </c>
      <c r="I26" s="36">
        <v>4426.7166666666662</v>
      </c>
      <c r="J26" s="36">
        <v>4469.4833333333327</v>
      </c>
      <c r="K26" s="31">
        <v>4383.95</v>
      </c>
      <c r="L26" s="31">
        <v>4300.3</v>
      </c>
      <c r="M26" s="31">
        <v>2.74824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418.15</v>
      </c>
      <c r="D27" s="36">
        <v>419.7833333333333</v>
      </c>
      <c r="E27" s="36">
        <v>416.06666666666661</v>
      </c>
      <c r="F27" s="36">
        <v>413.98333333333329</v>
      </c>
      <c r="G27" s="36">
        <v>410.26666666666659</v>
      </c>
      <c r="H27" s="36">
        <v>421.86666666666662</v>
      </c>
      <c r="I27" s="36">
        <v>425.58333333333331</v>
      </c>
      <c r="J27" s="36">
        <v>427.66666666666663</v>
      </c>
      <c r="K27" s="31">
        <v>423.5</v>
      </c>
      <c r="L27" s="31">
        <v>417.7</v>
      </c>
      <c r="M27" s="31">
        <v>27.366510000000002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5224.95</v>
      </c>
      <c r="D28" s="36">
        <v>5242.3166666666666</v>
      </c>
      <c r="E28" s="36">
        <v>5189.6333333333332</v>
      </c>
      <c r="F28" s="36">
        <v>5154.3166666666666</v>
      </c>
      <c r="G28" s="36">
        <v>5101.6333333333332</v>
      </c>
      <c r="H28" s="36">
        <v>5277.6333333333332</v>
      </c>
      <c r="I28" s="36">
        <v>5330.3166666666657</v>
      </c>
      <c r="J28" s="36">
        <v>5365.6333333333332</v>
      </c>
      <c r="K28" s="31">
        <v>5295</v>
      </c>
      <c r="L28" s="31">
        <v>5207</v>
      </c>
      <c r="M28" s="31">
        <v>3.5667499999999999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428.3</v>
      </c>
      <c r="D29" s="36">
        <v>424.48333333333335</v>
      </c>
      <c r="E29" s="36">
        <v>419.81666666666672</v>
      </c>
      <c r="F29" s="36">
        <v>411.33333333333337</v>
      </c>
      <c r="G29" s="36">
        <v>406.66666666666674</v>
      </c>
      <c r="H29" s="36">
        <v>432.9666666666667</v>
      </c>
      <c r="I29" s="36">
        <v>437.63333333333333</v>
      </c>
      <c r="J29" s="36">
        <v>446.11666666666667</v>
      </c>
      <c r="K29" s="31">
        <v>429.15</v>
      </c>
      <c r="L29" s="31">
        <v>416</v>
      </c>
      <c r="M29" s="31">
        <v>26.013269999999999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174.75</v>
      </c>
      <c r="D30" s="36">
        <v>174.86666666666667</v>
      </c>
      <c r="E30" s="36">
        <v>173.78333333333336</v>
      </c>
      <c r="F30" s="36">
        <v>172.81666666666669</v>
      </c>
      <c r="G30" s="36">
        <v>171.73333333333338</v>
      </c>
      <c r="H30" s="36">
        <v>175.83333333333334</v>
      </c>
      <c r="I30" s="36">
        <v>176.91666666666666</v>
      </c>
      <c r="J30" s="36">
        <v>177.88333333333333</v>
      </c>
      <c r="K30" s="31">
        <v>175.95</v>
      </c>
      <c r="L30" s="31">
        <v>173.9</v>
      </c>
      <c r="M30" s="31">
        <v>68.752660000000006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3116.2</v>
      </c>
      <c r="D31" s="36">
        <v>3104.5833333333335</v>
      </c>
      <c r="E31" s="36">
        <v>3090.3166666666671</v>
      </c>
      <c r="F31" s="36">
        <v>3064.4333333333334</v>
      </c>
      <c r="G31" s="36">
        <v>3050.166666666667</v>
      </c>
      <c r="H31" s="36">
        <v>3130.4666666666672</v>
      </c>
      <c r="I31" s="36">
        <v>3144.7333333333336</v>
      </c>
      <c r="J31" s="36">
        <v>3170.6166666666672</v>
      </c>
      <c r="K31" s="31">
        <v>3118.85</v>
      </c>
      <c r="L31" s="31">
        <v>3078.7</v>
      </c>
      <c r="M31" s="31">
        <v>7.0001699999999998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1883.5</v>
      </c>
      <c r="D32" s="36">
        <v>1885.6333333333332</v>
      </c>
      <c r="E32" s="36">
        <v>1873.2666666666664</v>
      </c>
      <c r="F32" s="36">
        <v>1863.0333333333333</v>
      </c>
      <c r="G32" s="36">
        <v>1850.6666666666665</v>
      </c>
      <c r="H32" s="36">
        <v>1895.8666666666663</v>
      </c>
      <c r="I32" s="36">
        <v>1908.2333333333331</v>
      </c>
      <c r="J32" s="36">
        <v>1918.4666666666662</v>
      </c>
      <c r="K32" s="31">
        <v>1898</v>
      </c>
      <c r="L32" s="31">
        <v>1875.4</v>
      </c>
      <c r="M32" s="31">
        <v>2.2222300000000001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539.75</v>
      </c>
      <c r="D33" s="36">
        <v>542.51666666666665</v>
      </c>
      <c r="E33" s="36">
        <v>535.23333333333335</v>
      </c>
      <c r="F33" s="36">
        <v>530.7166666666667</v>
      </c>
      <c r="G33" s="36">
        <v>523.43333333333339</v>
      </c>
      <c r="H33" s="36">
        <v>547.0333333333333</v>
      </c>
      <c r="I33" s="36">
        <v>554.31666666666661</v>
      </c>
      <c r="J33" s="36">
        <v>558.83333333333326</v>
      </c>
      <c r="K33" s="31">
        <v>549.79999999999995</v>
      </c>
      <c r="L33" s="31">
        <v>538</v>
      </c>
      <c r="M33" s="31">
        <v>3.0579299999999998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726.55</v>
      </c>
      <c r="D34" s="36">
        <v>730.43333333333339</v>
      </c>
      <c r="E34" s="36">
        <v>720.16666666666674</v>
      </c>
      <c r="F34" s="36">
        <v>713.7833333333333</v>
      </c>
      <c r="G34" s="36">
        <v>703.51666666666665</v>
      </c>
      <c r="H34" s="36">
        <v>736.81666666666683</v>
      </c>
      <c r="I34" s="36">
        <v>747.08333333333348</v>
      </c>
      <c r="J34" s="36">
        <v>753.46666666666692</v>
      </c>
      <c r="K34" s="31">
        <v>740.7</v>
      </c>
      <c r="L34" s="31">
        <v>724.05</v>
      </c>
      <c r="M34" s="31">
        <v>23.473410000000001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966.9</v>
      </c>
      <c r="D35" s="36">
        <v>970.73333333333323</v>
      </c>
      <c r="E35" s="36">
        <v>958.01666666666642</v>
      </c>
      <c r="F35" s="36">
        <v>949.13333333333321</v>
      </c>
      <c r="G35" s="36">
        <v>936.4166666666664</v>
      </c>
      <c r="H35" s="36">
        <v>979.61666666666645</v>
      </c>
      <c r="I35" s="36">
        <v>992.33333333333337</v>
      </c>
      <c r="J35" s="36">
        <v>1001.2166666666665</v>
      </c>
      <c r="K35" s="31">
        <v>983.45</v>
      </c>
      <c r="L35" s="31">
        <v>961.85</v>
      </c>
      <c r="M35" s="31">
        <v>19.319769999999998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296.55</v>
      </c>
      <c r="D36" s="36">
        <v>296.86666666666662</v>
      </c>
      <c r="E36" s="36">
        <v>294.73333333333323</v>
      </c>
      <c r="F36" s="36">
        <v>292.91666666666663</v>
      </c>
      <c r="G36" s="36">
        <v>290.78333333333325</v>
      </c>
      <c r="H36" s="36">
        <v>298.68333333333322</v>
      </c>
      <c r="I36" s="36">
        <v>300.81666666666655</v>
      </c>
      <c r="J36" s="36">
        <v>302.63333333333321</v>
      </c>
      <c r="K36" s="31">
        <v>299</v>
      </c>
      <c r="L36" s="31">
        <v>295.05</v>
      </c>
      <c r="M36" s="31">
        <v>11.916320000000001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1041.3499999999999</v>
      </c>
      <c r="D37" s="36">
        <v>1039.3</v>
      </c>
      <c r="E37" s="36">
        <v>1033.5999999999999</v>
      </c>
      <c r="F37" s="36">
        <v>1025.8499999999999</v>
      </c>
      <c r="G37" s="36">
        <v>1020.1499999999999</v>
      </c>
      <c r="H37" s="36">
        <v>1047.05</v>
      </c>
      <c r="I37" s="36">
        <v>1052.7500000000002</v>
      </c>
      <c r="J37" s="36">
        <v>1060.5</v>
      </c>
      <c r="K37" s="31">
        <v>1045</v>
      </c>
      <c r="L37" s="31">
        <v>1031.55</v>
      </c>
      <c r="M37" s="31">
        <v>72.403880000000001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5536.7</v>
      </c>
      <c r="D38" s="36">
        <v>5517.6000000000013</v>
      </c>
      <c r="E38" s="36">
        <v>5480.2000000000025</v>
      </c>
      <c r="F38" s="36">
        <v>5423.7000000000016</v>
      </c>
      <c r="G38" s="36">
        <v>5386.3000000000029</v>
      </c>
      <c r="H38" s="36">
        <v>5574.1000000000022</v>
      </c>
      <c r="I38" s="36">
        <v>5611.5000000000018</v>
      </c>
      <c r="J38" s="36">
        <v>5668.0000000000018</v>
      </c>
      <c r="K38" s="31">
        <v>5555</v>
      </c>
      <c r="L38" s="31">
        <v>5461.1</v>
      </c>
      <c r="M38" s="31">
        <v>6.4046799999999999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1587.05</v>
      </c>
      <c r="D39" s="36">
        <v>1594</v>
      </c>
      <c r="E39" s="36">
        <v>1573</v>
      </c>
      <c r="F39" s="36">
        <v>1558.95</v>
      </c>
      <c r="G39" s="36">
        <v>1537.95</v>
      </c>
      <c r="H39" s="36">
        <v>1608.05</v>
      </c>
      <c r="I39" s="36">
        <v>1629.05</v>
      </c>
      <c r="J39" s="36">
        <v>1643.1</v>
      </c>
      <c r="K39" s="31">
        <v>1615</v>
      </c>
      <c r="L39" s="31">
        <v>1579.95</v>
      </c>
      <c r="M39" s="31">
        <v>16.84967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7183.25</v>
      </c>
      <c r="D40" s="36">
        <v>7161.1333333333341</v>
      </c>
      <c r="E40" s="36">
        <v>7132.2666666666682</v>
      </c>
      <c r="F40" s="36">
        <v>7081.2833333333338</v>
      </c>
      <c r="G40" s="36">
        <v>7052.4166666666679</v>
      </c>
      <c r="H40" s="36">
        <v>7212.1166666666686</v>
      </c>
      <c r="I40" s="36">
        <v>7240.9833333333354</v>
      </c>
      <c r="J40" s="36">
        <v>7291.966666666669</v>
      </c>
      <c r="K40" s="31">
        <v>7190</v>
      </c>
      <c r="L40" s="31">
        <v>7110.15</v>
      </c>
      <c r="M40" s="31">
        <v>0.21268999999999999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7224.3</v>
      </c>
      <c r="D41" s="36">
        <v>7273.2166666666672</v>
      </c>
      <c r="E41" s="36">
        <v>7070.2333333333345</v>
      </c>
      <c r="F41" s="36">
        <v>6916.166666666667</v>
      </c>
      <c r="G41" s="36">
        <v>6713.1833333333343</v>
      </c>
      <c r="H41" s="36">
        <v>7427.2833333333347</v>
      </c>
      <c r="I41" s="36">
        <v>7630.2666666666682</v>
      </c>
      <c r="J41" s="36">
        <v>7784.3333333333348</v>
      </c>
      <c r="K41" s="31">
        <v>7476.2</v>
      </c>
      <c r="L41" s="31">
        <v>7119.15</v>
      </c>
      <c r="M41" s="31">
        <v>19.234400000000001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2634.8</v>
      </c>
      <c r="D42" s="36">
        <v>2625.3833333333332</v>
      </c>
      <c r="E42" s="36">
        <v>2594.7666666666664</v>
      </c>
      <c r="F42" s="36">
        <v>2554.7333333333331</v>
      </c>
      <c r="G42" s="36">
        <v>2524.1166666666663</v>
      </c>
      <c r="H42" s="36">
        <v>2665.4166666666665</v>
      </c>
      <c r="I42" s="36">
        <v>2696.0333333333333</v>
      </c>
      <c r="J42" s="36">
        <v>2736.0666666666666</v>
      </c>
      <c r="K42" s="31">
        <v>2656</v>
      </c>
      <c r="L42" s="31">
        <v>2585.35</v>
      </c>
      <c r="M42" s="31">
        <v>3.9910000000000001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222.1</v>
      </c>
      <c r="D43" s="36">
        <v>222.44999999999996</v>
      </c>
      <c r="E43" s="36">
        <v>220.59999999999991</v>
      </c>
      <c r="F43" s="36">
        <v>219.09999999999994</v>
      </c>
      <c r="G43" s="36">
        <v>217.24999999999989</v>
      </c>
      <c r="H43" s="36">
        <v>223.94999999999993</v>
      </c>
      <c r="I43" s="36">
        <v>225.8</v>
      </c>
      <c r="J43" s="36">
        <v>227.29999999999995</v>
      </c>
      <c r="K43" s="31">
        <v>224.3</v>
      </c>
      <c r="L43" s="31">
        <v>220.95</v>
      </c>
      <c r="M43" s="31">
        <v>60.630870000000002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197.7</v>
      </c>
      <c r="D44" s="36">
        <v>198.1</v>
      </c>
      <c r="E44" s="36">
        <v>196.85</v>
      </c>
      <c r="F44" s="36">
        <v>196</v>
      </c>
      <c r="G44" s="36">
        <v>194.75</v>
      </c>
      <c r="H44" s="36">
        <v>198.95</v>
      </c>
      <c r="I44" s="36">
        <v>200.2</v>
      </c>
      <c r="J44" s="36">
        <v>201.04999999999998</v>
      </c>
      <c r="K44" s="31">
        <v>199.35</v>
      </c>
      <c r="L44" s="31">
        <v>197.25</v>
      </c>
      <c r="M44" s="31">
        <v>181.54098999999999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108</v>
      </c>
      <c r="D45" s="36">
        <v>108.8</v>
      </c>
      <c r="E45" s="36">
        <v>106.8</v>
      </c>
      <c r="F45" s="36">
        <v>105.6</v>
      </c>
      <c r="G45" s="36">
        <v>103.6</v>
      </c>
      <c r="H45" s="36">
        <v>110</v>
      </c>
      <c r="I45" s="36">
        <v>112</v>
      </c>
      <c r="J45" s="36">
        <v>113.2</v>
      </c>
      <c r="K45" s="31">
        <v>110.8</v>
      </c>
      <c r="L45" s="31">
        <v>107.6</v>
      </c>
      <c r="M45" s="31">
        <v>137.10851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1592.85</v>
      </c>
      <c r="D46" s="36">
        <v>1585.0666666666666</v>
      </c>
      <c r="E46" s="36">
        <v>1573.8333333333333</v>
      </c>
      <c r="F46" s="36">
        <v>1554.8166666666666</v>
      </c>
      <c r="G46" s="36">
        <v>1543.5833333333333</v>
      </c>
      <c r="H46" s="36">
        <v>1604.0833333333333</v>
      </c>
      <c r="I46" s="36">
        <v>1615.3166666666668</v>
      </c>
      <c r="J46" s="36">
        <v>1634.3333333333333</v>
      </c>
      <c r="K46" s="31">
        <v>1596.3</v>
      </c>
      <c r="L46" s="31">
        <v>1566.05</v>
      </c>
      <c r="M46" s="31">
        <v>1.2324900000000001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143.05000000000001</v>
      </c>
      <c r="D47" s="36">
        <v>143.65</v>
      </c>
      <c r="E47" s="36">
        <v>141.9</v>
      </c>
      <c r="F47" s="36">
        <v>140.75</v>
      </c>
      <c r="G47" s="36">
        <v>139</v>
      </c>
      <c r="H47" s="36">
        <v>144.80000000000001</v>
      </c>
      <c r="I47" s="36">
        <v>146.55000000000001</v>
      </c>
      <c r="J47" s="36">
        <v>147.70000000000002</v>
      </c>
      <c r="K47" s="31">
        <v>145.4</v>
      </c>
      <c r="L47" s="31">
        <v>142.5</v>
      </c>
      <c r="M47" s="31">
        <v>114.40473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575.29999999999995</v>
      </c>
      <c r="D48" s="36">
        <v>574.61666666666667</v>
      </c>
      <c r="E48" s="36">
        <v>570.33333333333337</v>
      </c>
      <c r="F48" s="36">
        <v>565.36666666666667</v>
      </c>
      <c r="G48" s="36">
        <v>561.08333333333337</v>
      </c>
      <c r="H48" s="36">
        <v>579.58333333333337</v>
      </c>
      <c r="I48" s="36">
        <v>583.86666666666667</v>
      </c>
      <c r="J48" s="36">
        <v>588.83333333333337</v>
      </c>
      <c r="K48" s="31">
        <v>578.9</v>
      </c>
      <c r="L48" s="31">
        <v>569.65</v>
      </c>
      <c r="M48" s="31">
        <v>8.6343099999999993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1061.8</v>
      </c>
      <c r="D49" s="36">
        <v>1054.1833333333334</v>
      </c>
      <c r="E49" s="36">
        <v>1044.3666666666668</v>
      </c>
      <c r="F49" s="36">
        <v>1026.9333333333334</v>
      </c>
      <c r="G49" s="36">
        <v>1017.1166666666668</v>
      </c>
      <c r="H49" s="36">
        <v>1071.6166666666668</v>
      </c>
      <c r="I49" s="36">
        <v>1081.4333333333334</v>
      </c>
      <c r="J49" s="36">
        <v>1098.8666666666668</v>
      </c>
      <c r="K49" s="31">
        <v>1064</v>
      </c>
      <c r="L49" s="31">
        <v>1036.75</v>
      </c>
      <c r="M49" s="31">
        <v>12.13644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950</v>
      </c>
      <c r="D50" s="36">
        <v>946.30000000000007</v>
      </c>
      <c r="E50" s="36">
        <v>939.90000000000009</v>
      </c>
      <c r="F50" s="36">
        <v>929.80000000000007</v>
      </c>
      <c r="G50" s="36">
        <v>923.40000000000009</v>
      </c>
      <c r="H50" s="36">
        <v>956.40000000000009</v>
      </c>
      <c r="I50" s="36">
        <v>962.8</v>
      </c>
      <c r="J50" s="36">
        <v>972.90000000000009</v>
      </c>
      <c r="K50" s="31">
        <v>952.7</v>
      </c>
      <c r="L50" s="31">
        <v>936.2</v>
      </c>
      <c r="M50" s="31">
        <v>48.163159999999998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137.4</v>
      </c>
      <c r="D51" s="36">
        <v>137.01666666666668</v>
      </c>
      <c r="E51" s="36">
        <v>135.68333333333337</v>
      </c>
      <c r="F51" s="36">
        <v>133.9666666666667</v>
      </c>
      <c r="G51" s="36">
        <v>132.63333333333338</v>
      </c>
      <c r="H51" s="36">
        <v>138.73333333333335</v>
      </c>
      <c r="I51" s="36">
        <v>140.06666666666666</v>
      </c>
      <c r="J51" s="36">
        <v>141.78333333333333</v>
      </c>
      <c r="K51" s="31">
        <v>138.35</v>
      </c>
      <c r="L51" s="31">
        <v>135.30000000000001</v>
      </c>
      <c r="M51" s="31">
        <v>241.42281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229.1</v>
      </c>
      <c r="D52" s="36">
        <v>229.76666666666665</v>
      </c>
      <c r="E52" s="36">
        <v>227.7833333333333</v>
      </c>
      <c r="F52" s="36">
        <v>226.46666666666664</v>
      </c>
      <c r="G52" s="36">
        <v>224.48333333333329</v>
      </c>
      <c r="H52" s="36">
        <v>231.08333333333331</v>
      </c>
      <c r="I52" s="36">
        <v>233.06666666666666</v>
      </c>
      <c r="J52" s="36">
        <v>234.38333333333333</v>
      </c>
      <c r="K52" s="31">
        <v>231.75</v>
      </c>
      <c r="L52" s="31">
        <v>228.45</v>
      </c>
      <c r="M52" s="31">
        <v>32.156759999999998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19722.400000000001</v>
      </c>
      <c r="D53" s="36">
        <v>19669.133333333335</v>
      </c>
      <c r="E53" s="36">
        <v>19553.26666666667</v>
      </c>
      <c r="F53" s="36">
        <v>19384.133333333335</v>
      </c>
      <c r="G53" s="36">
        <v>19268.26666666667</v>
      </c>
      <c r="H53" s="36">
        <v>19838.26666666667</v>
      </c>
      <c r="I53" s="36">
        <v>19954.133333333331</v>
      </c>
      <c r="J53" s="36">
        <v>20123.26666666667</v>
      </c>
      <c r="K53" s="31">
        <v>19785</v>
      </c>
      <c r="L53" s="31">
        <v>19500</v>
      </c>
      <c r="M53" s="31">
        <v>0.27938000000000002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392.55</v>
      </c>
      <c r="D54" s="36">
        <v>391.0333333333333</v>
      </c>
      <c r="E54" s="36">
        <v>388.66666666666663</v>
      </c>
      <c r="F54" s="36">
        <v>384.7833333333333</v>
      </c>
      <c r="G54" s="36">
        <v>382.41666666666663</v>
      </c>
      <c r="H54" s="36">
        <v>394.91666666666663</v>
      </c>
      <c r="I54" s="36">
        <v>397.2833333333333</v>
      </c>
      <c r="J54" s="36">
        <v>401.16666666666663</v>
      </c>
      <c r="K54" s="31">
        <v>393.4</v>
      </c>
      <c r="L54" s="31">
        <v>387.15</v>
      </c>
      <c r="M54" s="31">
        <v>56.331249999999997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4710.8</v>
      </c>
      <c r="D55" s="36">
        <v>4701.0666666666666</v>
      </c>
      <c r="E55" s="36">
        <v>4677.1333333333332</v>
      </c>
      <c r="F55" s="36">
        <v>4643.4666666666662</v>
      </c>
      <c r="G55" s="36">
        <v>4619.5333333333328</v>
      </c>
      <c r="H55" s="36">
        <v>4734.7333333333336</v>
      </c>
      <c r="I55" s="36">
        <v>4758.6666666666661</v>
      </c>
      <c r="J55" s="36">
        <v>4792.3333333333339</v>
      </c>
      <c r="K55" s="31">
        <v>4725</v>
      </c>
      <c r="L55" s="31">
        <v>4667.3999999999996</v>
      </c>
      <c r="M55" s="31">
        <v>2.6964999999999999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407.4</v>
      </c>
      <c r="D56" s="36">
        <v>408.18333333333334</v>
      </c>
      <c r="E56" s="36">
        <v>405.36666666666667</v>
      </c>
      <c r="F56" s="36">
        <v>403.33333333333331</v>
      </c>
      <c r="G56" s="36">
        <v>400.51666666666665</v>
      </c>
      <c r="H56" s="36">
        <v>410.2166666666667</v>
      </c>
      <c r="I56" s="36">
        <v>413.03333333333342</v>
      </c>
      <c r="J56" s="36">
        <v>415.06666666666672</v>
      </c>
      <c r="K56" s="31">
        <v>411</v>
      </c>
      <c r="L56" s="31">
        <v>406.15</v>
      </c>
      <c r="M56" s="31">
        <v>68.636240000000001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394.3</v>
      </c>
      <c r="D57" s="36">
        <v>390.26666666666665</v>
      </c>
      <c r="E57" s="36">
        <v>383.0333333333333</v>
      </c>
      <c r="F57" s="36">
        <v>371.76666666666665</v>
      </c>
      <c r="G57" s="36">
        <v>364.5333333333333</v>
      </c>
      <c r="H57" s="36">
        <v>401.5333333333333</v>
      </c>
      <c r="I57" s="36">
        <v>408.76666666666665</v>
      </c>
      <c r="J57" s="36">
        <v>420.0333333333333</v>
      </c>
      <c r="K57" s="31">
        <v>397.5</v>
      </c>
      <c r="L57" s="31">
        <v>379</v>
      </c>
      <c r="M57" s="31">
        <v>19.981619999999999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1166.75</v>
      </c>
      <c r="D58" s="36">
        <v>1165.1166666666666</v>
      </c>
      <c r="E58" s="36">
        <v>1155.6333333333332</v>
      </c>
      <c r="F58" s="36">
        <v>1144.5166666666667</v>
      </c>
      <c r="G58" s="36">
        <v>1135.0333333333333</v>
      </c>
      <c r="H58" s="36">
        <v>1176.2333333333331</v>
      </c>
      <c r="I58" s="36">
        <v>1185.7166666666662</v>
      </c>
      <c r="J58" s="36">
        <v>1196.833333333333</v>
      </c>
      <c r="K58" s="31">
        <v>1174.5999999999999</v>
      </c>
      <c r="L58" s="31">
        <v>1154</v>
      </c>
      <c r="M58" s="31">
        <v>15.148899999999999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1241.75</v>
      </c>
      <c r="D59" s="36">
        <v>1246.4833333333333</v>
      </c>
      <c r="E59" s="36">
        <v>1232.9666666666667</v>
      </c>
      <c r="F59" s="36">
        <v>1224.1833333333334</v>
      </c>
      <c r="G59" s="36">
        <v>1210.6666666666667</v>
      </c>
      <c r="H59" s="36">
        <v>1255.2666666666667</v>
      </c>
      <c r="I59" s="36">
        <v>1268.7833333333335</v>
      </c>
      <c r="J59" s="36">
        <v>1277.5666666666666</v>
      </c>
      <c r="K59" s="31">
        <v>1260</v>
      </c>
      <c r="L59" s="31">
        <v>1237.7</v>
      </c>
      <c r="M59" s="31">
        <v>13.2301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350.6</v>
      </c>
      <c r="D60" s="36">
        <v>352.73333333333335</v>
      </c>
      <c r="E60" s="36">
        <v>346.4666666666667</v>
      </c>
      <c r="F60" s="36">
        <v>342.33333333333337</v>
      </c>
      <c r="G60" s="36">
        <v>336.06666666666672</v>
      </c>
      <c r="H60" s="36">
        <v>356.86666666666667</v>
      </c>
      <c r="I60" s="36">
        <v>363.13333333333333</v>
      </c>
      <c r="J60" s="36">
        <v>367.26666666666665</v>
      </c>
      <c r="K60" s="31">
        <v>359</v>
      </c>
      <c r="L60" s="31">
        <v>348.6</v>
      </c>
      <c r="M60" s="31">
        <v>350.92205999999999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5343.25</v>
      </c>
      <c r="D61" s="36">
        <v>5274.333333333333</v>
      </c>
      <c r="E61" s="36">
        <v>5194.1166666666659</v>
      </c>
      <c r="F61" s="36">
        <v>5044.9833333333327</v>
      </c>
      <c r="G61" s="36">
        <v>4964.7666666666655</v>
      </c>
      <c r="H61" s="36">
        <v>5423.4666666666662</v>
      </c>
      <c r="I61" s="36">
        <v>5503.6833333333334</v>
      </c>
      <c r="J61" s="36">
        <v>5652.8166666666666</v>
      </c>
      <c r="K61" s="31">
        <v>5354.55</v>
      </c>
      <c r="L61" s="31">
        <v>5125.2</v>
      </c>
      <c r="M61" s="31">
        <v>4.6703400000000004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2136.65</v>
      </c>
      <c r="D62" s="36">
        <v>2132.15</v>
      </c>
      <c r="E62" s="36">
        <v>2118.3000000000002</v>
      </c>
      <c r="F62" s="36">
        <v>2099.9500000000003</v>
      </c>
      <c r="G62" s="36">
        <v>2086.1000000000004</v>
      </c>
      <c r="H62" s="36">
        <v>2150.5</v>
      </c>
      <c r="I62" s="36">
        <v>2164.3499999999995</v>
      </c>
      <c r="J62" s="36">
        <v>2182.6999999999998</v>
      </c>
      <c r="K62" s="31">
        <v>2146</v>
      </c>
      <c r="L62" s="31">
        <v>2113.8000000000002</v>
      </c>
      <c r="M62" s="31">
        <v>2.3974899999999999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755.55</v>
      </c>
      <c r="D63" s="36">
        <v>751.55000000000007</v>
      </c>
      <c r="E63" s="36">
        <v>741.85000000000014</v>
      </c>
      <c r="F63" s="36">
        <v>728.15000000000009</v>
      </c>
      <c r="G63" s="36">
        <v>718.45000000000016</v>
      </c>
      <c r="H63" s="36">
        <v>765.25000000000011</v>
      </c>
      <c r="I63" s="36">
        <v>774.95000000000016</v>
      </c>
      <c r="J63" s="36">
        <v>788.65000000000009</v>
      </c>
      <c r="K63" s="31">
        <v>761.25</v>
      </c>
      <c r="L63" s="31">
        <v>737.85</v>
      </c>
      <c r="M63" s="31">
        <v>12.482060000000001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1115.25</v>
      </c>
      <c r="D64" s="36">
        <v>1113.4166666666667</v>
      </c>
      <c r="E64" s="36">
        <v>1105.2333333333336</v>
      </c>
      <c r="F64" s="36">
        <v>1095.2166666666669</v>
      </c>
      <c r="G64" s="36">
        <v>1087.0333333333338</v>
      </c>
      <c r="H64" s="36">
        <v>1123.4333333333334</v>
      </c>
      <c r="I64" s="36">
        <v>1131.6166666666663</v>
      </c>
      <c r="J64" s="36">
        <v>1141.6333333333332</v>
      </c>
      <c r="K64" s="31">
        <v>1121.5999999999999</v>
      </c>
      <c r="L64" s="31">
        <v>1103.4000000000001</v>
      </c>
      <c r="M64" s="31">
        <v>1.54847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282.2</v>
      </c>
      <c r="D65" s="36">
        <v>281.76666666666665</v>
      </c>
      <c r="E65" s="36">
        <v>279.63333333333333</v>
      </c>
      <c r="F65" s="36">
        <v>277.06666666666666</v>
      </c>
      <c r="G65" s="36">
        <v>274.93333333333334</v>
      </c>
      <c r="H65" s="36">
        <v>284.33333333333331</v>
      </c>
      <c r="I65" s="36">
        <v>286.46666666666664</v>
      </c>
      <c r="J65" s="36">
        <v>289.0333333333333</v>
      </c>
      <c r="K65" s="31">
        <v>283.89999999999998</v>
      </c>
      <c r="L65" s="31">
        <v>279.2</v>
      </c>
      <c r="M65" s="31">
        <v>27.880279999999999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1826.75</v>
      </c>
      <c r="D66" s="36">
        <v>1812.2833333333335</v>
      </c>
      <c r="E66" s="36">
        <v>1794.4666666666672</v>
      </c>
      <c r="F66" s="36">
        <v>1762.1833333333336</v>
      </c>
      <c r="G66" s="36">
        <v>1744.3666666666672</v>
      </c>
      <c r="H66" s="36">
        <v>1844.5666666666671</v>
      </c>
      <c r="I66" s="36">
        <v>1862.3833333333332</v>
      </c>
      <c r="J66" s="36">
        <v>1894.666666666667</v>
      </c>
      <c r="K66" s="31">
        <v>1830.1</v>
      </c>
      <c r="L66" s="31">
        <v>1780</v>
      </c>
      <c r="M66" s="31">
        <v>6.72912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526</v>
      </c>
      <c r="D67" s="36">
        <v>523.4</v>
      </c>
      <c r="E67" s="36">
        <v>519.29999999999995</v>
      </c>
      <c r="F67" s="36">
        <v>512.6</v>
      </c>
      <c r="G67" s="36">
        <v>508.5</v>
      </c>
      <c r="H67" s="36">
        <v>530.09999999999991</v>
      </c>
      <c r="I67" s="36">
        <v>534.20000000000005</v>
      </c>
      <c r="J67" s="36">
        <v>540.89999999999986</v>
      </c>
      <c r="K67" s="31">
        <v>527.5</v>
      </c>
      <c r="L67" s="31">
        <v>516.70000000000005</v>
      </c>
      <c r="M67" s="31">
        <v>33.987050000000004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2122.1999999999998</v>
      </c>
      <c r="D68" s="36">
        <v>2143.2333333333331</v>
      </c>
      <c r="E68" s="36">
        <v>2095.9666666666662</v>
      </c>
      <c r="F68" s="36">
        <v>2069.7333333333331</v>
      </c>
      <c r="G68" s="36">
        <v>2022.4666666666662</v>
      </c>
      <c r="H68" s="36">
        <v>2169.4666666666662</v>
      </c>
      <c r="I68" s="36">
        <v>2216.7333333333336</v>
      </c>
      <c r="J68" s="36">
        <v>2242.9666666666662</v>
      </c>
      <c r="K68" s="31">
        <v>2190.5</v>
      </c>
      <c r="L68" s="31">
        <v>2117</v>
      </c>
      <c r="M68" s="31">
        <v>4.6630799999999999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2119.6</v>
      </c>
      <c r="D69" s="36">
        <v>2122.5666666666671</v>
      </c>
      <c r="E69" s="36">
        <v>2109.1333333333341</v>
      </c>
      <c r="F69" s="36">
        <v>2098.666666666667</v>
      </c>
      <c r="G69" s="36">
        <v>2085.233333333334</v>
      </c>
      <c r="H69" s="36">
        <v>2133.0333333333342</v>
      </c>
      <c r="I69" s="36">
        <v>2146.4666666666676</v>
      </c>
      <c r="J69" s="36">
        <v>2156.9333333333343</v>
      </c>
      <c r="K69" s="31">
        <v>2136</v>
      </c>
      <c r="L69" s="31">
        <v>2112.1</v>
      </c>
      <c r="M69" s="31">
        <v>1.3170299999999999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411.35</v>
      </c>
      <c r="D70" s="36">
        <v>408.3</v>
      </c>
      <c r="E70" s="36">
        <v>403.65000000000003</v>
      </c>
      <c r="F70" s="36">
        <v>395.95000000000005</v>
      </c>
      <c r="G70" s="36">
        <v>391.30000000000007</v>
      </c>
      <c r="H70" s="36">
        <v>416</v>
      </c>
      <c r="I70" s="36">
        <v>420.65</v>
      </c>
      <c r="J70" s="36">
        <v>428.34999999999997</v>
      </c>
      <c r="K70" s="31">
        <v>412.95</v>
      </c>
      <c r="L70" s="31">
        <v>400.6</v>
      </c>
      <c r="M70" s="31">
        <v>9.2617200000000004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182.25</v>
      </c>
      <c r="D71" s="36">
        <v>182.63333333333333</v>
      </c>
      <c r="E71" s="36">
        <v>180.31666666666666</v>
      </c>
      <c r="F71" s="36">
        <v>178.38333333333333</v>
      </c>
      <c r="G71" s="36">
        <v>176.06666666666666</v>
      </c>
      <c r="H71" s="36">
        <v>184.56666666666666</v>
      </c>
      <c r="I71" s="36">
        <v>186.88333333333333</v>
      </c>
      <c r="J71" s="36">
        <v>188.81666666666666</v>
      </c>
      <c r="K71" s="31">
        <v>184.95</v>
      </c>
      <c r="L71" s="31">
        <v>180.7</v>
      </c>
      <c r="M71" s="31">
        <v>19.342199999999998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3536.85</v>
      </c>
      <c r="D72" s="36">
        <v>3526.0333333333333</v>
      </c>
      <c r="E72" s="36">
        <v>3512.0666666666666</v>
      </c>
      <c r="F72" s="36">
        <v>3487.2833333333333</v>
      </c>
      <c r="G72" s="36">
        <v>3473.3166666666666</v>
      </c>
      <c r="H72" s="36">
        <v>3550.8166666666666</v>
      </c>
      <c r="I72" s="36">
        <v>3564.7833333333328</v>
      </c>
      <c r="J72" s="36">
        <v>3589.5666666666666</v>
      </c>
      <c r="K72" s="31">
        <v>3540</v>
      </c>
      <c r="L72" s="31">
        <v>3501.25</v>
      </c>
      <c r="M72" s="31">
        <v>2.5647199999999999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5254.25</v>
      </c>
      <c r="D73" s="36">
        <v>5287.7833333333338</v>
      </c>
      <c r="E73" s="36">
        <v>5210.6166666666677</v>
      </c>
      <c r="F73" s="36">
        <v>5166.9833333333336</v>
      </c>
      <c r="G73" s="36">
        <v>5089.8166666666675</v>
      </c>
      <c r="H73" s="36">
        <v>5331.4166666666679</v>
      </c>
      <c r="I73" s="36">
        <v>5408.5833333333339</v>
      </c>
      <c r="J73" s="36">
        <v>5452.2166666666681</v>
      </c>
      <c r="K73" s="31">
        <v>5364.95</v>
      </c>
      <c r="L73" s="31">
        <v>5244.15</v>
      </c>
      <c r="M73" s="31">
        <v>4.0341300000000002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622.1</v>
      </c>
      <c r="D74" s="36">
        <v>619.53333333333342</v>
      </c>
      <c r="E74" s="36">
        <v>614.61666666666679</v>
      </c>
      <c r="F74" s="36">
        <v>607.13333333333333</v>
      </c>
      <c r="G74" s="36">
        <v>602.2166666666667</v>
      </c>
      <c r="H74" s="36">
        <v>627.01666666666688</v>
      </c>
      <c r="I74" s="36">
        <v>631.93333333333362</v>
      </c>
      <c r="J74" s="36">
        <v>639.41666666666697</v>
      </c>
      <c r="K74" s="31">
        <v>624.45000000000005</v>
      </c>
      <c r="L74" s="31">
        <v>612.04999999999995</v>
      </c>
      <c r="M74" s="31">
        <v>38.868839999999999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3791.95</v>
      </c>
      <c r="D75" s="36">
        <v>3785.6666666666665</v>
      </c>
      <c r="E75" s="36">
        <v>3756.3833333333332</v>
      </c>
      <c r="F75" s="36">
        <v>3720.8166666666666</v>
      </c>
      <c r="G75" s="36">
        <v>3691.5333333333333</v>
      </c>
      <c r="H75" s="36">
        <v>3821.2333333333331</v>
      </c>
      <c r="I75" s="36">
        <v>3850.5166666666669</v>
      </c>
      <c r="J75" s="36">
        <v>3886.083333333333</v>
      </c>
      <c r="K75" s="31">
        <v>3814.95</v>
      </c>
      <c r="L75" s="31">
        <v>3750.1</v>
      </c>
      <c r="M75" s="31">
        <v>3.7229100000000002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5419.95</v>
      </c>
      <c r="D76" s="36">
        <v>5426.7</v>
      </c>
      <c r="E76" s="36">
        <v>5398.25</v>
      </c>
      <c r="F76" s="36">
        <v>5376.55</v>
      </c>
      <c r="G76" s="36">
        <v>5348.1</v>
      </c>
      <c r="H76" s="36">
        <v>5448.4</v>
      </c>
      <c r="I76" s="36">
        <v>5476.8499999999985</v>
      </c>
      <c r="J76" s="36">
        <v>5498.5499999999993</v>
      </c>
      <c r="K76" s="31">
        <v>5455.15</v>
      </c>
      <c r="L76" s="31">
        <v>5405</v>
      </c>
      <c r="M76" s="31">
        <v>2.8448099999999998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3848.3</v>
      </c>
      <c r="D77" s="36">
        <v>3793.4666666666667</v>
      </c>
      <c r="E77" s="36">
        <v>3726.9333333333334</v>
      </c>
      <c r="F77" s="36">
        <v>3605.5666666666666</v>
      </c>
      <c r="G77" s="36">
        <v>3539.0333333333333</v>
      </c>
      <c r="H77" s="36">
        <v>3914.8333333333335</v>
      </c>
      <c r="I77" s="36">
        <v>3981.3666666666672</v>
      </c>
      <c r="J77" s="36">
        <v>4102.7333333333336</v>
      </c>
      <c r="K77" s="31">
        <v>3860</v>
      </c>
      <c r="L77" s="31">
        <v>3672.1</v>
      </c>
      <c r="M77" s="31">
        <v>19.145499999999998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3138.85</v>
      </c>
      <c r="D78" s="36">
        <v>3144.6833333333329</v>
      </c>
      <c r="E78" s="36">
        <v>3114.3666666666659</v>
      </c>
      <c r="F78" s="36">
        <v>3089.8833333333328</v>
      </c>
      <c r="G78" s="36">
        <v>3059.5666666666657</v>
      </c>
      <c r="H78" s="36">
        <v>3169.1666666666661</v>
      </c>
      <c r="I78" s="36">
        <v>3199.4833333333327</v>
      </c>
      <c r="J78" s="36">
        <v>3223.9666666666662</v>
      </c>
      <c r="K78" s="31">
        <v>3175</v>
      </c>
      <c r="L78" s="31">
        <v>3120.2</v>
      </c>
      <c r="M78" s="31">
        <v>1.38825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150.15</v>
      </c>
      <c r="D79" s="36">
        <v>151.73333333333335</v>
      </c>
      <c r="E79" s="36">
        <v>148.26666666666671</v>
      </c>
      <c r="F79" s="36">
        <v>146.38333333333335</v>
      </c>
      <c r="G79" s="36">
        <v>142.91666666666671</v>
      </c>
      <c r="H79" s="36">
        <v>153.6166666666667</v>
      </c>
      <c r="I79" s="36">
        <v>157.08333333333334</v>
      </c>
      <c r="J79" s="36">
        <v>158.9666666666667</v>
      </c>
      <c r="K79" s="31">
        <v>155.19999999999999</v>
      </c>
      <c r="L79" s="31">
        <v>149.85</v>
      </c>
      <c r="M79" s="31">
        <v>222.24705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2808.85</v>
      </c>
      <c r="D80" s="36">
        <v>2801.9333333333329</v>
      </c>
      <c r="E80" s="36">
        <v>2778.016666666666</v>
      </c>
      <c r="F80" s="36">
        <v>2747.1833333333329</v>
      </c>
      <c r="G80" s="36">
        <v>2723.266666666666</v>
      </c>
      <c r="H80" s="36">
        <v>2832.766666666666</v>
      </c>
      <c r="I80" s="36">
        <v>2856.6833333333329</v>
      </c>
      <c r="J80" s="36">
        <v>2887.516666666666</v>
      </c>
      <c r="K80" s="31">
        <v>2825.85</v>
      </c>
      <c r="L80" s="31">
        <v>2771.1</v>
      </c>
      <c r="M80" s="31">
        <v>0.81162000000000001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359.1</v>
      </c>
      <c r="D81" s="36">
        <v>362.8</v>
      </c>
      <c r="E81" s="36">
        <v>352.70000000000005</v>
      </c>
      <c r="F81" s="36">
        <v>346.3</v>
      </c>
      <c r="G81" s="36">
        <v>336.20000000000005</v>
      </c>
      <c r="H81" s="36">
        <v>369.20000000000005</v>
      </c>
      <c r="I81" s="36">
        <v>379.30000000000007</v>
      </c>
      <c r="J81" s="36">
        <v>385.70000000000005</v>
      </c>
      <c r="K81" s="31">
        <v>372.9</v>
      </c>
      <c r="L81" s="31">
        <v>356.4</v>
      </c>
      <c r="M81" s="31">
        <v>26.21313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126.85</v>
      </c>
      <c r="D82" s="36">
        <v>127.48333333333333</v>
      </c>
      <c r="E82" s="36">
        <v>125.91666666666666</v>
      </c>
      <c r="F82" s="36">
        <v>124.98333333333332</v>
      </c>
      <c r="G82" s="36">
        <v>123.41666666666664</v>
      </c>
      <c r="H82" s="36">
        <v>128.41666666666669</v>
      </c>
      <c r="I82" s="36">
        <v>129.98333333333335</v>
      </c>
      <c r="J82" s="36">
        <v>130.91666666666669</v>
      </c>
      <c r="K82" s="31">
        <v>129.05000000000001</v>
      </c>
      <c r="L82" s="31">
        <v>126.55</v>
      </c>
      <c r="M82" s="31">
        <v>144.89744999999999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1616.8</v>
      </c>
      <c r="D83" s="36">
        <v>1620.7333333333333</v>
      </c>
      <c r="E83" s="36">
        <v>1601.6666666666667</v>
      </c>
      <c r="F83" s="36">
        <v>1586.5333333333333</v>
      </c>
      <c r="G83" s="36">
        <v>1567.4666666666667</v>
      </c>
      <c r="H83" s="36">
        <v>1635.8666666666668</v>
      </c>
      <c r="I83" s="36">
        <v>1654.9333333333334</v>
      </c>
      <c r="J83" s="36">
        <v>1670.0666666666668</v>
      </c>
      <c r="K83" s="31">
        <v>1639.8</v>
      </c>
      <c r="L83" s="31">
        <v>1605.6</v>
      </c>
      <c r="M83" s="31">
        <v>1.36104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987.8</v>
      </c>
      <c r="D84" s="36">
        <v>986.26666666666677</v>
      </c>
      <c r="E84" s="36">
        <v>982.53333333333353</v>
      </c>
      <c r="F84" s="36">
        <v>977.26666666666677</v>
      </c>
      <c r="G84" s="36">
        <v>973.53333333333353</v>
      </c>
      <c r="H84" s="36">
        <v>991.53333333333353</v>
      </c>
      <c r="I84" s="36">
        <v>995.26666666666688</v>
      </c>
      <c r="J84" s="36">
        <v>1000.5333333333335</v>
      </c>
      <c r="K84" s="31">
        <v>990</v>
      </c>
      <c r="L84" s="31">
        <v>981</v>
      </c>
      <c r="M84" s="31">
        <v>12.56912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1863.75</v>
      </c>
      <c r="D85" s="36">
        <v>1859.5666666666666</v>
      </c>
      <c r="E85" s="36">
        <v>1839.5333333333333</v>
      </c>
      <c r="F85" s="36">
        <v>1815.3166666666666</v>
      </c>
      <c r="G85" s="36">
        <v>1795.2833333333333</v>
      </c>
      <c r="H85" s="36">
        <v>1883.7833333333333</v>
      </c>
      <c r="I85" s="36">
        <v>1903.8166666666666</v>
      </c>
      <c r="J85" s="36">
        <v>1928.0333333333333</v>
      </c>
      <c r="K85" s="31">
        <v>1879.6</v>
      </c>
      <c r="L85" s="31">
        <v>1835.35</v>
      </c>
      <c r="M85" s="31">
        <v>10.92596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1943.95</v>
      </c>
      <c r="D86" s="36">
        <v>1947.75</v>
      </c>
      <c r="E86" s="36">
        <v>1931.2</v>
      </c>
      <c r="F86" s="36">
        <v>1918.45</v>
      </c>
      <c r="G86" s="36">
        <v>1901.9</v>
      </c>
      <c r="H86" s="36">
        <v>1960.5</v>
      </c>
      <c r="I86" s="36">
        <v>1977.0500000000002</v>
      </c>
      <c r="J86" s="36">
        <v>1989.8</v>
      </c>
      <c r="K86" s="31">
        <v>1964.3</v>
      </c>
      <c r="L86" s="31">
        <v>1935</v>
      </c>
      <c r="M86" s="31">
        <v>9.6831700000000005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421.85</v>
      </c>
      <c r="D87" s="36">
        <v>421</v>
      </c>
      <c r="E87" s="36">
        <v>418.5</v>
      </c>
      <c r="F87" s="36">
        <v>415.15</v>
      </c>
      <c r="G87" s="36">
        <v>412.65</v>
      </c>
      <c r="H87" s="36">
        <v>424.35</v>
      </c>
      <c r="I87" s="36">
        <v>426.85</v>
      </c>
      <c r="J87" s="36">
        <v>430.20000000000005</v>
      </c>
      <c r="K87" s="31">
        <v>423.5</v>
      </c>
      <c r="L87" s="31">
        <v>417.65</v>
      </c>
      <c r="M87" s="31">
        <v>6.7190200000000004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2091</v>
      </c>
      <c r="D88" s="36">
        <v>2078.85</v>
      </c>
      <c r="E88" s="36">
        <v>2052.6999999999998</v>
      </c>
      <c r="F88" s="36">
        <v>2014.3999999999999</v>
      </c>
      <c r="G88" s="36">
        <v>1988.2499999999998</v>
      </c>
      <c r="H88" s="36">
        <v>2117.1499999999996</v>
      </c>
      <c r="I88" s="36">
        <v>2143.3000000000002</v>
      </c>
      <c r="J88" s="36">
        <v>2181.6</v>
      </c>
      <c r="K88" s="31">
        <v>2105</v>
      </c>
      <c r="L88" s="31">
        <v>2040.55</v>
      </c>
      <c r="M88" s="31">
        <v>16.343959999999999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1262.05</v>
      </c>
      <c r="D89" s="36">
        <v>1261.9166666666667</v>
      </c>
      <c r="E89" s="36">
        <v>1253.8333333333335</v>
      </c>
      <c r="F89" s="36">
        <v>1245.6166666666668</v>
      </c>
      <c r="G89" s="36">
        <v>1237.5333333333335</v>
      </c>
      <c r="H89" s="36">
        <v>1270.1333333333334</v>
      </c>
      <c r="I89" s="36">
        <v>1278.2166666666669</v>
      </c>
      <c r="J89" s="36">
        <v>1286.4333333333334</v>
      </c>
      <c r="K89" s="31">
        <v>1270</v>
      </c>
      <c r="L89" s="31">
        <v>1253.7</v>
      </c>
      <c r="M89" s="31">
        <v>5.5389499999999998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1276.6500000000001</v>
      </c>
      <c r="D90" s="36">
        <v>1276.0166666666667</v>
      </c>
      <c r="E90" s="36">
        <v>1269.0333333333333</v>
      </c>
      <c r="F90" s="36">
        <v>1261.4166666666667</v>
      </c>
      <c r="G90" s="36">
        <v>1254.4333333333334</v>
      </c>
      <c r="H90" s="36">
        <v>1283.6333333333332</v>
      </c>
      <c r="I90" s="36">
        <v>1290.6166666666663</v>
      </c>
      <c r="J90" s="36">
        <v>1298.2333333333331</v>
      </c>
      <c r="K90" s="31">
        <v>1283</v>
      </c>
      <c r="L90" s="31">
        <v>1268.4000000000001</v>
      </c>
      <c r="M90" s="31">
        <v>24.106200000000001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2769.95</v>
      </c>
      <c r="D91" s="36">
        <v>2783.8166666666671</v>
      </c>
      <c r="E91" s="36">
        <v>2752.6833333333343</v>
      </c>
      <c r="F91" s="36">
        <v>2735.4166666666674</v>
      </c>
      <c r="G91" s="36">
        <v>2704.2833333333347</v>
      </c>
      <c r="H91" s="36">
        <v>2801.0833333333339</v>
      </c>
      <c r="I91" s="36">
        <v>2832.2166666666662</v>
      </c>
      <c r="J91" s="36">
        <v>2849.4833333333336</v>
      </c>
      <c r="K91" s="31">
        <v>2814.95</v>
      </c>
      <c r="L91" s="31">
        <v>2766.55</v>
      </c>
      <c r="M91" s="31">
        <v>3.1033400000000002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1504.4</v>
      </c>
      <c r="D92" s="36">
        <v>1505.3000000000002</v>
      </c>
      <c r="E92" s="36">
        <v>1499.6500000000003</v>
      </c>
      <c r="F92" s="36">
        <v>1494.9</v>
      </c>
      <c r="G92" s="36">
        <v>1489.2500000000002</v>
      </c>
      <c r="H92" s="36">
        <v>1510.0500000000004</v>
      </c>
      <c r="I92" s="36">
        <v>1515.7</v>
      </c>
      <c r="J92" s="36">
        <v>1520.4500000000005</v>
      </c>
      <c r="K92" s="31">
        <v>1510.95</v>
      </c>
      <c r="L92" s="31">
        <v>1500.55</v>
      </c>
      <c r="M92" s="31">
        <v>206.22730000000001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636.15</v>
      </c>
      <c r="D93" s="36">
        <v>634.18333333333328</v>
      </c>
      <c r="E93" s="36">
        <v>628.96666666666658</v>
      </c>
      <c r="F93" s="36">
        <v>621.7833333333333</v>
      </c>
      <c r="G93" s="36">
        <v>616.56666666666661</v>
      </c>
      <c r="H93" s="36">
        <v>641.36666666666656</v>
      </c>
      <c r="I93" s="36">
        <v>646.58333333333326</v>
      </c>
      <c r="J93" s="36">
        <v>653.76666666666654</v>
      </c>
      <c r="K93" s="31">
        <v>639.4</v>
      </c>
      <c r="L93" s="31">
        <v>627</v>
      </c>
      <c r="M93" s="31">
        <v>20.336269999999999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3177.85</v>
      </c>
      <c r="D94" s="36">
        <v>3163.1833333333329</v>
      </c>
      <c r="E94" s="36">
        <v>3144.766666666666</v>
      </c>
      <c r="F94" s="36">
        <v>3111.6833333333329</v>
      </c>
      <c r="G94" s="36">
        <v>3093.266666666666</v>
      </c>
      <c r="H94" s="36">
        <v>3196.266666666666</v>
      </c>
      <c r="I94" s="36">
        <v>3214.6833333333329</v>
      </c>
      <c r="J94" s="36">
        <v>3247.766666666666</v>
      </c>
      <c r="K94" s="31">
        <v>3181.6</v>
      </c>
      <c r="L94" s="31">
        <v>3130.1</v>
      </c>
      <c r="M94" s="31">
        <v>5.7065200000000003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505.4</v>
      </c>
      <c r="D95" s="36">
        <v>504.36666666666662</v>
      </c>
      <c r="E95" s="36">
        <v>495.23333333333323</v>
      </c>
      <c r="F95" s="36">
        <v>485.06666666666661</v>
      </c>
      <c r="G95" s="36">
        <v>475.93333333333322</v>
      </c>
      <c r="H95" s="36">
        <v>514.5333333333333</v>
      </c>
      <c r="I95" s="36">
        <v>523.66666666666652</v>
      </c>
      <c r="J95" s="36">
        <v>533.83333333333326</v>
      </c>
      <c r="K95" s="31">
        <v>513.5</v>
      </c>
      <c r="L95" s="31">
        <v>494.2</v>
      </c>
      <c r="M95" s="31">
        <v>116.74265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313.60000000000002</v>
      </c>
      <c r="D96" s="36">
        <v>310.01666666666665</v>
      </c>
      <c r="E96" s="36">
        <v>305.33333333333331</v>
      </c>
      <c r="F96" s="36">
        <v>297.06666666666666</v>
      </c>
      <c r="G96" s="36">
        <v>292.38333333333333</v>
      </c>
      <c r="H96" s="36">
        <v>318.2833333333333</v>
      </c>
      <c r="I96" s="36">
        <v>322.9666666666667</v>
      </c>
      <c r="J96" s="36">
        <v>331.23333333333329</v>
      </c>
      <c r="K96" s="31">
        <v>314.7</v>
      </c>
      <c r="L96" s="31">
        <v>301.75</v>
      </c>
      <c r="M96" s="31">
        <v>88.651470000000003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2486.4</v>
      </c>
      <c r="D97" s="36">
        <v>2488.4833333333336</v>
      </c>
      <c r="E97" s="36">
        <v>2473.916666666667</v>
      </c>
      <c r="F97" s="36">
        <v>2461.4333333333334</v>
      </c>
      <c r="G97" s="36">
        <v>2446.8666666666668</v>
      </c>
      <c r="H97" s="36">
        <v>2500.9666666666672</v>
      </c>
      <c r="I97" s="36">
        <v>2515.5333333333338</v>
      </c>
      <c r="J97" s="36">
        <v>2528.0166666666673</v>
      </c>
      <c r="K97" s="31">
        <v>2503.0500000000002</v>
      </c>
      <c r="L97" s="31">
        <v>2476</v>
      </c>
      <c r="M97" s="31">
        <v>14.57029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304.3</v>
      </c>
      <c r="D98" s="36">
        <v>304.48333333333335</v>
      </c>
      <c r="E98" s="36">
        <v>302.36666666666667</v>
      </c>
      <c r="F98" s="36">
        <v>300.43333333333334</v>
      </c>
      <c r="G98" s="36">
        <v>298.31666666666666</v>
      </c>
      <c r="H98" s="36">
        <v>306.41666666666669</v>
      </c>
      <c r="I98" s="36">
        <v>308.53333333333336</v>
      </c>
      <c r="J98" s="36">
        <v>310.4666666666667</v>
      </c>
      <c r="K98" s="31">
        <v>306.60000000000002</v>
      </c>
      <c r="L98" s="31">
        <v>302.55</v>
      </c>
      <c r="M98" s="31">
        <v>3.06698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35901.65</v>
      </c>
      <c r="D99" s="36">
        <v>36364.700000000004</v>
      </c>
      <c r="E99" s="36">
        <v>35386.950000000012</v>
      </c>
      <c r="F99" s="36">
        <v>34872.250000000007</v>
      </c>
      <c r="G99" s="36">
        <v>33894.500000000015</v>
      </c>
      <c r="H99" s="36">
        <v>36879.400000000009</v>
      </c>
      <c r="I99" s="36">
        <v>37857.149999999994</v>
      </c>
      <c r="J99" s="36">
        <v>38371.850000000006</v>
      </c>
      <c r="K99" s="31">
        <v>37342.449999999997</v>
      </c>
      <c r="L99" s="31">
        <v>35850</v>
      </c>
      <c r="M99" s="31">
        <v>7.0819999999999994E-2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941.1</v>
      </c>
      <c r="D100" s="36">
        <v>941.41666666666663</v>
      </c>
      <c r="E100" s="36">
        <v>938.43333333333328</v>
      </c>
      <c r="F100" s="36">
        <v>935.76666666666665</v>
      </c>
      <c r="G100" s="36">
        <v>932.7833333333333</v>
      </c>
      <c r="H100" s="36">
        <v>944.08333333333326</v>
      </c>
      <c r="I100" s="36">
        <v>947.06666666666661</v>
      </c>
      <c r="J100" s="36">
        <v>949.73333333333323</v>
      </c>
      <c r="K100" s="31">
        <v>944.4</v>
      </c>
      <c r="L100" s="31">
        <v>938.75</v>
      </c>
      <c r="M100" s="31">
        <v>194.92138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1395.55</v>
      </c>
      <c r="D101" s="36">
        <v>1386.25</v>
      </c>
      <c r="E101" s="36">
        <v>1369.5</v>
      </c>
      <c r="F101" s="36">
        <v>1343.45</v>
      </c>
      <c r="G101" s="36">
        <v>1326.7</v>
      </c>
      <c r="H101" s="36">
        <v>1412.3</v>
      </c>
      <c r="I101" s="36">
        <v>1429.05</v>
      </c>
      <c r="J101" s="36">
        <v>1455.1</v>
      </c>
      <c r="K101" s="31">
        <v>1403</v>
      </c>
      <c r="L101" s="31">
        <v>1360.2</v>
      </c>
      <c r="M101" s="31">
        <v>6.2734100000000002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543.25</v>
      </c>
      <c r="D102" s="36">
        <v>540.61666666666667</v>
      </c>
      <c r="E102" s="36">
        <v>533.33333333333337</v>
      </c>
      <c r="F102" s="36">
        <v>523.41666666666674</v>
      </c>
      <c r="G102" s="36">
        <v>516.13333333333344</v>
      </c>
      <c r="H102" s="36">
        <v>550.5333333333333</v>
      </c>
      <c r="I102" s="36">
        <v>557.81666666666661</v>
      </c>
      <c r="J102" s="36">
        <v>567.73333333333323</v>
      </c>
      <c r="K102" s="31">
        <v>547.9</v>
      </c>
      <c r="L102" s="31">
        <v>530.70000000000005</v>
      </c>
      <c r="M102" s="31">
        <v>17.014469999999999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14.05</v>
      </c>
      <c r="D103" s="36">
        <v>14.016666666666666</v>
      </c>
      <c r="E103" s="36">
        <v>13.833333333333332</v>
      </c>
      <c r="F103" s="36">
        <v>13.616666666666667</v>
      </c>
      <c r="G103" s="36">
        <v>13.433333333333334</v>
      </c>
      <c r="H103" s="36">
        <v>14.233333333333331</v>
      </c>
      <c r="I103" s="36">
        <v>14.416666666666664</v>
      </c>
      <c r="J103" s="36">
        <v>14.633333333333329</v>
      </c>
      <c r="K103" s="31">
        <v>14.2</v>
      </c>
      <c r="L103" s="31">
        <v>13.8</v>
      </c>
      <c r="M103" s="31">
        <v>1633.7028399999999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86.85</v>
      </c>
      <c r="D104" s="36">
        <v>87.05</v>
      </c>
      <c r="E104" s="36">
        <v>86.399999999999991</v>
      </c>
      <c r="F104" s="36">
        <v>85.949999999999989</v>
      </c>
      <c r="G104" s="36">
        <v>85.299999999999983</v>
      </c>
      <c r="H104" s="36">
        <v>87.5</v>
      </c>
      <c r="I104" s="36">
        <v>88.15</v>
      </c>
      <c r="J104" s="36">
        <v>88.600000000000009</v>
      </c>
      <c r="K104" s="31">
        <v>87.7</v>
      </c>
      <c r="L104" s="31">
        <v>86.6</v>
      </c>
      <c r="M104" s="31">
        <v>289.32220000000001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387.3</v>
      </c>
      <c r="D105" s="36">
        <v>388.48333333333329</v>
      </c>
      <c r="E105" s="36">
        <v>382.96666666666658</v>
      </c>
      <c r="F105" s="36">
        <v>378.63333333333327</v>
      </c>
      <c r="G105" s="36">
        <v>373.11666666666656</v>
      </c>
      <c r="H105" s="36">
        <v>392.81666666666661</v>
      </c>
      <c r="I105" s="36">
        <v>398.33333333333337</v>
      </c>
      <c r="J105" s="36">
        <v>402.66666666666663</v>
      </c>
      <c r="K105" s="31">
        <v>394</v>
      </c>
      <c r="L105" s="31">
        <v>384.15</v>
      </c>
      <c r="M105" s="31">
        <v>53.5869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411.4</v>
      </c>
      <c r="D106" s="36">
        <v>411.5</v>
      </c>
      <c r="E106" s="36">
        <v>409.5</v>
      </c>
      <c r="F106" s="36">
        <v>407.6</v>
      </c>
      <c r="G106" s="36">
        <v>405.6</v>
      </c>
      <c r="H106" s="36">
        <v>413.4</v>
      </c>
      <c r="I106" s="36">
        <v>415.4</v>
      </c>
      <c r="J106" s="36">
        <v>417.29999999999995</v>
      </c>
      <c r="K106" s="31">
        <v>413.5</v>
      </c>
      <c r="L106" s="31">
        <v>409.6</v>
      </c>
      <c r="M106" s="31">
        <v>22.58736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446.3</v>
      </c>
      <c r="D107" s="36">
        <v>450.36666666666662</v>
      </c>
      <c r="E107" s="36">
        <v>437.73333333333323</v>
      </c>
      <c r="F107" s="36">
        <v>429.16666666666663</v>
      </c>
      <c r="G107" s="36">
        <v>416.53333333333325</v>
      </c>
      <c r="H107" s="36">
        <v>458.93333333333322</v>
      </c>
      <c r="I107" s="36">
        <v>471.56666666666655</v>
      </c>
      <c r="J107" s="36">
        <v>480.13333333333321</v>
      </c>
      <c r="K107" s="31">
        <v>463</v>
      </c>
      <c r="L107" s="31">
        <v>441.8</v>
      </c>
      <c r="M107" s="31">
        <v>25.012509999999999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2543.35</v>
      </c>
      <c r="D108" s="36">
        <v>2547.7333333333336</v>
      </c>
      <c r="E108" s="36">
        <v>2530.4666666666672</v>
      </c>
      <c r="F108" s="36">
        <v>2517.5833333333335</v>
      </c>
      <c r="G108" s="36">
        <v>2500.3166666666671</v>
      </c>
      <c r="H108" s="36">
        <v>2560.6166666666672</v>
      </c>
      <c r="I108" s="36">
        <v>2577.8833333333337</v>
      </c>
      <c r="J108" s="36">
        <v>2590.7666666666673</v>
      </c>
      <c r="K108" s="31">
        <v>2565</v>
      </c>
      <c r="L108" s="31">
        <v>2534.85</v>
      </c>
      <c r="M108" s="31">
        <v>7.7884599999999997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1493.95</v>
      </c>
      <c r="D109" s="36">
        <v>1507.5666666666666</v>
      </c>
      <c r="E109" s="36">
        <v>1476.6333333333332</v>
      </c>
      <c r="F109" s="36">
        <v>1459.3166666666666</v>
      </c>
      <c r="G109" s="36">
        <v>1428.3833333333332</v>
      </c>
      <c r="H109" s="36">
        <v>1524.8833333333332</v>
      </c>
      <c r="I109" s="36">
        <v>1555.8166666666666</v>
      </c>
      <c r="J109" s="36">
        <v>1573.1333333333332</v>
      </c>
      <c r="K109" s="31">
        <v>1538.5</v>
      </c>
      <c r="L109" s="31">
        <v>1490.25</v>
      </c>
      <c r="M109" s="31">
        <v>62.93703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187.75</v>
      </c>
      <c r="D110" s="36">
        <v>188.06666666666669</v>
      </c>
      <c r="E110" s="36">
        <v>186.08333333333337</v>
      </c>
      <c r="F110" s="36">
        <v>184.41666666666669</v>
      </c>
      <c r="G110" s="36">
        <v>182.43333333333337</v>
      </c>
      <c r="H110" s="36">
        <v>189.73333333333338</v>
      </c>
      <c r="I110" s="36">
        <v>191.71666666666667</v>
      </c>
      <c r="J110" s="36">
        <v>193.38333333333338</v>
      </c>
      <c r="K110" s="31">
        <v>190.05</v>
      </c>
      <c r="L110" s="31">
        <v>186.4</v>
      </c>
      <c r="M110" s="31">
        <v>43.212609999999998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1410.5</v>
      </c>
      <c r="D111" s="36">
        <v>1405.8333333333333</v>
      </c>
      <c r="E111" s="36">
        <v>1397.6666666666665</v>
      </c>
      <c r="F111" s="36">
        <v>1384.8333333333333</v>
      </c>
      <c r="G111" s="36">
        <v>1376.6666666666665</v>
      </c>
      <c r="H111" s="36">
        <v>1418.6666666666665</v>
      </c>
      <c r="I111" s="36">
        <v>1426.833333333333</v>
      </c>
      <c r="J111" s="36">
        <v>1439.6666666666665</v>
      </c>
      <c r="K111" s="31">
        <v>1414</v>
      </c>
      <c r="L111" s="31">
        <v>1393</v>
      </c>
      <c r="M111" s="31">
        <v>85.518600000000006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101.7</v>
      </c>
      <c r="D112" s="36">
        <v>100.95</v>
      </c>
      <c r="E112" s="36">
        <v>99.9</v>
      </c>
      <c r="F112" s="36">
        <v>98.100000000000009</v>
      </c>
      <c r="G112" s="36">
        <v>97.050000000000011</v>
      </c>
      <c r="H112" s="36">
        <v>102.75</v>
      </c>
      <c r="I112" s="36">
        <v>103.79999999999998</v>
      </c>
      <c r="J112" s="36">
        <v>105.6</v>
      </c>
      <c r="K112" s="31">
        <v>102</v>
      </c>
      <c r="L112" s="31">
        <v>99.15</v>
      </c>
      <c r="M112" s="31">
        <v>357.21107000000001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1057.3499999999999</v>
      </c>
      <c r="D113" s="36">
        <v>1055.5833333333333</v>
      </c>
      <c r="E113" s="36">
        <v>1043.7666666666664</v>
      </c>
      <c r="F113" s="36">
        <v>1030.1833333333332</v>
      </c>
      <c r="G113" s="36">
        <v>1018.3666666666663</v>
      </c>
      <c r="H113" s="36">
        <v>1069.1666666666665</v>
      </c>
      <c r="I113" s="36">
        <v>1080.9833333333336</v>
      </c>
      <c r="J113" s="36">
        <v>1094.5666666666666</v>
      </c>
      <c r="K113" s="31">
        <v>1067.4000000000001</v>
      </c>
      <c r="L113" s="31">
        <v>1042</v>
      </c>
      <c r="M113" s="31">
        <v>1.6609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677.35</v>
      </c>
      <c r="D114" s="36">
        <v>676.76666666666677</v>
      </c>
      <c r="E114" s="36">
        <v>674.58333333333348</v>
      </c>
      <c r="F114" s="36">
        <v>671.81666666666672</v>
      </c>
      <c r="G114" s="36">
        <v>669.63333333333344</v>
      </c>
      <c r="H114" s="36">
        <v>679.53333333333353</v>
      </c>
      <c r="I114" s="36">
        <v>681.7166666666667</v>
      </c>
      <c r="J114" s="36">
        <v>684.48333333333358</v>
      </c>
      <c r="K114" s="31">
        <v>678.95</v>
      </c>
      <c r="L114" s="31">
        <v>674</v>
      </c>
      <c r="M114" s="31">
        <v>7.3647499999999999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73.5</v>
      </c>
      <c r="D115" s="36">
        <v>73.816666666666677</v>
      </c>
      <c r="E115" s="36">
        <v>72.833333333333357</v>
      </c>
      <c r="F115" s="36">
        <v>72.166666666666686</v>
      </c>
      <c r="G115" s="36">
        <v>71.183333333333366</v>
      </c>
      <c r="H115" s="36">
        <v>74.483333333333348</v>
      </c>
      <c r="I115" s="36">
        <v>75.466666666666669</v>
      </c>
      <c r="J115" s="36">
        <v>76.13333333333334</v>
      </c>
      <c r="K115" s="31">
        <v>74.8</v>
      </c>
      <c r="L115" s="31">
        <v>73.150000000000006</v>
      </c>
      <c r="M115" s="31">
        <v>198.71941000000001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441.95</v>
      </c>
      <c r="D116" s="36">
        <v>440.65000000000003</v>
      </c>
      <c r="E116" s="36">
        <v>438.80000000000007</v>
      </c>
      <c r="F116" s="36">
        <v>435.65000000000003</v>
      </c>
      <c r="G116" s="36">
        <v>433.80000000000007</v>
      </c>
      <c r="H116" s="36">
        <v>443.80000000000007</v>
      </c>
      <c r="I116" s="36">
        <v>445.65000000000009</v>
      </c>
      <c r="J116" s="36">
        <v>448.80000000000007</v>
      </c>
      <c r="K116" s="31">
        <v>442.5</v>
      </c>
      <c r="L116" s="31">
        <v>437.5</v>
      </c>
      <c r="M116" s="31">
        <v>74.364279999999994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648.29999999999995</v>
      </c>
      <c r="D117" s="36">
        <v>649.69999999999993</v>
      </c>
      <c r="E117" s="36">
        <v>641.19999999999982</v>
      </c>
      <c r="F117" s="36">
        <v>634.09999999999991</v>
      </c>
      <c r="G117" s="36">
        <v>625.5999999999998</v>
      </c>
      <c r="H117" s="36">
        <v>656.79999999999984</v>
      </c>
      <c r="I117" s="36">
        <v>665.30000000000007</v>
      </c>
      <c r="J117" s="36">
        <v>672.39999999999986</v>
      </c>
      <c r="K117" s="31">
        <v>658.2</v>
      </c>
      <c r="L117" s="31">
        <v>642.6</v>
      </c>
      <c r="M117" s="31">
        <v>24.91752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399.9</v>
      </c>
      <c r="D118" s="36">
        <v>401.60000000000008</v>
      </c>
      <c r="E118" s="36">
        <v>391.40000000000015</v>
      </c>
      <c r="F118" s="36">
        <v>382.90000000000009</v>
      </c>
      <c r="G118" s="36">
        <v>372.70000000000016</v>
      </c>
      <c r="H118" s="36">
        <v>410.10000000000014</v>
      </c>
      <c r="I118" s="36">
        <v>420.30000000000007</v>
      </c>
      <c r="J118" s="36">
        <v>428.80000000000013</v>
      </c>
      <c r="K118" s="31">
        <v>411.8</v>
      </c>
      <c r="L118" s="31">
        <v>393.1</v>
      </c>
      <c r="M118" s="31">
        <v>94.394049999999993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772.85</v>
      </c>
      <c r="D119" s="36">
        <v>774.7833333333333</v>
      </c>
      <c r="E119" s="36">
        <v>767.06666666666661</v>
      </c>
      <c r="F119" s="36">
        <v>761.2833333333333</v>
      </c>
      <c r="G119" s="36">
        <v>753.56666666666661</v>
      </c>
      <c r="H119" s="36">
        <v>780.56666666666661</v>
      </c>
      <c r="I119" s="36">
        <v>788.2833333333333</v>
      </c>
      <c r="J119" s="36">
        <v>794.06666666666661</v>
      </c>
      <c r="K119" s="31">
        <v>782.5</v>
      </c>
      <c r="L119" s="31">
        <v>769</v>
      </c>
      <c r="M119" s="31">
        <v>24.436520000000002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515.75</v>
      </c>
      <c r="D120" s="36">
        <v>513.11666666666667</v>
      </c>
      <c r="E120" s="36">
        <v>508.73333333333335</v>
      </c>
      <c r="F120" s="36">
        <v>501.7166666666667</v>
      </c>
      <c r="G120" s="36">
        <v>497.33333333333337</v>
      </c>
      <c r="H120" s="36">
        <v>520.13333333333333</v>
      </c>
      <c r="I120" s="36">
        <v>524.51666666666677</v>
      </c>
      <c r="J120" s="36">
        <v>531.5333333333333</v>
      </c>
      <c r="K120" s="31">
        <v>517.5</v>
      </c>
      <c r="L120" s="31">
        <v>506.1</v>
      </c>
      <c r="M120" s="31">
        <v>21.25442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1769.5</v>
      </c>
      <c r="D121" s="36">
        <v>1763.9833333333336</v>
      </c>
      <c r="E121" s="36">
        <v>1755.6666666666672</v>
      </c>
      <c r="F121" s="36">
        <v>1741.8333333333337</v>
      </c>
      <c r="G121" s="36">
        <v>1733.5166666666673</v>
      </c>
      <c r="H121" s="36">
        <v>1777.8166666666671</v>
      </c>
      <c r="I121" s="36">
        <v>1786.1333333333337</v>
      </c>
      <c r="J121" s="36">
        <v>1799.9666666666669</v>
      </c>
      <c r="K121" s="31">
        <v>1772.3</v>
      </c>
      <c r="L121" s="31">
        <v>1750.15</v>
      </c>
      <c r="M121" s="31">
        <v>34.322710000000001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150.44999999999999</v>
      </c>
      <c r="D122" s="36">
        <v>149.01666666666665</v>
      </c>
      <c r="E122" s="36">
        <v>146.83333333333331</v>
      </c>
      <c r="F122" s="36">
        <v>143.21666666666667</v>
      </c>
      <c r="G122" s="36">
        <v>141.03333333333333</v>
      </c>
      <c r="H122" s="36">
        <v>152.6333333333333</v>
      </c>
      <c r="I122" s="36">
        <v>154.81666666666663</v>
      </c>
      <c r="J122" s="36">
        <v>158.43333333333328</v>
      </c>
      <c r="K122" s="31">
        <v>151.19999999999999</v>
      </c>
      <c r="L122" s="31">
        <v>145.4</v>
      </c>
      <c r="M122" s="31">
        <v>201.65968000000001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2632.65</v>
      </c>
      <c r="D123" s="36">
        <v>2628.6666666666665</v>
      </c>
      <c r="E123" s="36">
        <v>2609.3833333333332</v>
      </c>
      <c r="F123" s="36">
        <v>2586.1166666666668</v>
      </c>
      <c r="G123" s="36">
        <v>2566.8333333333335</v>
      </c>
      <c r="H123" s="36">
        <v>2651.9333333333329</v>
      </c>
      <c r="I123" s="36">
        <v>2671.2166666666667</v>
      </c>
      <c r="J123" s="36">
        <v>2694.4833333333327</v>
      </c>
      <c r="K123" s="31">
        <v>2647.95</v>
      </c>
      <c r="L123" s="31">
        <v>2605.4</v>
      </c>
      <c r="M123" s="31">
        <v>1.01668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369.95</v>
      </c>
      <c r="D124" s="36">
        <v>372.48333333333329</v>
      </c>
      <c r="E124" s="36">
        <v>366.06666666666661</v>
      </c>
      <c r="F124" s="36">
        <v>362.18333333333334</v>
      </c>
      <c r="G124" s="36">
        <v>355.76666666666665</v>
      </c>
      <c r="H124" s="36">
        <v>376.36666666666656</v>
      </c>
      <c r="I124" s="36">
        <v>382.78333333333319</v>
      </c>
      <c r="J124" s="36">
        <v>386.66666666666652</v>
      </c>
      <c r="K124" s="31">
        <v>378.9</v>
      </c>
      <c r="L124" s="31">
        <v>368.6</v>
      </c>
      <c r="M124" s="31">
        <v>16.731159999999999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466.15</v>
      </c>
      <c r="D125" s="36">
        <v>462.7</v>
      </c>
      <c r="E125" s="36">
        <v>457.45</v>
      </c>
      <c r="F125" s="36">
        <v>448.75</v>
      </c>
      <c r="G125" s="36">
        <v>443.5</v>
      </c>
      <c r="H125" s="36">
        <v>471.4</v>
      </c>
      <c r="I125" s="36">
        <v>476.65</v>
      </c>
      <c r="J125" s="36">
        <v>485.34999999999997</v>
      </c>
      <c r="K125" s="31">
        <v>467.95</v>
      </c>
      <c r="L125" s="31">
        <v>454</v>
      </c>
      <c r="M125" s="31">
        <v>32.488399999999999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606.79999999999995</v>
      </c>
      <c r="D126" s="36">
        <v>607.9666666666667</v>
      </c>
      <c r="E126" s="36">
        <v>604.93333333333339</v>
      </c>
      <c r="F126" s="36">
        <v>603.06666666666672</v>
      </c>
      <c r="G126" s="36">
        <v>600.03333333333342</v>
      </c>
      <c r="H126" s="36">
        <v>609.83333333333337</v>
      </c>
      <c r="I126" s="36">
        <v>612.86666666666667</v>
      </c>
      <c r="J126" s="36">
        <v>614.73333333333335</v>
      </c>
      <c r="K126" s="31">
        <v>611</v>
      </c>
      <c r="L126" s="31">
        <v>606.1</v>
      </c>
      <c r="M126" s="31">
        <v>8.4060199999999998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3064.95</v>
      </c>
      <c r="D127" s="36">
        <v>3063.6666666666665</v>
      </c>
      <c r="E127" s="36">
        <v>3056.2833333333328</v>
      </c>
      <c r="F127" s="36">
        <v>3047.6166666666663</v>
      </c>
      <c r="G127" s="36">
        <v>3040.2333333333327</v>
      </c>
      <c r="H127" s="36">
        <v>3072.333333333333</v>
      </c>
      <c r="I127" s="36">
        <v>3079.7166666666672</v>
      </c>
      <c r="J127" s="36">
        <v>3088.3833333333332</v>
      </c>
      <c r="K127" s="31">
        <v>3071.05</v>
      </c>
      <c r="L127" s="31">
        <v>3055</v>
      </c>
      <c r="M127" s="31">
        <v>11.601839999999999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5401.65</v>
      </c>
      <c r="D128" s="36">
        <v>5379.5333333333328</v>
      </c>
      <c r="E128" s="36">
        <v>5314.8166666666657</v>
      </c>
      <c r="F128" s="36">
        <v>5227.9833333333327</v>
      </c>
      <c r="G128" s="36">
        <v>5163.2666666666655</v>
      </c>
      <c r="H128" s="36">
        <v>5466.3666666666659</v>
      </c>
      <c r="I128" s="36">
        <v>5531.083333333333</v>
      </c>
      <c r="J128" s="36">
        <v>5617.9166666666661</v>
      </c>
      <c r="K128" s="31">
        <v>5444.25</v>
      </c>
      <c r="L128" s="31">
        <v>5292.7</v>
      </c>
      <c r="M128" s="31">
        <v>4.6813200000000004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4391</v>
      </c>
      <c r="D129" s="36">
        <v>4359.6833333333334</v>
      </c>
      <c r="E129" s="36">
        <v>4314.3666666666668</v>
      </c>
      <c r="F129" s="36">
        <v>4237.7333333333336</v>
      </c>
      <c r="G129" s="36">
        <v>4192.416666666667</v>
      </c>
      <c r="H129" s="36">
        <v>4436.3166666666666</v>
      </c>
      <c r="I129" s="36">
        <v>4481.6333333333341</v>
      </c>
      <c r="J129" s="36">
        <v>4558.2666666666664</v>
      </c>
      <c r="K129" s="31">
        <v>4405</v>
      </c>
      <c r="L129" s="31">
        <v>4283.05</v>
      </c>
      <c r="M129" s="31">
        <v>2.3611499999999999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1170.25</v>
      </c>
      <c r="D130" s="36">
        <v>1175.6666666666667</v>
      </c>
      <c r="E130" s="36">
        <v>1163.3333333333335</v>
      </c>
      <c r="F130" s="36">
        <v>1156.4166666666667</v>
      </c>
      <c r="G130" s="36">
        <v>1144.0833333333335</v>
      </c>
      <c r="H130" s="36">
        <v>1182.5833333333335</v>
      </c>
      <c r="I130" s="36">
        <v>1194.916666666667</v>
      </c>
      <c r="J130" s="36">
        <v>1201.8333333333335</v>
      </c>
      <c r="K130" s="31">
        <v>1188</v>
      </c>
      <c r="L130" s="31">
        <v>1168.75</v>
      </c>
      <c r="M130" s="31">
        <v>12.567909999999999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1544.15</v>
      </c>
      <c r="D131" s="36">
        <v>1542.8333333333333</v>
      </c>
      <c r="E131" s="36">
        <v>1534.8666666666666</v>
      </c>
      <c r="F131" s="36">
        <v>1525.5833333333333</v>
      </c>
      <c r="G131" s="36">
        <v>1517.6166666666666</v>
      </c>
      <c r="H131" s="36">
        <v>1552.1166666666666</v>
      </c>
      <c r="I131" s="36">
        <v>1560.0833333333333</v>
      </c>
      <c r="J131" s="36">
        <v>1569.3666666666666</v>
      </c>
      <c r="K131" s="31">
        <v>1550.8</v>
      </c>
      <c r="L131" s="31">
        <v>1533.55</v>
      </c>
      <c r="M131" s="31">
        <v>27.829419999999999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276.39999999999998</v>
      </c>
      <c r="D132" s="36">
        <v>276.45</v>
      </c>
      <c r="E132" s="36">
        <v>273.29999999999995</v>
      </c>
      <c r="F132" s="36">
        <v>270.2</v>
      </c>
      <c r="G132" s="36">
        <v>267.04999999999995</v>
      </c>
      <c r="H132" s="36">
        <v>279.54999999999995</v>
      </c>
      <c r="I132" s="36">
        <v>282.69999999999993</v>
      </c>
      <c r="J132" s="36">
        <v>285.79999999999995</v>
      </c>
      <c r="K132" s="31">
        <v>279.60000000000002</v>
      </c>
      <c r="L132" s="31">
        <v>273.35000000000002</v>
      </c>
      <c r="M132" s="31">
        <v>19.084230000000002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1862.35</v>
      </c>
      <c r="D133" s="36">
        <v>1862.4333333333334</v>
      </c>
      <c r="E133" s="36">
        <v>1839.8666666666668</v>
      </c>
      <c r="F133" s="36">
        <v>1817.3833333333334</v>
      </c>
      <c r="G133" s="36">
        <v>1794.8166666666668</v>
      </c>
      <c r="H133" s="36">
        <v>1884.9166666666667</v>
      </c>
      <c r="I133" s="36">
        <v>1907.4833333333333</v>
      </c>
      <c r="J133" s="36">
        <v>1929.9666666666667</v>
      </c>
      <c r="K133" s="31">
        <v>1885</v>
      </c>
      <c r="L133" s="31">
        <v>1839.95</v>
      </c>
      <c r="M133" s="31">
        <v>1.46241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519.1</v>
      </c>
      <c r="D134" s="36">
        <v>520.05000000000007</v>
      </c>
      <c r="E134" s="36">
        <v>516.20000000000016</v>
      </c>
      <c r="F134" s="36">
        <v>513.30000000000007</v>
      </c>
      <c r="G134" s="36">
        <v>509.45000000000016</v>
      </c>
      <c r="H134" s="36">
        <v>522.95000000000016</v>
      </c>
      <c r="I134" s="36">
        <v>526.80000000000007</v>
      </c>
      <c r="J134" s="36">
        <v>529.70000000000016</v>
      </c>
      <c r="K134" s="31">
        <v>523.9</v>
      </c>
      <c r="L134" s="31">
        <v>517.15</v>
      </c>
      <c r="M134" s="31">
        <v>23.770160000000001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10456.049999999999</v>
      </c>
      <c r="D135" s="36">
        <v>10442.699999999999</v>
      </c>
      <c r="E135" s="36">
        <v>10388.399999999998</v>
      </c>
      <c r="F135" s="36">
        <v>10320.749999999998</v>
      </c>
      <c r="G135" s="36">
        <v>10266.449999999997</v>
      </c>
      <c r="H135" s="36">
        <v>10510.349999999999</v>
      </c>
      <c r="I135" s="36">
        <v>10564.649999999998</v>
      </c>
      <c r="J135" s="36">
        <v>10632.3</v>
      </c>
      <c r="K135" s="31">
        <v>10497</v>
      </c>
      <c r="L135" s="31">
        <v>10375.049999999999</v>
      </c>
      <c r="M135" s="31">
        <v>4.36538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599.15</v>
      </c>
      <c r="D136" s="36">
        <v>596.73333333333323</v>
      </c>
      <c r="E136" s="36">
        <v>592.51666666666642</v>
      </c>
      <c r="F136" s="36">
        <v>585.88333333333321</v>
      </c>
      <c r="G136" s="36">
        <v>581.6666666666664</v>
      </c>
      <c r="H136" s="36">
        <v>603.36666666666645</v>
      </c>
      <c r="I136" s="36">
        <v>607.58333333333337</v>
      </c>
      <c r="J136" s="36">
        <v>614.21666666666647</v>
      </c>
      <c r="K136" s="31">
        <v>600.95000000000005</v>
      </c>
      <c r="L136" s="31">
        <v>590.1</v>
      </c>
      <c r="M136" s="31">
        <v>15.93488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1046.0999999999999</v>
      </c>
      <c r="D137" s="36">
        <v>1050.8833333333332</v>
      </c>
      <c r="E137" s="36">
        <v>1038.7666666666664</v>
      </c>
      <c r="F137" s="36">
        <v>1031.4333333333332</v>
      </c>
      <c r="G137" s="36">
        <v>1019.3166666666664</v>
      </c>
      <c r="H137" s="36">
        <v>1058.2166666666665</v>
      </c>
      <c r="I137" s="36">
        <v>1070.3333333333333</v>
      </c>
      <c r="J137" s="36">
        <v>1077.6666666666665</v>
      </c>
      <c r="K137" s="31">
        <v>1063</v>
      </c>
      <c r="L137" s="31">
        <v>1043.55</v>
      </c>
      <c r="M137" s="31">
        <v>13.027290000000001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940.65</v>
      </c>
      <c r="D138" s="36">
        <v>934.93333333333328</v>
      </c>
      <c r="E138" s="36">
        <v>924.06666666666661</v>
      </c>
      <c r="F138" s="36">
        <v>907.48333333333335</v>
      </c>
      <c r="G138" s="36">
        <v>896.61666666666667</v>
      </c>
      <c r="H138" s="36">
        <v>951.51666666666654</v>
      </c>
      <c r="I138" s="36">
        <v>962.3833333333331</v>
      </c>
      <c r="J138" s="36">
        <v>978.96666666666647</v>
      </c>
      <c r="K138" s="31">
        <v>945.8</v>
      </c>
      <c r="L138" s="31">
        <v>918.35</v>
      </c>
      <c r="M138" s="31">
        <v>8.0961200000000009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90.65</v>
      </c>
      <c r="D139" s="36">
        <v>90.183333333333337</v>
      </c>
      <c r="E139" s="36">
        <v>89.416666666666671</v>
      </c>
      <c r="F139" s="36">
        <v>88.183333333333337</v>
      </c>
      <c r="G139" s="36">
        <v>87.416666666666671</v>
      </c>
      <c r="H139" s="36">
        <v>91.416666666666671</v>
      </c>
      <c r="I139" s="36">
        <v>92.183333333333323</v>
      </c>
      <c r="J139" s="36">
        <v>93.416666666666671</v>
      </c>
      <c r="K139" s="31">
        <v>90.95</v>
      </c>
      <c r="L139" s="31">
        <v>88.95</v>
      </c>
      <c r="M139" s="31">
        <v>142.48865000000001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2269.0500000000002</v>
      </c>
      <c r="D140" s="36">
        <v>2250.5500000000002</v>
      </c>
      <c r="E140" s="36">
        <v>2228.5500000000002</v>
      </c>
      <c r="F140" s="36">
        <v>2188.0500000000002</v>
      </c>
      <c r="G140" s="36">
        <v>2166.0500000000002</v>
      </c>
      <c r="H140" s="36">
        <v>2291.0500000000002</v>
      </c>
      <c r="I140" s="36">
        <v>2313.0500000000002</v>
      </c>
      <c r="J140" s="36">
        <v>2353.5500000000002</v>
      </c>
      <c r="K140" s="31">
        <v>2272.5500000000002</v>
      </c>
      <c r="L140" s="31">
        <v>2210.0500000000002</v>
      </c>
      <c r="M140" s="31">
        <v>11.40405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109379.5</v>
      </c>
      <c r="D141" s="36">
        <v>108900.85000000002</v>
      </c>
      <c r="E141" s="36">
        <v>108291.25000000004</v>
      </c>
      <c r="F141" s="36">
        <v>107203.00000000003</v>
      </c>
      <c r="G141" s="36">
        <v>106593.40000000005</v>
      </c>
      <c r="H141" s="36">
        <v>109989.10000000003</v>
      </c>
      <c r="I141" s="36">
        <v>110598.70000000001</v>
      </c>
      <c r="J141" s="36">
        <v>111686.95000000003</v>
      </c>
      <c r="K141" s="31">
        <v>109510.45</v>
      </c>
      <c r="L141" s="31">
        <v>107812.6</v>
      </c>
      <c r="M141" s="31">
        <v>6.9059999999999996E-2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60.2</v>
      </c>
      <c r="D142" s="36">
        <v>60.016666666666673</v>
      </c>
      <c r="E142" s="36">
        <v>59.283333333333346</v>
      </c>
      <c r="F142" s="36">
        <v>58.366666666666674</v>
      </c>
      <c r="G142" s="36">
        <v>57.633333333333347</v>
      </c>
      <c r="H142" s="36">
        <v>60.933333333333344</v>
      </c>
      <c r="I142" s="36">
        <v>61.666666666666679</v>
      </c>
      <c r="J142" s="36">
        <v>62.583333333333343</v>
      </c>
      <c r="K142" s="31">
        <v>60.75</v>
      </c>
      <c r="L142" s="31">
        <v>59.1</v>
      </c>
      <c r="M142" s="31">
        <v>48.869709999999998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1305.0999999999999</v>
      </c>
      <c r="D143" s="36">
        <v>1304.1166666666666</v>
      </c>
      <c r="E143" s="36">
        <v>1290.9833333333331</v>
      </c>
      <c r="F143" s="36">
        <v>1276.8666666666666</v>
      </c>
      <c r="G143" s="36">
        <v>1263.7333333333331</v>
      </c>
      <c r="H143" s="36">
        <v>1318.2333333333331</v>
      </c>
      <c r="I143" s="36">
        <v>1331.3666666666668</v>
      </c>
      <c r="J143" s="36">
        <v>1345.4833333333331</v>
      </c>
      <c r="K143" s="31">
        <v>1317.25</v>
      </c>
      <c r="L143" s="31">
        <v>1290</v>
      </c>
      <c r="M143" s="31">
        <v>4.7968299999999999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4743.6000000000004</v>
      </c>
      <c r="D144" s="36">
        <v>4674.9333333333334</v>
      </c>
      <c r="E144" s="36">
        <v>4593.8166666666666</v>
      </c>
      <c r="F144" s="36">
        <v>4444.0333333333328</v>
      </c>
      <c r="G144" s="36">
        <v>4362.9166666666661</v>
      </c>
      <c r="H144" s="36">
        <v>4824.7166666666672</v>
      </c>
      <c r="I144" s="36">
        <v>4905.8333333333339</v>
      </c>
      <c r="J144" s="36">
        <v>5055.6166666666677</v>
      </c>
      <c r="K144" s="31">
        <v>4756.05</v>
      </c>
      <c r="L144" s="31">
        <v>4525.1499999999996</v>
      </c>
      <c r="M144" s="31">
        <v>5.4529199999999998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3645.6</v>
      </c>
      <c r="D145" s="36">
        <v>3652.2666666666664</v>
      </c>
      <c r="E145" s="36">
        <v>3633.333333333333</v>
      </c>
      <c r="F145" s="36">
        <v>3621.0666666666666</v>
      </c>
      <c r="G145" s="36">
        <v>3602.1333333333332</v>
      </c>
      <c r="H145" s="36">
        <v>3664.5333333333328</v>
      </c>
      <c r="I145" s="36">
        <v>3683.4666666666662</v>
      </c>
      <c r="J145" s="36">
        <v>3695.7333333333327</v>
      </c>
      <c r="K145" s="31">
        <v>3671.2</v>
      </c>
      <c r="L145" s="31">
        <v>3640</v>
      </c>
      <c r="M145" s="31">
        <v>0.58681000000000005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24174.05</v>
      </c>
      <c r="D146" s="36">
        <v>24143.683333333334</v>
      </c>
      <c r="E146" s="36">
        <v>24038.366666666669</v>
      </c>
      <c r="F146" s="36">
        <v>23902.683333333334</v>
      </c>
      <c r="G146" s="36">
        <v>23797.366666666669</v>
      </c>
      <c r="H146" s="36">
        <v>24279.366666666669</v>
      </c>
      <c r="I146" s="36">
        <v>24384.683333333334</v>
      </c>
      <c r="J146" s="36">
        <v>24520.366666666669</v>
      </c>
      <c r="K146" s="31">
        <v>24249</v>
      </c>
      <c r="L146" s="31">
        <v>24008</v>
      </c>
      <c r="M146" s="31">
        <v>0.76697000000000004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51.7</v>
      </c>
      <c r="D147" s="36">
        <v>52.1</v>
      </c>
      <c r="E147" s="36">
        <v>51.2</v>
      </c>
      <c r="F147" s="36">
        <v>50.7</v>
      </c>
      <c r="G147" s="36">
        <v>49.800000000000004</v>
      </c>
      <c r="H147" s="36">
        <v>52.6</v>
      </c>
      <c r="I147" s="36">
        <v>53.499999999999993</v>
      </c>
      <c r="J147" s="36">
        <v>54</v>
      </c>
      <c r="K147" s="31">
        <v>53</v>
      </c>
      <c r="L147" s="31">
        <v>51.6</v>
      </c>
      <c r="M147" s="31">
        <v>144.09386000000001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169.8</v>
      </c>
      <c r="D148" s="36">
        <v>170.51666666666668</v>
      </c>
      <c r="E148" s="36">
        <v>166.03333333333336</v>
      </c>
      <c r="F148" s="36">
        <v>162.26666666666668</v>
      </c>
      <c r="G148" s="36">
        <v>157.78333333333336</v>
      </c>
      <c r="H148" s="36">
        <v>174.28333333333336</v>
      </c>
      <c r="I148" s="36">
        <v>178.76666666666665</v>
      </c>
      <c r="J148" s="36">
        <v>182.53333333333336</v>
      </c>
      <c r="K148" s="31">
        <v>175</v>
      </c>
      <c r="L148" s="31">
        <v>166.75</v>
      </c>
      <c r="M148" s="31">
        <v>299.53255000000001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247.3</v>
      </c>
      <c r="D149" s="36">
        <v>247.4</v>
      </c>
      <c r="E149" s="36">
        <v>245.85000000000002</v>
      </c>
      <c r="F149" s="36">
        <v>244.4</v>
      </c>
      <c r="G149" s="36">
        <v>242.85000000000002</v>
      </c>
      <c r="H149" s="36">
        <v>248.85000000000002</v>
      </c>
      <c r="I149" s="36">
        <v>250.40000000000003</v>
      </c>
      <c r="J149" s="36">
        <v>251.85000000000002</v>
      </c>
      <c r="K149" s="31">
        <v>248.95</v>
      </c>
      <c r="L149" s="31">
        <v>245.95</v>
      </c>
      <c r="M149" s="31">
        <v>109.65645000000001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154.1</v>
      </c>
      <c r="D150" s="36">
        <v>154.33333333333331</v>
      </c>
      <c r="E150" s="36">
        <v>151.96666666666664</v>
      </c>
      <c r="F150" s="36">
        <v>149.83333333333331</v>
      </c>
      <c r="G150" s="36">
        <v>147.46666666666664</v>
      </c>
      <c r="H150" s="36">
        <v>156.46666666666664</v>
      </c>
      <c r="I150" s="36">
        <v>158.83333333333331</v>
      </c>
      <c r="J150" s="36">
        <v>160.96666666666664</v>
      </c>
      <c r="K150" s="31">
        <v>156.69999999999999</v>
      </c>
      <c r="L150" s="31">
        <v>152.19999999999999</v>
      </c>
      <c r="M150" s="31">
        <v>66.476659999999995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1302.7</v>
      </c>
      <c r="D151" s="36">
        <v>1287.6499999999999</v>
      </c>
      <c r="E151" s="36">
        <v>1262.9999999999998</v>
      </c>
      <c r="F151" s="36">
        <v>1223.3</v>
      </c>
      <c r="G151" s="36">
        <v>1198.6499999999999</v>
      </c>
      <c r="H151" s="36">
        <v>1327.3499999999997</v>
      </c>
      <c r="I151" s="36">
        <v>1351.9999999999998</v>
      </c>
      <c r="J151" s="36">
        <v>1391.6999999999996</v>
      </c>
      <c r="K151" s="31">
        <v>1312.3</v>
      </c>
      <c r="L151" s="31">
        <v>1247.95</v>
      </c>
      <c r="M151" s="31">
        <v>20.09159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4051.45</v>
      </c>
      <c r="D152" s="36">
        <v>4042.8166666666671</v>
      </c>
      <c r="E152" s="36">
        <v>4020.6333333333341</v>
      </c>
      <c r="F152" s="36">
        <v>3989.8166666666671</v>
      </c>
      <c r="G152" s="36">
        <v>3967.6333333333341</v>
      </c>
      <c r="H152" s="36">
        <v>4073.6333333333341</v>
      </c>
      <c r="I152" s="36">
        <v>4095.8166666666675</v>
      </c>
      <c r="J152" s="36">
        <v>4126.6333333333341</v>
      </c>
      <c r="K152" s="31">
        <v>4065</v>
      </c>
      <c r="L152" s="31">
        <v>4012</v>
      </c>
      <c r="M152" s="31">
        <v>0.55791999999999997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313.64999999999998</v>
      </c>
      <c r="D153" s="36">
        <v>316.55</v>
      </c>
      <c r="E153" s="36">
        <v>309.10000000000002</v>
      </c>
      <c r="F153" s="36">
        <v>304.55</v>
      </c>
      <c r="G153" s="36">
        <v>297.10000000000002</v>
      </c>
      <c r="H153" s="36">
        <v>321.10000000000002</v>
      </c>
      <c r="I153" s="36">
        <v>328.54999999999995</v>
      </c>
      <c r="J153" s="36">
        <v>333.1</v>
      </c>
      <c r="K153" s="31">
        <v>324</v>
      </c>
      <c r="L153" s="31">
        <v>312</v>
      </c>
      <c r="M153" s="31">
        <v>22.77927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199.5</v>
      </c>
      <c r="D154" s="36">
        <v>200.04999999999998</v>
      </c>
      <c r="E154" s="36">
        <v>197.09999999999997</v>
      </c>
      <c r="F154" s="36">
        <v>194.7</v>
      </c>
      <c r="G154" s="36">
        <v>191.74999999999997</v>
      </c>
      <c r="H154" s="36">
        <v>202.44999999999996</v>
      </c>
      <c r="I154" s="36">
        <v>205.39999999999995</v>
      </c>
      <c r="J154" s="36">
        <v>207.79999999999995</v>
      </c>
      <c r="K154" s="31">
        <v>203</v>
      </c>
      <c r="L154" s="31">
        <v>197.65</v>
      </c>
      <c r="M154" s="31">
        <v>197.69385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36995.75</v>
      </c>
      <c r="D155" s="36">
        <v>37078.200000000004</v>
      </c>
      <c r="E155" s="36">
        <v>36727.55000000001</v>
      </c>
      <c r="F155" s="36">
        <v>36459.350000000006</v>
      </c>
      <c r="G155" s="36">
        <v>36108.700000000012</v>
      </c>
      <c r="H155" s="36">
        <v>37346.400000000009</v>
      </c>
      <c r="I155" s="36">
        <v>37697.050000000003</v>
      </c>
      <c r="J155" s="36">
        <v>37965.250000000007</v>
      </c>
      <c r="K155" s="31">
        <v>37428.85</v>
      </c>
      <c r="L155" s="31">
        <v>36810</v>
      </c>
      <c r="M155" s="31">
        <v>0.26305000000000001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1449</v>
      </c>
      <c r="D156" s="36">
        <v>1454.3666666666668</v>
      </c>
      <c r="E156" s="36">
        <v>1439.7333333333336</v>
      </c>
      <c r="F156" s="36">
        <v>1430.4666666666667</v>
      </c>
      <c r="G156" s="36">
        <v>1415.8333333333335</v>
      </c>
      <c r="H156" s="36">
        <v>1463.6333333333337</v>
      </c>
      <c r="I156" s="36">
        <v>1478.2666666666669</v>
      </c>
      <c r="J156" s="36">
        <v>1487.5333333333338</v>
      </c>
      <c r="K156" s="31">
        <v>1469</v>
      </c>
      <c r="L156" s="31">
        <v>1445.1</v>
      </c>
      <c r="M156" s="31">
        <v>2.8818800000000002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919.1</v>
      </c>
      <c r="D157" s="36">
        <v>915.98333333333346</v>
      </c>
      <c r="E157" s="36">
        <v>907.01666666666688</v>
      </c>
      <c r="F157" s="36">
        <v>894.93333333333339</v>
      </c>
      <c r="G157" s="36">
        <v>885.96666666666681</v>
      </c>
      <c r="H157" s="36">
        <v>928.06666666666695</v>
      </c>
      <c r="I157" s="36">
        <v>937.03333333333342</v>
      </c>
      <c r="J157" s="36">
        <v>949.11666666666702</v>
      </c>
      <c r="K157" s="31">
        <v>924.95</v>
      </c>
      <c r="L157" s="31">
        <v>903.9</v>
      </c>
      <c r="M157" s="31">
        <v>38.026380000000003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964.8</v>
      </c>
      <c r="D158" s="36">
        <v>962.4</v>
      </c>
      <c r="E158" s="36">
        <v>947.8</v>
      </c>
      <c r="F158" s="36">
        <v>930.8</v>
      </c>
      <c r="G158" s="36">
        <v>916.19999999999993</v>
      </c>
      <c r="H158" s="36">
        <v>979.4</v>
      </c>
      <c r="I158" s="36">
        <v>994.00000000000011</v>
      </c>
      <c r="J158" s="36">
        <v>1011</v>
      </c>
      <c r="K158" s="31">
        <v>977</v>
      </c>
      <c r="L158" s="31">
        <v>945.4</v>
      </c>
      <c r="M158" s="31">
        <v>11.07202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6263.8</v>
      </c>
      <c r="D159" s="36">
        <v>6299.9333333333343</v>
      </c>
      <c r="E159" s="36">
        <v>6203.0166666666682</v>
      </c>
      <c r="F159" s="36">
        <v>6142.2333333333336</v>
      </c>
      <c r="G159" s="36">
        <v>6045.3166666666675</v>
      </c>
      <c r="H159" s="36">
        <v>6360.716666666669</v>
      </c>
      <c r="I159" s="36">
        <v>6457.633333333335</v>
      </c>
      <c r="J159" s="36">
        <v>6518.4166666666697</v>
      </c>
      <c r="K159" s="31">
        <v>6396.85</v>
      </c>
      <c r="L159" s="31">
        <v>6239.15</v>
      </c>
      <c r="M159" s="31">
        <v>7.8190200000000001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197.85</v>
      </c>
      <c r="D160" s="36">
        <v>198.06666666666669</v>
      </c>
      <c r="E160" s="36">
        <v>196.63333333333338</v>
      </c>
      <c r="F160" s="36">
        <v>195.41666666666669</v>
      </c>
      <c r="G160" s="36">
        <v>193.98333333333338</v>
      </c>
      <c r="H160" s="36">
        <v>199.28333333333339</v>
      </c>
      <c r="I160" s="36">
        <v>200.71666666666673</v>
      </c>
      <c r="J160" s="36">
        <v>201.93333333333339</v>
      </c>
      <c r="K160" s="31">
        <v>199.5</v>
      </c>
      <c r="L160" s="31">
        <v>196.85</v>
      </c>
      <c r="M160" s="31">
        <v>31.027100000000001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310.39999999999998</v>
      </c>
      <c r="D161" s="36">
        <v>310.11666666666662</v>
      </c>
      <c r="E161" s="36">
        <v>302.28333333333325</v>
      </c>
      <c r="F161" s="36">
        <v>294.16666666666663</v>
      </c>
      <c r="G161" s="36">
        <v>286.33333333333326</v>
      </c>
      <c r="H161" s="36">
        <v>318.23333333333323</v>
      </c>
      <c r="I161" s="36">
        <v>326.06666666666661</v>
      </c>
      <c r="J161" s="36">
        <v>334.18333333333322</v>
      </c>
      <c r="K161" s="31">
        <v>317.95</v>
      </c>
      <c r="L161" s="31">
        <v>302</v>
      </c>
      <c r="M161" s="31">
        <v>295.45188999999999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18186.099999999999</v>
      </c>
      <c r="D162" s="36">
        <v>18070.033333333329</v>
      </c>
      <c r="E162" s="36">
        <v>17801.016666666659</v>
      </c>
      <c r="F162" s="36">
        <v>17415.933333333331</v>
      </c>
      <c r="G162" s="36">
        <v>17146.916666666661</v>
      </c>
      <c r="H162" s="36">
        <v>18455.116666666658</v>
      </c>
      <c r="I162" s="36">
        <v>18724.133333333328</v>
      </c>
      <c r="J162" s="36">
        <v>19109.216666666656</v>
      </c>
      <c r="K162" s="31">
        <v>18339.05</v>
      </c>
      <c r="L162" s="31">
        <v>17684.95</v>
      </c>
      <c r="M162" s="31">
        <v>4.231E-2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2460.3000000000002</v>
      </c>
      <c r="D163" s="36">
        <v>2450.2666666666669</v>
      </c>
      <c r="E163" s="36">
        <v>2430.8833333333337</v>
      </c>
      <c r="F163" s="36">
        <v>2401.4666666666667</v>
      </c>
      <c r="G163" s="36">
        <v>2382.0833333333335</v>
      </c>
      <c r="H163" s="36">
        <v>2479.6833333333338</v>
      </c>
      <c r="I163" s="36">
        <v>2499.0666666666671</v>
      </c>
      <c r="J163" s="36">
        <v>2528.483333333334</v>
      </c>
      <c r="K163" s="31">
        <v>2469.65</v>
      </c>
      <c r="L163" s="31">
        <v>2420.85</v>
      </c>
      <c r="M163" s="31">
        <v>4.05307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3716.8</v>
      </c>
      <c r="D164" s="36">
        <v>3700.5833333333335</v>
      </c>
      <c r="E164" s="36">
        <v>3681.2166666666672</v>
      </c>
      <c r="F164" s="36">
        <v>3645.6333333333337</v>
      </c>
      <c r="G164" s="36">
        <v>3626.2666666666673</v>
      </c>
      <c r="H164" s="36">
        <v>3736.166666666667</v>
      </c>
      <c r="I164" s="36">
        <v>3755.5333333333328</v>
      </c>
      <c r="J164" s="36">
        <v>3791.1166666666668</v>
      </c>
      <c r="K164" s="31">
        <v>3719.95</v>
      </c>
      <c r="L164" s="31">
        <v>3665</v>
      </c>
      <c r="M164" s="31">
        <v>2.1588699999999998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78.95</v>
      </c>
      <c r="D165" s="36">
        <v>79.5</v>
      </c>
      <c r="E165" s="36">
        <v>78.2</v>
      </c>
      <c r="F165" s="36">
        <v>77.45</v>
      </c>
      <c r="G165" s="36">
        <v>76.150000000000006</v>
      </c>
      <c r="H165" s="36">
        <v>80.25</v>
      </c>
      <c r="I165" s="36">
        <v>81.550000000000011</v>
      </c>
      <c r="J165" s="36">
        <v>82.3</v>
      </c>
      <c r="K165" s="31">
        <v>80.8</v>
      </c>
      <c r="L165" s="31">
        <v>78.75</v>
      </c>
      <c r="M165" s="31">
        <v>563.35226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764.65</v>
      </c>
      <c r="D166" s="36">
        <v>761.53333333333342</v>
      </c>
      <c r="E166" s="36">
        <v>753.06666666666683</v>
      </c>
      <c r="F166" s="36">
        <v>741.48333333333346</v>
      </c>
      <c r="G166" s="36">
        <v>733.01666666666688</v>
      </c>
      <c r="H166" s="36">
        <v>773.11666666666679</v>
      </c>
      <c r="I166" s="36">
        <v>781.58333333333326</v>
      </c>
      <c r="J166" s="36">
        <v>793.16666666666674</v>
      </c>
      <c r="K166" s="31">
        <v>770</v>
      </c>
      <c r="L166" s="31">
        <v>749.95</v>
      </c>
      <c r="M166" s="31">
        <v>6.5115499999999997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5130.45</v>
      </c>
      <c r="D167" s="36">
        <v>5144.6833333333334</v>
      </c>
      <c r="E167" s="36">
        <v>5078.416666666667</v>
      </c>
      <c r="F167" s="36">
        <v>5026.3833333333332</v>
      </c>
      <c r="G167" s="36">
        <v>4960.1166666666668</v>
      </c>
      <c r="H167" s="36">
        <v>5196.7166666666672</v>
      </c>
      <c r="I167" s="36">
        <v>5262.9833333333336</v>
      </c>
      <c r="J167" s="36">
        <v>5315.0166666666673</v>
      </c>
      <c r="K167" s="31">
        <v>5210.95</v>
      </c>
      <c r="L167" s="31">
        <v>5092.6499999999996</v>
      </c>
      <c r="M167" s="31">
        <v>6.0121500000000001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392.7</v>
      </c>
      <c r="D168" s="36">
        <v>394.41666666666669</v>
      </c>
      <c r="E168" s="36">
        <v>389.68333333333339</v>
      </c>
      <c r="F168" s="36">
        <v>386.66666666666669</v>
      </c>
      <c r="G168" s="36">
        <v>381.93333333333339</v>
      </c>
      <c r="H168" s="36">
        <v>397.43333333333339</v>
      </c>
      <c r="I168" s="36">
        <v>402.16666666666663</v>
      </c>
      <c r="J168" s="36">
        <v>405.18333333333339</v>
      </c>
      <c r="K168" s="31">
        <v>399.15</v>
      </c>
      <c r="L168" s="31">
        <v>391.4</v>
      </c>
      <c r="M168" s="31">
        <v>47.684840000000001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210.15</v>
      </c>
      <c r="D169" s="36">
        <v>211.65</v>
      </c>
      <c r="E169" s="36">
        <v>208.3</v>
      </c>
      <c r="F169" s="36">
        <v>206.45000000000002</v>
      </c>
      <c r="G169" s="36">
        <v>203.10000000000002</v>
      </c>
      <c r="H169" s="36">
        <v>213.5</v>
      </c>
      <c r="I169" s="36">
        <v>216.84999999999997</v>
      </c>
      <c r="J169" s="36">
        <v>218.7</v>
      </c>
      <c r="K169" s="31">
        <v>215</v>
      </c>
      <c r="L169" s="31">
        <v>209.8</v>
      </c>
      <c r="M169" s="31">
        <v>191.82861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872.65</v>
      </c>
      <c r="D170" s="36">
        <v>868.4</v>
      </c>
      <c r="E170" s="36">
        <v>856.25</v>
      </c>
      <c r="F170" s="36">
        <v>839.85</v>
      </c>
      <c r="G170" s="36">
        <v>827.7</v>
      </c>
      <c r="H170" s="36">
        <v>884.8</v>
      </c>
      <c r="I170" s="36">
        <v>896.94999999999982</v>
      </c>
      <c r="J170" s="36">
        <v>913.34999999999991</v>
      </c>
      <c r="K170" s="31">
        <v>880.55</v>
      </c>
      <c r="L170" s="31">
        <v>852</v>
      </c>
      <c r="M170" s="31">
        <v>9.1598500000000005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994.8</v>
      </c>
      <c r="D171" s="36">
        <v>999.1</v>
      </c>
      <c r="E171" s="36">
        <v>988.5</v>
      </c>
      <c r="F171" s="36">
        <v>982.19999999999993</v>
      </c>
      <c r="G171" s="36">
        <v>971.59999999999991</v>
      </c>
      <c r="H171" s="36">
        <v>1005.4000000000001</v>
      </c>
      <c r="I171" s="36">
        <v>1016.0000000000002</v>
      </c>
      <c r="J171" s="36">
        <v>1022.3000000000002</v>
      </c>
      <c r="K171" s="31">
        <v>1009.7</v>
      </c>
      <c r="L171" s="31">
        <v>992.8</v>
      </c>
      <c r="M171" s="31">
        <v>5.2259599999999997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333.85</v>
      </c>
      <c r="D172" s="36">
        <v>334.68333333333334</v>
      </c>
      <c r="E172" s="36">
        <v>327.01666666666665</v>
      </c>
      <c r="F172" s="36">
        <v>320.18333333333334</v>
      </c>
      <c r="G172" s="36">
        <v>312.51666666666665</v>
      </c>
      <c r="H172" s="36">
        <v>341.51666666666665</v>
      </c>
      <c r="I172" s="36">
        <v>349.18333333333328</v>
      </c>
      <c r="J172" s="36">
        <v>356.01666666666665</v>
      </c>
      <c r="K172" s="31">
        <v>342.35</v>
      </c>
      <c r="L172" s="31">
        <v>327.85</v>
      </c>
      <c r="M172" s="31">
        <v>131.63543999999999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2356.4499999999998</v>
      </c>
      <c r="D173" s="36">
        <v>2348.4666666666667</v>
      </c>
      <c r="E173" s="36">
        <v>2334.9833333333336</v>
      </c>
      <c r="F173" s="36">
        <v>2313.5166666666669</v>
      </c>
      <c r="G173" s="36">
        <v>2300.0333333333338</v>
      </c>
      <c r="H173" s="36">
        <v>2369.9333333333334</v>
      </c>
      <c r="I173" s="36">
        <v>2383.4166666666661</v>
      </c>
      <c r="J173" s="36">
        <v>2404.8833333333332</v>
      </c>
      <c r="K173" s="31">
        <v>2361.9499999999998</v>
      </c>
      <c r="L173" s="31">
        <v>2327</v>
      </c>
      <c r="M173" s="31">
        <v>61.10324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88.4</v>
      </c>
      <c r="D174" s="36">
        <v>88.8</v>
      </c>
      <c r="E174" s="36">
        <v>87.85</v>
      </c>
      <c r="F174" s="36">
        <v>87.3</v>
      </c>
      <c r="G174" s="36">
        <v>86.35</v>
      </c>
      <c r="H174" s="36">
        <v>89.35</v>
      </c>
      <c r="I174" s="36">
        <v>90.300000000000011</v>
      </c>
      <c r="J174" s="36">
        <v>90.85</v>
      </c>
      <c r="K174" s="31">
        <v>89.75</v>
      </c>
      <c r="L174" s="31">
        <v>88.25</v>
      </c>
      <c r="M174" s="31">
        <v>161.45877999999999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766.6</v>
      </c>
      <c r="D175" s="36">
        <v>764.91666666666663</v>
      </c>
      <c r="E175" s="36">
        <v>758.0333333333333</v>
      </c>
      <c r="F175" s="36">
        <v>749.4666666666667</v>
      </c>
      <c r="G175" s="36">
        <v>742.58333333333337</v>
      </c>
      <c r="H175" s="36">
        <v>773.48333333333323</v>
      </c>
      <c r="I175" s="36">
        <v>780.36666666666667</v>
      </c>
      <c r="J175" s="36">
        <v>788.93333333333317</v>
      </c>
      <c r="K175" s="31">
        <v>771.8</v>
      </c>
      <c r="L175" s="31">
        <v>756.35</v>
      </c>
      <c r="M175" s="31">
        <v>15.88218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1357.1</v>
      </c>
      <c r="D176" s="36">
        <v>1349.3833333333332</v>
      </c>
      <c r="E176" s="36">
        <v>1339.7666666666664</v>
      </c>
      <c r="F176" s="36">
        <v>1322.4333333333332</v>
      </c>
      <c r="G176" s="36">
        <v>1312.8166666666664</v>
      </c>
      <c r="H176" s="36">
        <v>1366.7166666666665</v>
      </c>
      <c r="I176" s="36">
        <v>1376.3333333333333</v>
      </c>
      <c r="J176" s="36">
        <v>1393.6666666666665</v>
      </c>
      <c r="K176" s="31">
        <v>1359</v>
      </c>
      <c r="L176" s="31">
        <v>1332.05</v>
      </c>
      <c r="M176" s="31">
        <v>7.4242699999999999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584.70000000000005</v>
      </c>
      <c r="D177" s="36">
        <v>585.1</v>
      </c>
      <c r="E177" s="36">
        <v>582.20000000000005</v>
      </c>
      <c r="F177" s="36">
        <v>579.70000000000005</v>
      </c>
      <c r="G177" s="36">
        <v>576.80000000000007</v>
      </c>
      <c r="H177" s="36">
        <v>587.6</v>
      </c>
      <c r="I177" s="36">
        <v>590.49999999999989</v>
      </c>
      <c r="J177" s="36">
        <v>593</v>
      </c>
      <c r="K177" s="31">
        <v>588</v>
      </c>
      <c r="L177" s="31">
        <v>582.6</v>
      </c>
      <c r="M177" s="31">
        <v>113.97676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26203.45</v>
      </c>
      <c r="D178" s="36">
        <v>26249.533333333336</v>
      </c>
      <c r="E178" s="36">
        <v>26099.116666666672</v>
      </c>
      <c r="F178" s="36">
        <v>25994.783333333336</v>
      </c>
      <c r="G178" s="36">
        <v>25844.366666666672</v>
      </c>
      <c r="H178" s="36">
        <v>26353.866666666672</v>
      </c>
      <c r="I178" s="36">
        <v>26504.283333333336</v>
      </c>
      <c r="J178" s="36">
        <v>26608.616666666672</v>
      </c>
      <c r="K178" s="31">
        <v>26399.95</v>
      </c>
      <c r="L178" s="31">
        <v>26145.200000000001</v>
      </c>
      <c r="M178" s="31">
        <v>0.15801999999999999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2035.75</v>
      </c>
      <c r="D179" s="36">
        <v>2017.3499999999997</v>
      </c>
      <c r="E179" s="36">
        <v>1993.4999999999993</v>
      </c>
      <c r="F179" s="36">
        <v>1951.2499999999995</v>
      </c>
      <c r="G179" s="36">
        <v>1927.3999999999992</v>
      </c>
      <c r="H179" s="36">
        <v>2059.5999999999995</v>
      </c>
      <c r="I179" s="36">
        <v>2083.4499999999998</v>
      </c>
      <c r="J179" s="36">
        <v>2125.6999999999998</v>
      </c>
      <c r="K179" s="31">
        <v>2041.2</v>
      </c>
      <c r="L179" s="31">
        <v>1975.1</v>
      </c>
      <c r="M179" s="31">
        <v>12.69373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3495.5</v>
      </c>
      <c r="D180" s="36">
        <v>3492.4500000000003</v>
      </c>
      <c r="E180" s="36">
        <v>3416.1000000000004</v>
      </c>
      <c r="F180" s="36">
        <v>3336.7000000000003</v>
      </c>
      <c r="G180" s="36">
        <v>3260.3500000000004</v>
      </c>
      <c r="H180" s="36">
        <v>3571.8500000000004</v>
      </c>
      <c r="I180" s="36">
        <v>3648.2</v>
      </c>
      <c r="J180" s="36">
        <v>3727.6000000000004</v>
      </c>
      <c r="K180" s="31">
        <v>3568.8</v>
      </c>
      <c r="L180" s="31">
        <v>3413.05</v>
      </c>
      <c r="M180" s="31">
        <v>11.95689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588.25</v>
      </c>
      <c r="D181" s="36">
        <v>581.81666666666672</v>
      </c>
      <c r="E181" s="36">
        <v>570.68333333333339</v>
      </c>
      <c r="F181" s="36">
        <v>553.11666666666667</v>
      </c>
      <c r="G181" s="36">
        <v>541.98333333333335</v>
      </c>
      <c r="H181" s="36">
        <v>599.38333333333344</v>
      </c>
      <c r="I181" s="36">
        <v>610.51666666666688</v>
      </c>
      <c r="J181" s="36">
        <v>628.08333333333348</v>
      </c>
      <c r="K181" s="31">
        <v>592.95000000000005</v>
      </c>
      <c r="L181" s="31">
        <v>564.25</v>
      </c>
      <c r="M181" s="31">
        <v>23.254449999999999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2360.8000000000002</v>
      </c>
      <c r="D182" s="36">
        <v>2354.4666666666667</v>
      </c>
      <c r="E182" s="36">
        <v>2344.4333333333334</v>
      </c>
      <c r="F182" s="36">
        <v>2328.0666666666666</v>
      </c>
      <c r="G182" s="36">
        <v>2318.0333333333333</v>
      </c>
      <c r="H182" s="36">
        <v>2370.8333333333335</v>
      </c>
      <c r="I182" s="36">
        <v>2380.8666666666672</v>
      </c>
      <c r="J182" s="36">
        <v>2397.2333333333336</v>
      </c>
      <c r="K182" s="31">
        <v>2364.5</v>
      </c>
      <c r="L182" s="31">
        <v>2338.1</v>
      </c>
      <c r="M182" s="31">
        <v>2.5618699999999999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1180.9000000000001</v>
      </c>
      <c r="D183" s="36">
        <v>1178.7666666666667</v>
      </c>
      <c r="E183" s="36">
        <v>1173.1333333333332</v>
      </c>
      <c r="F183" s="36">
        <v>1165.3666666666666</v>
      </c>
      <c r="G183" s="36">
        <v>1159.7333333333331</v>
      </c>
      <c r="H183" s="36">
        <v>1186.5333333333333</v>
      </c>
      <c r="I183" s="36">
        <v>1192.166666666667</v>
      </c>
      <c r="J183" s="36">
        <v>1199.9333333333334</v>
      </c>
      <c r="K183" s="31">
        <v>1184.4000000000001</v>
      </c>
      <c r="L183" s="31">
        <v>1171</v>
      </c>
      <c r="M183" s="31">
        <v>22.463200000000001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665.95</v>
      </c>
      <c r="D184" s="36">
        <v>669.38333333333333</v>
      </c>
      <c r="E184" s="36">
        <v>660.56666666666661</v>
      </c>
      <c r="F184" s="36">
        <v>655.18333333333328</v>
      </c>
      <c r="G184" s="36">
        <v>646.36666666666656</v>
      </c>
      <c r="H184" s="36">
        <v>674.76666666666665</v>
      </c>
      <c r="I184" s="36">
        <v>683.58333333333348</v>
      </c>
      <c r="J184" s="36">
        <v>688.9666666666667</v>
      </c>
      <c r="K184" s="31">
        <v>678.2</v>
      </c>
      <c r="L184" s="31">
        <v>664</v>
      </c>
      <c r="M184" s="31">
        <v>10.45668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719</v>
      </c>
      <c r="D185" s="36">
        <v>713.86666666666667</v>
      </c>
      <c r="E185" s="36">
        <v>707.43333333333339</v>
      </c>
      <c r="F185" s="36">
        <v>695.86666666666667</v>
      </c>
      <c r="G185" s="36">
        <v>689.43333333333339</v>
      </c>
      <c r="H185" s="36">
        <v>725.43333333333339</v>
      </c>
      <c r="I185" s="36">
        <v>731.86666666666656</v>
      </c>
      <c r="J185" s="36">
        <v>743.43333333333339</v>
      </c>
      <c r="K185" s="31">
        <v>720.3</v>
      </c>
      <c r="L185" s="31">
        <v>702.3</v>
      </c>
      <c r="M185" s="31">
        <v>5.4821999999999997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949.55</v>
      </c>
      <c r="D186" s="36">
        <v>951.06666666666661</v>
      </c>
      <c r="E186" s="36">
        <v>946.58333333333326</v>
      </c>
      <c r="F186" s="36">
        <v>943.61666666666667</v>
      </c>
      <c r="G186" s="36">
        <v>939.13333333333333</v>
      </c>
      <c r="H186" s="36">
        <v>954.03333333333319</v>
      </c>
      <c r="I186" s="36">
        <v>958.51666666666654</v>
      </c>
      <c r="J186" s="36">
        <v>961.48333333333312</v>
      </c>
      <c r="K186" s="31">
        <v>955.55</v>
      </c>
      <c r="L186" s="31">
        <v>948.1</v>
      </c>
      <c r="M186" s="31">
        <v>4.6351500000000003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1684.3</v>
      </c>
      <c r="D187" s="36">
        <v>1699.95</v>
      </c>
      <c r="E187" s="36">
        <v>1665.9</v>
      </c>
      <c r="F187" s="36">
        <v>1647.5</v>
      </c>
      <c r="G187" s="36">
        <v>1613.45</v>
      </c>
      <c r="H187" s="36">
        <v>1718.3500000000001</v>
      </c>
      <c r="I187" s="36">
        <v>1752.3999999999999</v>
      </c>
      <c r="J187" s="36">
        <v>1770.8000000000002</v>
      </c>
      <c r="K187" s="31">
        <v>1734</v>
      </c>
      <c r="L187" s="31">
        <v>1681.55</v>
      </c>
      <c r="M187" s="31">
        <v>9.8658400000000004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929.6</v>
      </c>
      <c r="D188" s="36">
        <v>925.98333333333323</v>
      </c>
      <c r="E188" s="36">
        <v>919.96666666666647</v>
      </c>
      <c r="F188" s="36">
        <v>910.33333333333326</v>
      </c>
      <c r="G188" s="36">
        <v>904.31666666666649</v>
      </c>
      <c r="H188" s="36">
        <v>935.61666666666645</v>
      </c>
      <c r="I188" s="36">
        <v>941.6333333333331</v>
      </c>
      <c r="J188" s="36">
        <v>951.26666666666642</v>
      </c>
      <c r="K188" s="31">
        <v>932</v>
      </c>
      <c r="L188" s="31">
        <v>916.35</v>
      </c>
      <c r="M188" s="31">
        <v>15.641640000000001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8194.75</v>
      </c>
      <c r="D189" s="36">
        <v>8178</v>
      </c>
      <c r="E189" s="36">
        <v>8137</v>
      </c>
      <c r="F189" s="36">
        <v>8079.25</v>
      </c>
      <c r="G189" s="36">
        <v>8038.25</v>
      </c>
      <c r="H189" s="36">
        <v>8235.75</v>
      </c>
      <c r="I189" s="36">
        <v>8276.75</v>
      </c>
      <c r="J189" s="36">
        <v>8334.5</v>
      </c>
      <c r="K189" s="31">
        <v>8219</v>
      </c>
      <c r="L189" s="31">
        <v>8120.25</v>
      </c>
      <c r="M189" s="31">
        <v>0.94762000000000002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671.55</v>
      </c>
      <c r="D190" s="36">
        <v>667.19999999999993</v>
      </c>
      <c r="E190" s="36">
        <v>660.89999999999986</v>
      </c>
      <c r="F190" s="36">
        <v>650.24999999999989</v>
      </c>
      <c r="G190" s="36">
        <v>643.94999999999982</v>
      </c>
      <c r="H190" s="36">
        <v>677.84999999999991</v>
      </c>
      <c r="I190" s="36">
        <v>684.14999999999986</v>
      </c>
      <c r="J190" s="36">
        <v>694.8</v>
      </c>
      <c r="K190" s="31">
        <v>673.5</v>
      </c>
      <c r="L190" s="31">
        <v>656.55</v>
      </c>
      <c r="M190" s="31">
        <v>113.24433999999999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259.2</v>
      </c>
      <c r="D191" s="36">
        <v>259.85000000000002</v>
      </c>
      <c r="E191" s="36">
        <v>257.45000000000005</v>
      </c>
      <c r="F191" s="36">
        <v>255.70000000000005</v>
      </c>
      <c r="G191" s="36">
        <v>253.30000000000007</v>
      </c>
      <c r="H191" s="36">
        <v>261.60000000000002</v>
      </c>
      <c r="I191" s="36">
        <v>264</v>
      </c>
      <c r="J191" s="36">
        <v>265.75</v>
      </c>
      <c r="K191" s="31">
        <v>262.25</v>
      </c>
      <c r="L191" s="31">
        <v>258.10000000000002</v>
      </c>
      <c r="M191" s="31">
        <v>84.367500000000007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124.05</v>
      </c>
      <c r="D192" s="36">
        <v>123.31666666666666</v>
      </c>
      <c r="E192" s="36">
        <v>122.23333333333332</v>
      </c>
      <c r="F192" s="36">
        <v>120.41666666666666</v>
      </c>
      <c r="G192" s="36">
        <v>119.33333333333331</v>
      </c>
      <c r="H192" s="36">
        <v>125.13333333333333</v>
      </c>
      <c r="I192" s="36">
        <v>126.21666666666667</v>
      </c>
      <c r="J192" s="36">
        <v>128.03333333333333</v>
      </c>
      <c r="K192" s="31">
        <v>124.4</v>
      </c>
      <c r="L192" s="31">
        <v>121.5</v>
      </c>
      <c r="M192" s="31">
        <v>383.44393000000002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3404.3</v>
      </c>
      <c r="D193" s="36">
        <v>3391.1166666666668</v>
      </c>
      <c r="E193" s="36">
        <v>3369.2333333333336</v>
      </c>
      <c r="F193" s="36">
        <v>3334.166666666667</v>
      </c>
      <c r="G193" s="36">
        <v>3312.2833333333338</v>
      </c>
      <c r="H193" s="36">
        <v>3426.1833333333334</v>
      </c>
      <c r="I193" s="36">
        <v>3448.0666666666666</v>
      </c>
      <c r="J193" s="36">
        <v>3483.1333333333332</v>
      </c>
      <c r="K193" s="31">
        <v>3413</v>
      </c>
      <c r="L193" s="31">
        <v>3356.05</v>
      </c>
      <c r="M193" s="31">
        <v>20.598020000000002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1173.75</v>
      </c>
      <c r="D194" s="36">
        <v>1165.3666666666666</v>
      </c>
      <c r="E194" s="36">
        <v>1151.8833333333332</v>
      </c>
      <c r="F194" s="36">
        <v>1130.0166666666667</v>
      </c>
      <c r="G194" s="36">
        <v>1116.5333333333333</v>
      </c>
      <c r="H194" s="36">
        <v>1187.2333333333331</v>
      </c>
      <c r="I194" s="36">
        <v>1200.7166666666662</v>
      </c>
      <c r="J194" s="36">
        <v>1222.583333333333</v>
      </c>
      <c r="K194" s="31">
        <v>1178.8499999999999</v>
      </c>
      <c r="L194" s="31">
        <v>1143.5</v>
      </c>
      <c r="M194" s="31">
        <v>28.162009999999999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3186.5</v>
      </c>
      <c r="D195" s="36">
        <v>3175.1666666666665</v>
      </c>
      <c r="E195" s="36">
        <v>3142.333333333333</v>
      </c>
      <c r="F195" s="36">
        <v>3098.1666666666665</v>
      </c>
      <c r="G195" s="36">
        <v>3065.333333333333</v>
      </c>
      <c r="H195" s="36">
        <v>3219.333333333333</v>
      </c>
      <c r="I195" s="36">
        <v>3252.1666666666661</v>
      </c>
      <c r="J195" s="36">
        <v>3296.333333333333</v>
      </c>
      <c r="K195" s="31">
        <v>3208</v>
      </c>
      <c r="L195" s="31">
        <v>3131</v>
      </c>
      <c r="M195" s="31">
        <v>0.90786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3295.95</v>
      </c>
      <c r="D196" s="36">
        <v>3285.8666666666668</v>
      </c>
      <c r="E196" s="36">
        <v>3270.8333333333335</v>
      </c>
      <c r="F196" s="36">
        <v>3245.7166666666667</v>
      </c>
      <c r="G196" s="36">
        <v>3230.6833333333334</v>
      </c>
      <c r="H196" s="36">
        <v>3310.9833333333336</v>
      </c>
      <c r="I196" s="36">
        <v>3326.0166666666664</v>
      </c>
      <c r="J196" s="36">
        <v>3351.1333333333337</v>
      </c>
      <c r="K196" s="31">
        <v>3300.9</v>
      </c>
      <c r="L196" s="31">
        <v>3260.75</v>
      </c>
      <c r="M196" s="31">
        <v>7.4786299999999999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2054.6</v>
      </c>
      <c r="D197" s="36">
        <v>2062.7000000000003</v>
      </c>
      <c r="E197" s="36">
        <v>2040.6500000000005</v>
      </c>
      <c r="F197" s="36">
        <v>2026.7000000000003</v>
      </c>
      <c r="G197" s="36">
        <v>2004.6500000000005</v>
      </c>
      <c r="H197" s="36">
        <v>2076.6500000000005</v>
      </c>
      <c r="I197" s="36">
        <v>2098.7000000000007</v>
      </c>
      <c r="J197" s="36">
        <v>2112.6500000000005</v>
      </c>
      <c r="K197" s="31">
        <v>2084.75</v>
      </c>
      <c r="L197" s="31">
        <v>2048.75</v>
      </c>
      <c r="M197" s="31">
        <v>1.7965500000000001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826.35</v>
      </c>
      <c r="D198" s="36">
        <v>830.98333333333323</v>
      </c>
      <c r="E198" s="36">
        <v>807.46666666666647</v>
      </c>
      <c r="F198" s="36">
        <v>788.58333333333326</v>
      </c>
      <c r="G198" s="36">
        <v>765.06666666666649</v>
      </c>
      <c r="H198" s="36">
        <v>849.86666666666645</v>
      </c>
      <c r="I198" s="36">
        <v>873.3833333333331</v>
      </c>
      <c r="J198" s="36">
        <v>892.26666666666642</v>
      </c>
      <c r="K198" s="31">
        <v>854.5</v>
      </c>
      <c r="L198" s="31">
        <v>812.1</v>
      </c>
      <c r="M198" s="31">
        <v>9.27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2553.15</v>
      </c>
      <c r="D199" s="36">
        <v>2555.9333333333338</v>
      </c>
      <c r="E199" s="36">
        <v>2532.0666666666675</v>
      </c>
      <c r="F199" s="36">
        <v>2510.9833333333336</v>
      </c>
      <c r="G199" s="36">
        <v>2487.1166666666672</v>
      </c>
      <c r="H199" s="36">
        <v>2577.0166666666678</v>
      </c>
      <c r="I199" s="36">
        <v>2600.8833333333337</v>
      </c>
      <c r="J199" s="36">
        <v>2621.9666666666681</v>
      </c>
      <c r="K199" s="31">
        <v>2579.8000000000002</v>
      </c>
      <c r="L199" s="31">
        <v>2534.85</v>
      </c>
      <c r="M199" s="31">
        <v>5.9932800000000004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38.35</v>
      </c>
      <c r="D200" s="36">
        <v>38.633333333333333</v>
      </c>
      <c r="E200" s="36">
        <v>37.516666666666666</v>
      </c>
      <c r="F200" s="36">
        <v>36.68333333333333</v>
      </c>
      <c r="G200" s="36">
        <v>35.566666666666663</v>
      </c>
      <c r="H200" s="36">
        <v>39.466666666666669</v>
      </c>
      <c r="I200" s="36">
        <v>40.583333333333329</v>
      </c>
      <c r="J200" s="36">
        <v>41.416666666666671</v>
      </c>
      <c r="K200" s="31">
        <v>39.75</v>
      </c>
      <c r="L200" s="31">
        <v>37.799999999999997</v>
      </c>
      <c r="M200" s="31">
        <v>422.01145000000002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90.65</v>
      </c>
      <c r="D201" s="36">
        <v>90.75</v>
      </c>
      <c r="E201" s="36">
        <v>89</v>
      </c>
      <c r="F201" s="36">
        <v>87.35</v>
      </c>
      <c r="G201" s="36">
        <v>85.6</v>
      </c>
      <c r="H201" s="36">
        <v>92.4</v>
      </c>
      <c r="I201" s="36">
        <v>94.15</v>
      </c>
      <c r="J201" s="36">
        <v>95.800000000000011</v>
      </c>
      <c r="K201" s="31">
        <v>92.5</v>
      </c>
      <c r="L201" s="31">
        <v>89.1</v>
      </c>
      <c r="M201" s="31">
        <v>45.529130000000002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1673.15</v>
      </c>
      <c r="D202" s="36">
        <v>1665.6333333333334</v>
      </c>
      <c r="E202" s="36">
        <v>1654.5666666666668</v>
      </c>
      <c r="F202" s="36">
        <v>1635.9833333333333</v>
      </c>
      <c r="G202" s="36">
        <v>1624.9166666666667</v>
      </c>
      <c r="H202" s="36">
        <v>1684.2166666666669</v>
      </c>
      <c r="I202" s="36">
        <v>1695.2833333333335</v>
      </c>
      <c r="J202" s="36">
        <v>1713.866666666667</v>
      </c>
      <c r="K202" s="31">
        <v>1676.7</v>
      </c>
      <c r="L202" s="31">
        <v>1647.05</v>
      </c>
      <c r="M202" s="31">
        <v>10.115320000000001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1555.9</v>
      </c>
      <c r="D203" s="36">
        <v>1564.2166666666665</v>
      </c>
      <c r="E203" s="36">
        <v>1544.4333333333329</v>
      </c>
      <c r="F203" s="36">
        <v>1532.9666666666665</v>
      </c>
      <c r="G203" s="36">
        <v>1513.1833333333329</v>
      </c>
      <c r="H203" s="36">
        <v>1575.6833333333329</v>
      </c>
      <c r="I203" s="36">
        <v>1595.4666666666662</v>
      </c>
      <c r="J203" s="36">
        <v>1606.9333333333329</v>
      </c>
      <c r="K203" s="31">
        <v>1584</v>
      </c>
      <c r="L203" s="31">
        <v>1552.75</v>
      </c>
      <c r="M203" s="31">
        <v>3.6766399999999999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8766.9</v>
      </c>
      <c r="D204" s="36">
        <v>8759.3000000000011</v>
      </c>
      <c r="E204" s="36">
        <v>8702.8500000000022</v>
      </c>
      <c r="F204" s="36">
        <v>8638.8000000000011</v>
      </c>
      <c r="G204" s="36">
        <v>8582.3500000000022</v>
      </c>
      <c r="H204" s="36">
        <v>8823.3500000000022</v>
      </c>
      <c r="I204" s="36">
        <v>8879.8000000000029</v>
      </c>
      <c r="J204" s="36">
        <v>8943.8500000000022</v>
      </c>
      <c r="K204" s="31">
        <v>8815.75</v>
      </c>
      <c r="L204" s="31">
        <v>8695.25</v>
      </c>
      <c r="M204" s="31">
        <v>1.9234800000000001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112.6</v>
      </c>
      <c r="D205" s="36">
        <v>113.39999999999999</v>
      </c>
      <c r="E205" s="36">
        <v>110.79999999999998</v>
      </c>
      <c r="F205" s="36">
        <v>108.99999999999999</v>
      </c>
      <c r="G205" s="36">
        <v>106.39999999999998</v>
      </c>
      <c r="H205" s="36">
        <v>115.19999999999999</v>
      </c>
      <c r="I205" s="36">
        <v>117.79999999999998</v>
      </c>
      <c r="J205" s="36">
        <v>119.6</v>
      </c>
      <c r="K205" s="31">
        <v>116</v>
      </c>
      <c r="L205" s="31">
        <v>111.6</v>
      </c>
      <c r="M205" s="31">
        <v>378.33488999999997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561.79999999999995</v>
      </c>
      <c r="D206" s="36">
        <v>560.9666666666667</v>
      </c>
      <c r="E206" s="36">
        <v>557.18333333333339</v>
      </c>
      <c r="F206" s="36">
        <v>552.56666666666672</v>
      </c>
      <c r="G206" s="36">
        <v>548.78333333333342</v>
      </c>
      <c r="H206" s="36">
        <v>565.58333333333337</v>
      </c>
      <c r="I206" s="36">
        <v>569.36666666666667</v>
      </c>
      <c r="J206" s="36">
        <v>573.98333333333335</v>
      </c>
      <c r="K206" s="31">
        <v>564.75</v>
      </c>
      <c r="L206" s="31">
        <v>556.35</v>
      </c>
      <c r="M206" s="31">
        <v>17.661629999999999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1014.2</v>
      </c>
      <c r="D207" s="36">
        <v>1010.4</v>
      </c>
      <c r="E207" s="36">
        <v>1001.8</v>
      </c>
      <c r="F207" s="36">
        <v>989.4</v>
      </c>
      <c r="G207" s="36">
        <v>980.8</v>
      </c>
      <c r="H207" s="36">
        <v>1022.8</v>
      </c>
      <c r="I207" s="36">
        <v>1031.4000000000001</v>
      </c>
      <c r="J207" s="36">
        <v>1043.8</v>
      </c>
      <c r="K207" s="31">
        <v>1019</v>
      </c>
      <c r="L207" s="31">
        <v>998</v>
      </c>
      <c r="M207" s="31">
        <v>23.53248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240.1</v>
      </c>
      <c r="D208" s="36">
        <v>241.13333333333335</v>
      </c>
      <c r="E208" s="36">
        <v>236.51666666666671</v>
      </c>
      <c r="F208" s="36">
        <v>232.93333333333337</v>
      </c>
      <c r="G208" s="36">
        <v>228.31666666666672</v>
      </c>
      <c r="H208" s="36">
        <v>244.7166666666667</v>
      </c>
      <c r="I208" s="36">
        <v>249.33333333333331</v>
      </c>
      <c r="J208" s="36">
        <v>252.91666666666669</v>
      </c>
      <c r="K208" s="31">
        <v>245.75</v>
      </c>
      <c r="L208" s="31">
        <v>237.55</v>
      </c>
      <c r="M208" s="31">
        <v>64.200109999999995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824.45</v>
      </c>
      <c r="D209" s="36">
        <v>822.93333333333339</v>
      </c>
      <c r="E209" s="36">
        <v>814.51666666666677</v>
      </c>
      <c r="F209" s="36">
        <v>804.58333333333337</v>
      </c>
      <c r="G209" s="36">
        <v>796.16666666666674</v>
      </c>
      <c r="H209" s="36">
        <v>832.86666666666679</v>
      </c>
      <c r="I209" s="36">
        <v>841.2833333333333</v>
      </c>
      <c r="J209" s="36">
        <v>851.21666666666681</v>
      </c>
      <c r="K209" s="31">
        <v>831.35</v>
      </c>
      <c r="L209" s="31">
        <v>813</v>
      </c>
      <c r="M209" s="31">
        <v>8.5703399999999998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1597.7</v>
      </c>
      <c r="D210" s="36">
        <v>1593.2333333333333</v>
      </c>
      <c r="E210" s="36">
        <v>1577.4666666666667</v>
      </c>
      <c r="F210" s="36">
        <v>1557.2333333333333</v>
      </c>
      <c r="G210" s="36">
        <v>1541.4666666666667</v>
      </c>
      <c r="H210" s="36">
        <v>1613.4666666666667</v>
      </c>
      <c r="I210" s="36">
        <v>1629.2333333333336</v>
      </c>
      <c r="J210" s="36">
        <v>1649.4666666666667</v>
      </c>
      <c r="K210" s="31">
        <v>1609</v>
      </c>
      <c r="L210" s="31">
        <v>1573</v>
      </c>
      <c r="M210" s="31">
        <v>0.31846999999999998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391.65</v>
      </c>
      <c r="D211" s="36">
        <v>389.38333333333338</v>
      </c>
      <c r="E211" s="36">
        <v>386.51666666666677</v>
      </c>
      <c r="F211" s="36">
        <v>381.38333333333338</v>
      </c>
      <c r="G211" s="36">
        <v>378.51666666666677</v>
      </c>
      <c r="H211" s="36">
        <v>394.51666666666677</v>
      </c>
      <c r="I211" s="36">
        <v>397.38333333333344</v>
      </c>
      <c r="J211" s="36">
        <v>402.51666666666677</v>
      </c>
      <c r="K211" s="31">
        <v>392.25</v>
      </c>
      <c r="L211" s="31">
        <v>384.25</v>
      </c>
      <c r="M211" s="31">
        <v>53.962589999999999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20.350000000000001</v>
      </c>
      <c r="D212" s="36">
        <v>20.183333333333334</v>
      </c>
      <c r="E212" s="36">
        <v>19.766666666666666</v>
      </c>
      <c r="F212" s="36">
        <v>19.183333333333334</v>
      </c>
      <c r="G212" s="36">
        <v>18.766666666666666</v>
      </c>
      <c r="H212" s="36">
        <v>20.766666666666666</v>
      </c>
      <c r="I212" s="36">
        <v>21.18333333333333</v>
      </c>
      <c r="J212" s="36">
        <v>21.766666666666666</v>
      </c>
      <c r="K212" s="31">
        <v>20.6</v>
      </c>
      <c r="L212" s="31">
        <v>19.600000000000001</v>
      </c>
      <c r="M212" s="31">
        <v>6642.0287200000002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248.2</v>
      </c>
      <c r="D213" s="36">
        <v>250.03333333333333</v>
      </c>
      <c r="E213" s="36">
        <v>245.56666666666666</v>
      </c>
      <c r="F213" s="36">
        <v>242.93333333333334</v>
      </c>
      <c r="G213" s="36">
        <v>238.46666666666667</v>
      </c>
      <c r="H213" s="36">
        <v>252.66666666666666</v>
      </c>
      <c r="I213" s="36">
        <v>257.13333333333333</v>
      </c>
      <c r="J213" s="36">
        <v>259.76666666666665</v>
      </c>
      <c r="K213" s="31">
        <v>254.5</v>
      </c>
      <c r="L213" s="31">
        <v>247.4</v>
      </c>
      <c r="M213" s="31">
        <v>98.530379999999994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120.25</v>
      </c>
      <c r="D214" s="36">
        <v>121.73333333333333</v>
      </c>
      <c r="E214" s="36">
        <v>118.26666666666667</v>
      </c>
      <c r="F214" s="36">
        <v>116.28333333333333</v>
      </c>
      <c r="G214" s="36">
        <v>112.81666666666666</v>
      </c>
      <c r="H214" s="36">
        <v>123.71666666666667</v>
      </c>
      <c r="I214" s="36">
        <v>127.18333333333334</v>
      </c>
      <c r="J214" s="36">
        <v>129.16666666666669</v>
      </c>
      <c r="K214" s="31">
        <v>125.2</v>
      </c>
      <c r="L214" s="31">
        <v>119.75</v>
      </c>
      <c r="M214" s="31">
        <v>600.88818000000003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621.15</v>
      </c>
      <c r="D215" s="36">
        <v>621.84999999999991</v>
      </c>
      <c r="E215" s="36">
        <v>618.14999999999986</v>
      </c>
      <c r="F215" s="36">
        <v>615.15</v>
      </c>
      <c r="G215" s="36">
        <v>611.44999999999993</v>
      </c>
      <c r="H215" s="36">
        <v>624.8499999999998</v>
      </c>
      <c r="I215" s="36">
        <v>628.54999999999984</v>
      </c>
      <c r="J215" s="36">
        <v>631.54999999999973</v>
      </c>
      <c r="K215" s="31">
        <v>625.54999999999995</v>
      </c>
      <c r="L215" s="31">
        <v>618.85</v>
      </c>
      <c r="M215" s="31">
        <v>4.5859199999999998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84"/>
      <c r="B1" s="38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45246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8" t="s">
        <v>16</v>
      </c>
      <c r="B9" s="380" t="s">
        <v>18</v>
      </c>
      <c r="C9" s="383" t="s">
        <v>20</v>
      </c>
      <c r="D9" s="383" t="s">
        <v>21</v>
      </c>
      <c r="E9" s="375" t="s">
        <v>22</v>
      </c>
      <c r="F9" s="376"/>
      <c r="G9" s="377"/>
      <c r="H9" s="375" t="s">
        <v>23</v>
      </c>
      <c r="I9" s="376"/>
      <c r="J9" s="377"/>
      <c r="K9" s="26"/>
      <c r="L9" s="27"/>
      <c r="M9" s="48"/>
      <c r="N9" s="1"/>
      <c r="O9" s="1"/>
    </row>
    <row r="10" spans="1:15" ht="42.75" customHeight="1">
      <c r="A10" s="379"/>
      <c r="B10" s="382"/>
      <c r="C10" s="382"/>
      <c r="D10" s="38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560.15</v>
      </c>
      <c r="D11" s="36">
        <v>557.19999999999993</v>
      </c>
      <c r="E11" s="36">
        <v>545.94999999999982</v>
      </c>
      <c r="F11" s="36">
        <v>531.74999999999989</v>
      </c>
      <c r="G11" s="36">
        <v>520.49999999999977</v>
      </c>
      <c r="H11" s="36">
        <v>571.39999999999986</v>
      </c>
      <c r="I11" s="36">
        <v>582.65000000000009</v>
      </c>
      <c r="J11" s="36">
        <v>596.84999999999991</v>
      </c>
      <c r="K11" s="31">
        <v>568.45000000000005</v>
      </c>
      <c r="L11" s="31">
        <v>543</v>
      </c>
      <c r="M11" s="31">
        <v>4.6095800000000002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31147.599999999999</v>
      </c>
      <c r="D12" s="36">
        <v>31229.200000000001</v>
      </c>
      <c r="E12" s="36">
        <v>30958.400000000001</v>
      </c>
      <c r="F12" s="36">
        <v>30769.200000000001</v>
      </c>
      <c r="G12" s="36">
        <v>30498.400000000001</v>
      </c>
      <c r="H12" s="36">
        <v>31418.400000000001</v>
      </c>
      <c r="I12" s="36">
        <v>31689.199999999997</v>
      </c>
      <c r="J12" s="36">
        <v>31878.400000000001</v>
      </c>
      <c r="K12" s="31">
        <v>31500</v>
      </c>
      <c r="L12" s="31">
        <v>31040</v>
      </c>
      <c r="M12" s="31">
        <v>9.4800000000000006E-3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477.25</v>
      </c>
      <c r="D13" s="36">
        <v>479.8</v>
      </c>
      <c r="E13" s="36">
        <v>469.65000000000003</v>
      </c>
      <c r="F13" s="36">
        <v>462.05</v>
      </c>
      <c r="G13" s="36">
        <v>451.90000000000003</v>
      </c>
      <c r="H13" s="36">
        <v>487.40000000000003</v>
      </c>
      <c r="I13" s="36">
        <v>497.55</v>
      </c>
      <c r="J13" s="36">
        <v>505.15000000000003</v>
      </c>
      <c r="K13" s="31">
        <v>489.95</v>
      </c>
      <c r="L13" s="31">
        <v>472.2</v>
      </c>
      <c r="M13" s="31">
        <v>1.6157699999999999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522.65</v>
      </c>
      <c r="D14" s="36">
        <v>521.69999999999993</v>
      </c>
      <c r="E14" s="36">
        <v>518.94999999999982</v>
      </c>
      <c r="F14" s="36">
        <v>515.24999999999989</v>
      </c>
      <c r="G14" s="36">
        <v>512.49999999999977</v>
      </c>
      <c r="H14" s="36">
        <v>525.39999999999986</v>
      </c>
      <c r="I14" s="36">
        <v>528.15000000000009</v>
      </c>
      <c r="J14" s="36">
        <v>531.84999999999991</v>
      </c>
      <c r="K14" s="31">
        <v>524.45000000000005</v>
      </c>
      <c r="L14" s="31">
        <v>518</v>
      </c>
      <c r="M14" s="31">
        <v>13.590680000000001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1489.85</v>
      </c>
      <c r="D15" s="36">
        <v>1505.1166666666668</v>
      </c>
      <c r="E15" s="36">
        <v>1470.2333333333336</v>
      </c>
      <c r="F15" s="36">
        <v>1450.6166666666668</v>
      </c>
      <c r="G15" s="36">
        <v>1415.7333333333336</v>
      </c>
      <c r="H15" s="36">
        <v>1524.7333333333336</v>
      </c>
      <c r="I15" s="36">
        <v>1559.6166666666668</v>
      </c>
      <c r="J15" s="36">
        <v>1579.2333333333336</v>
      </c>
      <c r="K15" s="31">
        <v>1540</v>
      </c>
      <c r="L15" s="31">
        <v>1485.5</v>
      </c>
      <c r="M15" s="31">
        <v>2.46224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4258.8</v>
      </c>
      <c r="D16" s="36">
        <v>4271.916666666667</v>
      </c>
      <c r="E16" s="36">
        <v>4238.8833333333341</v>
      </c>
      <c r="F16" s="36">
        <v>4218.9666666666672</v>
      </c>
      <c r="G16" s="36">
        <v>4185.9333333333343</v>
      </c>
      <c r="H16" s="36">
        <v>4291.8333333333339</v>
      </c>
      <c r="I16" s="36">
        <v>4324.8666666666668</v>
      </c>
      <c r="J16" s="36">
        <v>4344.7833333333338</v>
      </c>
      <c r="K16" s="31">
        <v>4304.95</v>
      </c>
      <c r="L16" s="31">
        <v>4252</v>
      </c>
      <c r="M16" s="31">
        <v>0.95757999999999999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22926.25</v>
      </c>
      <c r="D17" s="36">
        <v>23059.3</v>
      </c>
      <c r="E17" s="36">
        <v>22732</v>
      </c>
      <c r="F17" s="36">
        <v>22537.75</v>
      </c>
      <c r="G17" s="36">
        <v>22210.45</v>
      </c>
      <c r="H17" s="36">
        <v>23253.55</v>
      </c>
      <c r="I17" s="36">
        <v>23580.849999999995</v>
      </c>
      <c r="J17" s="36">
        <v>23775.1</v>
      </c>
      <c r="K17" s="31">
        <v>23386.6</v>
      </c>
      <c r="L17" s="31">
        <v>22865.05</v>
      </c>
      <c r="M17" s="31">
        <v>0.17952000000000001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1836.35</v>
      </c>
      <c r="D18" s="36">
        <v>1841.4666666666665</v>
      </c>
      <c r="E18" s="36">
        <v>1824.0333333333328</v>
      </c>
      <c r="F18" s="36">
        <v>1811.7166666666665</v>
      </c>
      <c r="G18" s="36">
        <v>1794.2833333333328</v>
      </c>
      <c r="H18" s="36">
        <v>1853.7833333333328</v>
      </c>
      <c r="I18" s="36">
        <v>1871.2166666666667</v>
      </c>
      <c r="J18" s="36">
        <v>1883.5333333333328</v>
      </c>
      <c r="K18" s="31">
        <v>1858.9</v>
      </c>
      <c r="L18" s="31">
        <v>1829.15</v>
      </c>
      <c r="M18" s="31">
        <v>2.7478099999999999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2225.4</v>
      </c>
      <c r="D19" s="36">
        <v>2231.9666666666667</v>
      </c>
      <c r="E19" s="36">
        <v>2213.9333333333334</v>
      </c>
      <c r="F19" s="36">
        <v>2202.4666666666667</v>
      </c>
      <c r="G19" s="36">
        <v>2184.4333333333334</v>
      </c>
      <c r="H19" s="36">
        <v>2243.4333333333334</v>
      </c>
      <c r="I19" s="36">
        <v>2261.4666666666672</v>
      </c>
      <c r="J19" s="36">
        <v>2272.9333333333334</v>
      </c>
      <c r="K19" s="31">
        <v>2250</v>
      </c>
      <c r="L19" s="31">
        <v>2220.5</v>
      </c>
      <c r="M19" s="31">
        <v>6.9647500000000004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950.15</v>
      </c>
      <c r="D20" s="36">
        <v>948.36666666666667</v>
      </c>
      <c r="E20" s="36">
        <v>941.83333333333337</v>
      </c>
      <c r="F20" s="36">
        <v>933.51666666666665</v>
      </c>
      <c r="G20" s="36">
        <v>926.98333333333335</v>
      </c>
      <c r="H20" s="36">
        <v>956.68333333333339</v>
      </c>
      <c r="I20" s="36">
        <v>963.2166666666667</v>
      </c>
      <c r="J20" s="36">
        <v>971.53333333333342</v>
      </c>
      <c r="K20" s="31">
        <v>954.9</v>
      </c>
      <c r="L20" s="31">
        <v>940.05</v>
      </c>
      <c r="M20" s="31">
        <v>4.12643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810.75</v>
      </c>
      <c r="D21" s="36">
        <v>812.6</v>
      </c>
      <c r="E21" s="36">
        <v>807.2</v>
      </c>
      <c r="F21" s="36">
        <v>803.65</v>
      </c>
      <c r="G21" s="36">
        <v>798.25</v>
      </c>
      <c r="H21" s="36">
        <v>816.15000000000009</v>
      </c>
      <c r="I21" s="36">
        <v>821.55</v>
      </c>
      <c r="J21" s="36">
        <v>825.10000000000014</v>
      </c>
      <c r="K21" s="31">
        <v>818</v>
      </c>
      <c r="L21" s="31">
        <v>809.05</v>
      </c>
      <c r="M21" s="31">
        <v>16.94698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391</v>
      </c>
      <c r="D22" s="36">
        <v>392.34999999999997</v>
      </c>
      <c r="E22" s="36">
        <v>386.69999999999993</v>
      </c>
      <c r="F22" s="36">
        <v>382.4</v>
      </c>
      <c r="G22" s="36">
        <v>376.74999999999994</v>
      </c>
      <c r="H22" s="36">
        <v>396.64999999999992</v>
      </c>
      <c r="I22" s="36">
        <v>402.2999999999999</v>
      </c>
      <c r="J22" s="36">
        <v>406.59999999999991</v>
      </c>
      <c r="K22" s="31">
        <v>398</v>
      </c>
      <c r="L22" s="31">
        <v>388.05</v>
      </c>
      <c r="M22" s="31">
        <v>122.79447999999999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539.75</v>
      </c>
      <c r="D23" s="36">
        <v>542.51666666666665</v>
      </c>
      <c r="E23" s="36">
        <v>535.23333333333335</v>
      </c>
      <c r="F23" s="36">
        <v>530.7166666666667</v>
      </c>
      <c r="G23" s="36">
        <v>523.43333333333339</v>
      </c>
      <c r="H23" s="36">
        <v>547.0333333333333</v>
      </c>
      <c r="I23" s="36">
        <v>554.31666666666661</v>
      </c>
      <c r="J23" s="36">
        <v>558.83333333333326</v>
      </c>
      <c r="K23" s="31">
        <v>549.79999999999995</v>
      </c>
      <c r="L23" s="31">
        <v>538</v>
      </c>
      <c r="M23" s="31">
        <v>3.0579299999999998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296.55</v>
      </c>
      <c r="D24" s="36">
        <v>296.86666666666662</v>
      </c>
      <c r="E24" s="36">
        <v>294.73333333333323</v>
      </c>
      <c r="F24" s="36">
        <v>292.91666666666663</v>
      </c>
      <c r="G24" s="36">
        <v>290.78333333333325</v>
      </c>
      <c r="H24" s="36">
        <v>298.68333333333322</v>
      </c>
      <c r="I24" s="36">
        <v>300.81666666666655</v>
      </c>
      <c r="J24" s="36">
        <v>302.63333333333321</v>
      </c>
      <c r="K24" s="31">
        <v>299</v>
      </c>
      <c r="L24" s="31">
        <v>295.05</v>
      </c>
      <c r="M24" s="31">
        <v>11.916320000000001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181.7</v>
      </c>
      <c r="D25" s="36">
        <v>181.01666666666665</v>
      </c>
      <c r="E25" s="36">
        <v>179.1333333333333</v>
      </c>
      <c r="F25" s="36">
        <v>176.56666666666663</v>
      </c>
      <c r="G25" s="36">
        <v>174.68333333333328</v>
      </c>
      <c r="H25" s="36">
        <v>183.58333333333331</v>
      </c>
      <c r="I25" s="36">
        <v>185.46666666666664</v>
      </c>
      <c r="J25" s="36">
        <v>188.03333333333333</v>
      </c>
      <c r="K25" s="31">
        <v>182.9</v>
      </c>
      <c r="L25" s="31">
        <v>178.45</v>
      </c>
      <c r="M25" s="31">
        <v>35.305779999999999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215.15</v>
      </c>
      <c r="D26" s="36">
        <v>216.48333333333335</v>
      </c>
      <c r="E26" s="36">
        <v>213.31666666666669</v>
      </c>
      <c r="F26" s="36">
        <v>211.48333333333335</v>
      </c>
      <c r="G26" s="36">
        <v>208.31666666666669</v>
      </c>
      <c r="H26" s="36">
        <v>218.31666666666669</v>
      </c>
      <c r="I26" s="36">
        <v>221.48333333333332</v>
      </c>
      <c r="J26" s="36">
        <v>223.31666666666669</v>
      </c>
      <c r="K26" s="31">
        <v>219.65</v>
      </c>
      <c r="L26" s="31">
        <v>214.65</v>
      </c>
      <c r="M26" s="31">
        <v>13.929040000000001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314.7</v>
      </c>
      <c r="D27" s="36">
        <v>315.81666666666666</v>
      </c>
      <c r="E27" s="36">
        <v>311.93333333333334</v>
      </c>
      <c r="F27" s="36">
        <v>309.16666666666669</v>
      </c>
      <c r="G27" s="36">
        <v>305.28333333333336</v>
      </c>
      <c r="H27" s="36">
        <v>318.58333333333331</v>
      </c>
      <c r="I27" s="36">
        <v>322.46666666666664</v>
      </c>
      <c r="J27" s="36">
        <v>325.23333333333329</v>
      </c>
      <c r="K27" s="31">
        <v>319.7</v>
      </c>
      <c r="L27" s="31">
        <v>313.05</v>
      </c>
      <c r="M27" s="31">
        <v>2.9466299999999999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897.55</v>
      </c>
      <c r="D28" s="36">
        <v>899.4</v>
      </c>
      <c r="E28" s="36">
        <v>892.15</v>
      </c>
      <c r="F28" s="36">
        <v>886.75</v>
      </c>
      <c r="G28" s="36">
        <v>879.5</v>
      </c>
      <c r="H28" s="36">
        <v>904.8</v>
      </c>
      <c r="I28" s="36">
        <v>912.05</v>
      </c>
      <c r="J28" s="36">
        <v>917.44999999999993</v>
      </c>
      <c r="K28" s="31">
        <v>906.65</v>
      </c>
      <c r="L28" s="31">
        <v>894</v>
      </c>
      <c r="M28" s="31">
        <v>0.77103999999999995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1026.05</v>
      </c>
      <c r="D29" s="36">
        <v>1028.3500000000001</v>
      </c>
      <c r="E29" s="36">
        <v>1017.9000000000003</v>
      </c>
      <c r="F29" s="36">
        <v>1009.7500000000002</v>
      </c>
      <c r="G29" s="36">
        <v>999.30000000000041</v>
      </c>
      <c r="H29" s="36">
        <v>1036.5000000000002</v>
      </c>
      <c r="I29" s="36">
        <v>1046.95</v>
      </c>
      <c r="J29" s="36">
        <v>1055.1000000000001</v>
      </c>
      <c r="K29" s="31">
        <v>1038.8</v>
      </c>
      <c r="L29" s="31">
        <v>1020.2</v>
      </c>
      <c r="M29" s="31">
        <v>1.9026700000000001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3585.15</v>
      </c>
      <c r="D30" s="36">
        <v>3604.4500000000003</v>
      </c>
      <c r="E30" s="36">
        <v>3550.7000000000007</v>
      </c>
      <c r="F30" s="36">
        <v>3516.2500000000005</v>
      </c>
      <c r="G30" s="36">
        <v>3462.5000000000009</v>
      </c>
      <c r="H30" s="36">
        <v>3638.9000000000005</v>
      </c>
      <c r="I30" s="36">
        <v>3692.6499999999996</v>
      </c>
      <c r="J30" s="36">
        <v>3727.1000000000004</v>
      </c>
      <c r="K30" s="31">
        <v>3658.2</v>
      </c>
      <c r="L30" s="31">
        <v>3570</v>
      </c>
      <c r="M30" s="31">
        <v>0.52576999999999996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1949.3</v>
      </c>
      <c r="D31" s="36">
        <v>1922.5</v>
      </c>
      <c r="E31" s="36">
        <v>1879.8</v>
      </c>
      <c r="F31" s="36">
        <v>1810.3</v>
      </c>
      <c r="G31" s="36">
        <v>1767.6</v>
      </c>
      <c r="H31" s="36">
        <v>1992</v>
      </c>
      <c r="I31" s="36">
        <v>2034.6999999999998</v>
      </c>
      <c r="J31" s="36">
        <v>2104.1999999999998</v>
      </c>
      <c r="K31" s="31">
        <v>1965.2</v>
      </c>
      <c r="L31" s="31">
        <v>1853</v>
      </c>
      <c r="M31" s="31">
        <v>4.7614700000000001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755.35</v>
      </c>
      <c r="D32" s="36">
        <v>750.1</v>
      </c>
      <c r="E32" s="36">
        <v>743.25</v>
      </c>
      <c r="F32" s="36">
        <v>731.15</v>
      </c>
      <c r="G32" s="36">
        <v>724.3</v>
      </c>
      <c r="H32" s="36">
        <v>762.2</v>
      </c>
      <c r="I32" s="36">
        <v>769.05000000000018</v>
      </c>
      <c r="J32" s="36">
        <v>781.15000000000009</v>
      </c>
      <c r="K32" s="31">
        <v>756.95</v>
      </c>
      <c r="L32" s="31">
        <v>738</v>
      </c>
      <c r="M32" s="31">
        <v>0.92837000000000003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4344.95</v>
      </c>
      <c r="D33" s="36">
        <v>4343.0666666666666</v>
      </c>
      <c r="E33" s="36">
        <v>4302.1833333333334</v>
      </c>
      <c r="F33" s="36">
        <v>4259.416666666667</v>
      </c>
      <c r="G33" s="36">
        <v>4218.5333333333338</v>
      </c>
      <c r="H33" s="36">
        <v>4385.833333333333</v>
      </c>
      <c r="I33" s="36">
        <v>4426.7166666666662</v>
      </c>
      <c r="J33" s="36">
        <v>4469.4833333333327</v>
      </c>
      <c r="K33" s="31">
        <v>4383.95</v>
      </c>
      <c r="L33" s="31">
        <v>4300.3</v>
      </c>
      <c r="M33" s="31">
        <v>2.74824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2129.15</v>
      </c>
      <c r="D34" s="36">
        <v>2136.2999999999997</v>
      </c>
      <c r="E34" s="36">
        <v>2117.8499999999995</v>
      </c>
      <c r="F34" s="36">
        <v>2106.5499999999997</v>
      </c>
      <c r="G34" s="36">
        <v>2088.0999999999995</v>
      </c>
      <c r="H34" s="36">
        <v>2147.5999999999995</v>
      </c>
      <c r="I34" s="36">
        <v>2166.0499999999993</v>
      </c>
      <c r="J34" s="36">
        <v>2177.3499999999995</v>
      </c>
      <c r="K34" s="31">
        <v>2154.75</v>
      </c>
      <c r="L34" s="31">
        <v>2125</v>
      </c>
      <c r="M34" s="31">
        <v>0.20948</v>
      </c>
      <c r="N34" s="1"/>
      <c r="O34" s="1"/>
    </row>
    <row r="35" spans="1:15" ht="12.75" customHeight="1">
      <c r="A35" s="33">
        <v>25</v>
      </c>
      <c r="B35" s="53" t="s">
        <v>900</v>
      </c>
      <c r="C35" s="31">
        <v>642.45000000000005</v>
      </c>
      <c r="D35" s="36">
        <v>643.58333333333337</v>
      </c>
      <c r="E35" s="36">
        <v>634.9666666666667</v>
      </c>
      <c r="F35" s="36">
        <v>627.48333333333335</v>
      </c>
      <c r="G35" s="36">
        <v>618.86666666666667</v>
      </c>
      <c r="H35" s="36">
        <v>651.06666666666672</v>
      </c>
      <c r="I35" s="36">
        <v>659.68333333333328</v>
      </c>
      <c r="J35" s="36">
        <v>667.16666666666674</v>
      </c>
      <c r="K35" s="31">
        <v>652.20000000000005</v>
      </c>
      <c r="L35" s="31">
        <v>636.1</v>
      </c>
      <c r="M35" s="31">
        <v>4.0857099999999997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3173.45</v>
      </c>
      <c r="D36" s="36">
        <v>3150.7666666666664</v>
      </c>
      <c r="E36" s="36">
        <v>3112.7333333333327</v>
      </c>
      <c r="F36" s="36">
        <v>3052.0166666666664</v>
      </c>
      <c r="G36" s="36">
        <v>3013.9833333333327</v>
      </c>
      <c r="H36" s="36">
        <v>3211.4833333333327</v>
      </c>
      <c r="I36" s="36">
        <v>3249.5166666666664</v>
      </c>
      <c r="J36" s="36">
        <v>3310.2333333333327</v>
      </c>
      <c r="K36" s="31">
        <v>3188.8</v>
      </c>
      <c r="L36" s="31">
        <v>3090.05</v>
      </c>
      <c r="M36" s="31">
        <v>0.84669000000000005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418.15</v>
      </c>
      <c r="D37" s="36">
        <v>419.7833333333333</v>
      </c>
      <c r="E37" s="36">
        <v>416.06666666666661</v>
      </c>
      <c r="F37" s="36">
        <v>413.98333333333329</v>
      </c>
      <c r="G37" s="36">
        <v>410.26666666666659</v>
      </c>
      <c r="H37" s="36">
        <v>421.86666666666662</v>
      </c>
      <c r="I37" s="36">
        <v>425.58333333333331</v>
      </c>
      <c r="J37" s="36">
        <v>427.66666666666663</v>
      </c>
      <c r="K37" s="31">
        <v>423.5</v>
      </c>
      <c r="L37" s="31">
        <v>417.7</v>
      </c>
      <c r="M37" s="31">
        <v>27.366510000000002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3035.1</v>
      </c>
      <c r="D38" s="36">
        <v>2986.3666666666668</v>
      </c>
      <c r="E38" s="36">
        <v>2882.7333333333336</v>
      </c>
      <c r="F38" s="36">
        <v>2730.3666666666668</v>
      </c>
      <c r="G38" s="36">
        <v>2626.7333333333336</v>
      </c>
      <c r="H38" s="36">
        <v>3138.7333333333336</v>
      </c>
      <c r="I38" s="36">
        <v>3242.3666666666668</v>
      </c>
      <c r="J38" s="36">
        <v>3394.7333333333336</v>
      </c>
      <c r="K38" s="31">
        <v>3090</v>
      </c>
      <c r="L38" s="31">
        <v>2834</v>
      </c>
      <c r="M38" s="31">
        <v>22.545400000000001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924.1</v>
      </c>
      <c r="D39" s="36">
        <v>922.41666666666663</v>
      </c>
      <c r="E39" s="36">
        <v>916.83333333333326</v>
      </c>
      <c r="F39" s="36">
        <v>909.56666666666661</v>
      </c>
      <c r="G39" s="36">
        <v>903.98333333333323</v>
      </c>
      <c r="H39" s="36">
        <v>929.68333333333328</v>
      </c>
      <c r="I39" s="36">
        <v>935.26666666666654</v>
      </c>
      <c r="J39" s="36">
        <v>942.5333333333333</v>
      </c>
      <c r="K39" s="31">
        <v>928</v>
      </c>
      <c r="L39" s="31">
        <v>915.15</v>
      </c>
      <c r="M39" s="31">
        <v>1.5094799999999999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5621.45</v>
      </c>
      <c r="D40" s="36">
        <v>5576.6500000000005</v>
      </c>
      <c r="E40" s="36">
        <v>5484.8000000000011</v>
      </c>
      <c r="F40" s="36">
        <v>5348.1500000000005</v>
      </c>
      <c r="G40" s="36">
        <v>5256.3000000000011</v>
      </c>
      <c r="H40" s="36">
        <v>5713.3000000000011</v>
      </c>
      <c r="I40" s="36">
        <v>5805.1500000000015</v>
      </c>
      <c r="J40" s="36">
        <v>5941.8000000000011</v>
      </c>
      <c r="K40" s="31">
        <v>5668.5</v>
      </c>
      <c r="L40" s="31">
        <v>5440</v>
      </c>
      <c r="M40" s="31">
        <v>1.7937799999999999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1662.3</v>
      </c>
      <c r="D41" s="36">
        <v>1673.45</v>
      </c>
      <c r="E41" s="36">
        <v>1636.9</v>
      </c>
      <c r="F41" s="36">
        <v>1611.5</v>
      </c>
      <c r="G41" s="36">
        <v>1574.95</v>
      </c>
      <c r="H41" s="36">
        <v>1698.8500000000001</v>
      </c>
      <c r="I41" s="36">
        <v>1735.3999999999999</v>
      </c>
      <c r="J41" s="36">
        <v>1760.8000000000002</v>
      </c>
      <c r="K41" s="31">
        <v>1710</v>
      </c>
      <c r="L41" s="31">
        <v>1648.05</v>
      </c>
      <c r="M41" s="31">
        <v>18.397960000000001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5224.95</v>
      </c>
      <c r="D42" s="36">
        <v>5242.3166666666666</v>
      </c>
      <c r="E42" s="36">
        <v>5189.6333333333332</v>
      </c>
      <c r="F42" s="36">
        <v>5154.3166666666666</v>
      </c>
      <c r="G42" s="36">
        <v>5101.6333333333332</v>
      </c>
      <c r="H42" s="36">
        <v>5277.6333333333332</v>
      </c>
      <c r="I42" s="36">
        <v>5330.3166666666657</v>
      </c>
      <c r="J42" s="36">
        <v>5365.6333333333332</v>
      </c>
      <c r="K42" s="31">
        <v>5295</v>
      </c>
      <c r="L42" s="31">
        <v>5207</v>
      </c>
      <c r="M42" s="31">
        <v>3.5667499999999999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428.3</v>
      </c>
      <c r="D43" s="36">
        <v>424.48333333333335</v>
      </c>
      <c r="E43" s="36">
        <v>419.81666666666672</v>
      </c>
      <c r="F43" s="36">
        <v>411.33333333333337</v>
      </c>
      <c r="G43" s="36">
        <v>406.66666666666674</v>
      </c>
      <c r="H43" s="36">
        <v>432.9666666666667</v>
      </c>
      <c r="I43" s="36">
        <v>437.63333333333333</v>
      </c>
      <c r="J43" s="36">
        <v>446.11666666666667</v>
      </c>
      <c r="K43" s="31">
        <v>429.15</v>
      </c>
      <c r="L43" s="31">
        <v>416</v>
      </c>
      <c r="M43" s="31">
        <v>26.013269999999999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301.8</v>
      </c>
      <c r="D44" s="36">
        <v>300.26666666666665</v>
      </c>
      <c r="E44" s="36">
        <v>297.5333333333333</v>
      </c>
      <c r="F44" s="36">
        <v>293.26666666666665</v>
      </c>
      <c r="G44" s="36">
        <v>290.5333333333333</v>
      </c>
      <c r="H44" s="36">
        <v>304.5333333333333</v>
      </c>
      <c r="I44" s="36">
        <v>307.26666666666665</v>
      </c>
      <c r="J44" s="36">
        <v>311.5333333333333</v>
      </c>
      <c r="K44" s="31">
        <v>303</v>
      </c>
      <c r="L44" s="31">
        <v>296</v>
      </c>
      <c r="M44" s="31">
        <v>6.2407399999999997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528.70000000000005</v>
      </c>
      <c r="D45" s="36">
        <v>533.51666666666665</v>
      </c>
      <c r="E45" s="36">
        <v>522.13333333333333</v>
      </c>
      <c r="F45" s="36">
        <v>515.56666666666672</v>
      </c>
      <c r="G45" s="36">
        <v>504.18333333333339</v>
      </c>
      <c r="H45" s="36">
        <v>540.08333333333326</v>
      </c>
      <c r="I45" s="36">
        <v>551.46666666666647</v>
      </c>
      <c r="J45" s="36">
        <v>558.03333333333319</v>
      </c>
      <c r="K45" s="31">
        <v>544.9</v>
      </c>
      <c r="L45" s="31">
        <v>526.95000000000005</v>
      </c>
      <c r="M45" s="31">
        <v>2.1085400000000001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572.79999999999995</v>
      </c>
      <c r="D46" s="36">
        <v>576.25</v>
      </c>
      <c r="E46" s="36">
        <v>564.95000000000005</v>
      </c>
      <c r="F46" s="36">
        <v>557.1</v>
      </c>
      <c r="G46" s="36">
        <v>545.80000000000007</v>
      </c>
      <c r="H46" s="36">
        <v>584.1</v>
      </c>
      <c r="I46" s="36">
        <v>595.4</v>
      </c>
      <c r="J46" s="36">
        <v>603.25</v>
      </c>
      <c r="K46" s="31">
        <v>587.54999999999995</v>
      </c>
      <c r="L46" s="31">
        <v>568.4</v>
      </c>
      <c r="M46" s="31">
        <v>0.64539999999999997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174.75</v>
      </c>
      <c r="D47" s="36">
        <v>174.86666666666667</v>
      </c>
      <c r="E47" s="36">
        <v>173.78333333333336</v>
      </c>
      <c r="F47" s="36">
        <v>172.81666666666669</v>
      </c>
      <c r="G47" s="36">
        <v>171.73333333333338</v>
      </c>
      <c r="H47" s="36">
        <v>175.83333333333334</v>
      </c>
      <c r="I47" s="36">
        <v>176.91666666666666</v>
      </c>
      <c r="J47" s="36">
        <v>177.88333333333333</v>
      </c>
      <c r="K47" s="31">
        <v>175.95</v>
      </c>
      <c r="L47" s="31">
        <v>173.9</v>
      </c>
      <c r="M47" s="31">
        <v>68.752660000000006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3116.2</v>
      </c>
      <c r="D48" s="36">
        <v>3104.5833333333335</v>
      </c>
      <c r="E48" s="36">
        <v>3090.3166666666671</v>
      </c>
      <c r="F48" s="36">
        <v>3064.4333333333334</v>
      </c>
      <c r="G48" s="36">
        <v>3050.166666666667</v>
      </c>
      <c r="H48" s="36">
        <v>3130.4666666666672</v>
      </c>
      <c r="I48" s="36">
        <v>3144.7333333333336</v>
      </c>
      <c r="J48" s="36">
        <v>3170.6166666666672</v>
      </c>
      <c r="K48" s="31">
        <v>3118.85</v>
      </c>
      <c r="L48" s="31">
        <v>3078.7</v>
      </c>
      <c r="M48" s="31">
        <v>7.0001699999999998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336.6</v>
      </c>
      <c r="D49" s="36">
        <v>337.28333333333336</v>
      </c>
      <c r="E49" s="36">
        <v>331.56666666666672</v>
      </c>
      <c r="F49" s="36">
        <v>326.53333333333336</v>
      </c>
      <c r="G49" s="36">
        <v>320.81666666666672</v>
      </c>
      <c r="H49" s="36">
        <v>342.31666666666672</v>
      </c>
      <c r="I49" s="36">
        <v>348.0333333333333</v>
      </c>
      <c r="J49" s="36">
        <v>353.06666666666672</v>
      </c>
      <c r="K49" s="31">
        <v>343</v>
      </c>
      <c r="L49" s="31">
        <v>332.25</v>
      </c>
      <c r="M49" s="31">
        <v>4.1344599999999998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1883.5</v>
      </c>
      <c r="D50" s="36">
        <v>1885.6333333333332</v>
      </c>
      <c r="E50" s="36">
        <v>1873.2666666666664</v>
      </c>
      <c r="F50" s="36">
        <v>1863.0333333333333</v>
      </c>
      <c r="G50" s="36">
        <v>1850.6666666666665</v>
      </c>
      <c r="H50" s="36">
        <v>1895.8666666666663</v>
      </c>
      <c r="I50" s="36">
        <v>1908.2333333333331</v>
      </c>
      <c r="J50" s="36">
        <v>1918.4666666666662</v>
      </c>
      <c r="K50" s="31">
        <v>1898</v>
      </c>
      <c r="L50" s="31">
        <v>1875.4</v>
      </c>
      <c r="M50" s="31">
        <v>2.2222300000000001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6678.05</v>
      </c>
      <c r="D51" s="36">
        <v>6699.3999999999987</v>
      </c>
      <c r="E51" s="36">
        <v>6638.7999999999975</v>
      </c>
      <c r="F51" s="36">
        <v>6599.5499999999984</v>
      </c>
      <c r="G51" s="36">
        <v>6538.9499999999971</v>
      </c>
      <c r="H51" s="36">
        <v>6738.6499999999978</v>
      </c>
      <c r="I51" s="36">
        <v>6799.2499999999982</v>
      </c>
      <c r="J51" s="36">
        <v>6838.4999999999982</v>
      </c>
      <c r="K51" s="31">
        <v>6760</v>
      </c>
      <c r="L51" s="31">
        <v>6660.15</v>
      </c>
      <c r="M51" s="31">
        <v>0.34886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726.55</v>
      </c>
      <c r="D52" s="36">
        <v>730.43333333333339</v>
      </c>
      <c r="E52" s="36">
        <v>720.16666666666674</v>
      </c>
      <c r="F52" s="36">
        <v>713.7833333333333</v>
      </c>
      <c r="G52" s="36">
        <v>703.51666666666665</v>
      </c>
      <c r="H52" s="36">
        <v>736.81666666666683</v>
      </c>
      <c r="I52" s="36">
        <v>747.08333333333348</v>
      </c>
      <c r="J52" s="36">
        <v>753.46666666666692</v>
      </c>
      <c r="K52" s="31">
        <v>740.7</v>
      </c>
      <c r="L52" s="31">
        <v>724.05</v>
      </c>
      <c r="M52" s="31">
        <v>23.473410000000001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966.9</v>
      </c>
      <c r="D53" s="36">
        <v>970.73333333333323</v>
      </c>
      <c r="E53" s="36">
        <v>958.01666666666642</v>
      </c>
      <c r="F53" s="36">
        <v>949.13333333333321</v>
      </c>
      <c r="G53" s="36">
        <v>936.4166666666664</v>
      </c>
      <c r="H53" s="36">
        <v>979.61666666666645</v>
      </c>
      <c r="I53" s="36">
        <v>992.33333333333337</v>
      </c>
      <c r="J53" s="36">
        <v>1001.2166666666665</v>
      </c>
      <c r="K53" s="31">
        <v>983.45</v>
      </c>
      <c r="L53" s="31">
        <v>961.85</v>
      </c>
      <c r="M53" s="31">
        <v>19.319769999999998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389.2</v>
      </c>
      <c r="D54" s="36">
        <v>391.5</v>
      </c>
      <c r="E54" s="36">
        <v>385</v>
      </c>
      <c r="F54" s="36">
        <v>380.8</v>
      </c>
      <c r="G54" s="36">
        <v>374.3</v>
      </c>
      <c r="H54" s="36">
        <v>395.7</v>
      </c>
      <c r="I54" s="36">
        <v>402.2</v>
      </c>
      <c r="J54" s="36">
        <v>406.4</v>
      </c>
      <c r="K54" s="31">
        <v>398</v>
      </c>
      <c r="L54" s="31">
        <v>387.3</v>
      </c>
      <c r="M54" s="31">
        <v>1.8745499999999999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3791.95</v>
      </c>
      <c r="D55" s="36">
        <v>3785.6666666666665</v>
      </c>
      <c r="E55" s="36">
        <v>3756.3833333333332</v>
      </c>
      <c r="F55" s="36">
        <v>3720.8166666666666</v>
      </c>
      <c r="G55" s="36">
        <v>3691.5333333333333</v>
      </c>
      <c r="H55" s="36">
        <v>3821.2333333333331</v>
      </c>
      <c r="I55" s="36">
        <v>3850.5166666666669</v>
      </c>
      <c r="J55" s="36">
        <v>3886.083333333333</v>
      </c>
      <c r="K55" s="31">
        <v>3814.95</v>
      </c>
      <c r="L55" s="31">
        <v>3750.1</v>
      </c>
      <c r="M55" s="31">
        <v>3.7229100000000002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1041.3499999999999</v>
      </c>
      <c r="D56" s="36">
        <v>1039.3</v>
      </c>
      <c r="E56" s="36">
        <v>1033.5999999999999</v>
      </c>
      <c r="F56" s="36">
        <v>1025.8499999999999</v>
      </c>
      <c r="G56" s="36">
        <v>1020.1499999999999</v>
      </c>
      <c r="H56" s="36">
        <v>1047.05</v>
      </c>
      <c r="I56" s="36">
        <v>1052.7500000000002</v>
      </c>
      <c r="J56" s="36">
        <v>1060.5</v>
      </c>
      <c r="K56" s="31">
        <v>1045</v>
      </c>
      <c r="L56" s="31">
        <v>1031.55</v>
      </c>
      <c r="M56" s="31">
        <v>72.403880000000001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5536.7</v>
      </c>
      <c r="D57" s="36">
        <v>5517.6000000000013</v>
      </c>
      <c r="E57" s="36">
        <v>5480.2000000000025</v>
      </c>
      <c r="F57" s="36">
        <v>5423.7000000000016</v>
      </c>
      <c r="G57" s="36">
        <v>5386.3000000000029</v>
      </c>
      <c r="H57" s="36">
        <v>5574.1000000000022</v>
      </c>
      <c r="I57" s="36">
        <v>5611.5000000000018</v>
      </c>
      <c r="J57" s="36">
        <v>5668.0000000000018</v>
      </c>
      <c r="K57" s="31">
        <v>5555</v>
      </c>
      <c r="L57" s="31">
        <v>5461.1</v>
      </c>
      <c r="M57" s="31">
        <v>6.4046799999999999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7224.3</v>
      </c>
      <c r="D58" s="36">
        <v>7273.2166666666672</v>
      </c>
      <c r="E58" s="36">
        <v>7070.2333333333345</v>
      </c>
      <c r="F58" s="36">
        <v>6916.166666666667</v>
      </c>
      <c r="G58" s="36">
        <v>6713.1833333333343</v>
      </c>
      <c r="H58" s="36">
        <v>7427.2833333333347</v>
      </c>
      <c r="I58" s="36">
        <v>7630.2666666666682</v>
      </c>
      <c r="J58" s="36">
        <v>7784.3333333333348</v>
      </c>
      <c r="K58" s="31">
        <v>7476.2</v>
      </c>
      <c r="L58" s="31">
        <v>7119.15</v>
      </c>
      <c r="M58" s="31">
        <v>19.234400000000001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1587.05</v>
      </c>
      <c r="D59" s="36">
        <v>1594</v>
      </c>
      <c r="E59" s="36">
        <v>1573</v>
      </c>
      <c r="F59" s="36">
        <v>1558.95</v>
      </c>
      <c r="G59" s="36">
        <v>1537.95</v>
      </c>
      <c r="H59" s="36">
        <v>1608.05</v>
      </c>
      <c r="I59" s="36">
        <v>1629.05</v>
      </c>
      <c r="J59" s="36">
        <v>1643.1</v>
      </c>
      <c r="K59" s="31">
        <v>1615</v>
      </c>
      <c r="L59" s="31">
        <v>1579.95</v>
      </c>
      <c r="M59" s="31">
        <v>16.84967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7183.25</v>
      </c>
      <c r="D60" s="36">
        <v>7161.1333333333341</v>
      </c>
      <c r="E60" s="36">
        <v>7132.2666666666682</v>
      </c>
      <c r="F60" s="36">
        <v>7081.2833333333338</v>
      </c>
      <c r="G60" s="36">
        <v>7052.4166666666679</v>
      </c>
      <c r="H60" s="36">
        <v>7212.1166666666686</v>
      </c>
      <c r="I60" s="36">
        <v>7240.9833333333354</v>
      </c>
      <c r="J60" s="36">
        <v>7291.966666666669</v>
      </c>
      <c r="K60" s="31">
        <v>7190</v>
      </c>
      <c r="L60" s="31">
        <v>7110.15</v>
      </c>
      <c r="M60" s="31">
        <v>0.21268999999999999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2024.6</v>
      </c>
      <c r="D61" s="36">
        <v>2029.8666666666668</v>
      </c>
      <c r="E61" s="36">
        <v>2009.7333333333336</v>
      </c>
      <c r="F61" s="36">
        <v>1994.8666666666668</v>
      </c>
      <c r="G61" s="36">
        <v>1974.7333333333336</v>
      </c>
      <c r="H61" s="36">
        <v>2044.7333333333336</v>
      </c>
      <c r="I61" s="36">
        <v>2064.8666666666668</v>
      </c>
      <c r="J61" s="36">
        <v>2079.7333333333336</v>
      </c>
      <c r="K61" s="31">
        <v>2050</v>
      </c>
      <c r="L61" s="31">
        <v>2015</v>
      </c>
      <c r="M61" s="31">
        <v>0.41139999999999999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2634.8</v>
      </c>
      <c r="D62" s="36">
        <v>2625.3833333333332</v>
      </c>
      <c r="E62" s="36">
        <v>2594.7666666666664</v>
      </c>
      <c r="F62" s="36">
        <v>2554.7333333333331</v>
      </c>
      <c r="G62" s="36">
        <v>2524.1166666666663</v>
      </c>
      <c r="H62" s="36">
        <v>2665.4166666666665</v>
      </c>
      <c r="I62" s="36">
        <v>2696.0333333333333</v>
      </c>
      <c r="J62" s="36">
        <v>2736.0666666666666</v>
      </c>
      <c r="K62" s="31">
        <v>2656</v>
      </c>
      <c r="L62" s="31">
        <v>2585.35</v>
      </c>
      <c r="M62" s="31">
        <v>3.9910000000000001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436.75</v>
      </c>
      <c r="D63" s="36">
        <v>434.13333333333338</v>
      </c>
      <c r="E63" s="36">
        <v>430.71666666666675</v>
      </c>
      <c r="F63" s="36">
        <v>424.68333333333339</v>
      </c>
      <c r="G63" s="36">
        <v>421.26666666666677</v>
      </c>
      <c r="H63" s="36">
        <v>440.16666666666674</v>
      </c>
      <c r="I63" s="36">
        <v>443.58333333333337</v>
      </c>
      <c r="J63" s="36">
        <v>449.61666666666673</v>
      </c>
      <c r="K63" s="31">
        <v>437.55</v>
      </c>
      <c r="L63" s="31">
        <v>428.1</v>
      </c>
      <c r="M63" s="31">
        <v>9.0795399999999997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222.1</v>
      </c>
      <c r="D64" s="36">
        <v>222.44999999999996</v>
      </c>
      <c r="E64" s="36">
        <v>220.59999999999991</v>
      </c>
      <c r="F64" s="36">
        <v>219.09999999999994</v>
      </c>
      <c r="G64" s="36">
        <v>217.24999999999989</v>
      </c>
      <c r="H64" s="36">
        <v>223.94999999999993</v>
      </c>
      <c r="I64" s="36">
        <v>225.8</v>
      </c>
      <c r="J64" s="36">
        <v>227.29999999999995</v>
      </c>
      <c r="K64" s="31">
        <v>224.3</v>
      </c>
      <c r="L64" s="31">
        <v>220.95</v>
      </c>
      <c r="M64" s="31">
        <v>60.630870000000002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197.7</v>
      </c>
      <c r="D65" s="36">
        <v>198.1</v>
      </c>
      <c r="E65" s="36">
        <v>196.85</v>
      </c>
      <c r="F65" s="36">
        <v>196</v>
      </c>
      <c r="G65" s="36">
        <v>194.75</v>
      </c>
      <c r="H65" s="36">
        <v>198.95</v>
      </c>
      <c r="I65" s="36">
        <v>200.2</v>
      </c>
      <c r="J65" s="36">
        <v>201.04999999999998</v>
      </c>
      <c r="K65" s="31">
        <v>199.35</v>
      </c>
      <c r="L65" s="31">
        <v>197.25</v>
      </c>
      <c r="M65" s="31">
        <v>181.54098999999999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108</v>
      </c>
      <c r="D66" s="36">
        <v>108.8</v>
      </c>
      <c r="E66" s="36">
        <v>106.8</v>
      </c>
      <c r="F66" s="36">
        <v>105.6</v>
      </c>
      <c r="G66" s="36">
        <v>103.6</v>
      </c>
      <c r="H66" s="36">
        <v>110</v>
      </c>
      <c r="I66" s="36">
        <v>112</v>
      </c>
      <c r="J66" s="36">
        <v>113.2</v>
      </c>
      <c r="K66" s="31">
        <v>110.8</v>
      </c>
      <c r="L66" s="31">
        <v>107.6</v>
      </c>
      <c r="M66" s="31">
        <v>137.10851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46.4</v>
      </c>
      <c r="D67" s="36">
        <v>46.383333333333333</v>
      </c>
      <c r="E67" s="36">
        <v>45.916666666666664</v>
      </c>
      <c r="F67" s="36">
        <v>45.43333333333333</v>
      </c>
      <c r="G67" s="36">
        <v>44.966666666666661</v>
      </c>
      <c r="H67" s="36">
        <v>46.866666666666667</v>
      </c>
      <c r="I67" s="36">
        <v>47.333333333333336</v>
      </c>
      <c r="J67" s="36">
        <v>47.81666666666667</v>
      </c>
      <c r="K67" s="31">
        <v>46.85</v>
      </c>
      <c r="L67" s="31">
        <v>45.9</v>
      </c>
      <c r="M67" s="31">
        <v>325.38914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2931.8</v>
      </c>
      <c r="D68" s="36">
        <v>2917.5333333333328</v>
      </c>
      <c r="E68" s="36">
        <v>2889.2166666666658</v>
      </c>
      <c r="F68" s="36">
        <v>2846.6333333333328</v>
      </c>
      <c r="G68" s="36">
        <v>2818.3166666666657</v>
      </c>
      <c r="H68" s="36">
        <v>2960.1166666666659</v>
      </c>
      <c r="I68" s="36">
        <v>2988.4333333333334</v>
      </c>
      <c r="J68" s="36">
        <v>3031.016666666666</v>
      </c>
      <c r="K68" s="31">
        <v>2945.85</v>
      </c>
      <c r="L68" s="31">
        <v>2874.95</v>
      </c>
      <c r="M68" s="31">
        <v>0.313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1592.85</v>
      </c>
      <c r="D69" s="36">
        <v>1585.0666666666666</v>
      </c>
      <c r="E69" s="36">
        <v>1573.8333333333333</v>
      </c>
      <c r="F69" s="36">
        <v>1554.8166666666666</v>
      </c>
      <c r="G69" s="36">
        <v>1543.5833333333333</v>
      </c>
      <c r="H69" s="36">
        <v>1604.0833333333333</v>
      </c>
      <c r="I69" s="36">
        <v>1615.3166666666668</v>
      </c>
      <c r="J69" s="36">
        <v>1634.3333333333333</v>
      </c>
      <c r="K69" s="31">
        <v>1596.3</v>
      </c>
      <c r="L69" s="31">
        <v>1566.05</v>
      </c>
      <c r="M69" s="31">
        <v>1.2324900000000001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5559.95</v>
      </c>
      <c r="D70" s="36">
        <v>5535.5666666666666</v>
      </c>
      <c r="E70" s="36">
        <v>5446.1833333333334</v>
      </c>
      <c r="F70" s="36">
        <v>5332.416666666667</v>
      </c>
      <c r="G70" s="36">
        <v>5243.0333333333338</v>
      </c>
      <c r="H70" s="36">
        <v>5649.333333333333</v>
      </c>
      <c r="I70" s="36">
        <v>5738.7166666666662</v>
      </c>
      <c r="J70" s="36">
        <v>5852.4833333333327</v>
      </c>
      <c r="K70" s="31">
        <v>5624.95</v>
      </c>
      <c r="L70" s="31">
        <v>5421.8</v>
      </c>
      <c r="M70" s="31">
        <v>0.35622999999999999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2269.9</v>
      </c>
      <c r="D71" s="36">
        <v>2255</v>
      </c>
      <c r="E71" s="36">
        <v>2235</v>
      </c>
      <c r="F71" s="36">
        <v>2200.1</v>
      </c>
      <c r="G71" s="36">
        <v>2180.1</v>
      </c>
      <c r="H71" s="36">
        <v>2289.9</v>
      </c>
      <c r="I71" s="36">
        <v>2309.9</v>
      </c>
      <c r="J71" s="36">
        <v>2344.8000000000002</v>
      </c>
      <c r="K71" s="31">
        <v>2275</v>
      </c>
      <c r="L71" s="31">
        <v>2220.1</v>
      </c>
      <c r="M71" s="31">
        <v>1.8897600000000001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575.29999999999995</v>
      </c>
      <c r="D72" s="36">
        <v>574.61666666666667</v>
      </c>
      <c r="E72" s="36">
        <v>570.33333333333337</v>
      </c>
      <c r="F72" s="36">
        <v>565.36666666666667</v>
      </c>
      <c r="G72" s="36">
        <v>561.08333333333337</v>
      </c>
      <c r="H72" s="36">
        <v>579.58333333333337</v>
      </c>
      <c r="I72" s="36">
        <v>583.86666666666667</v>
      </c>
      <c r="J72" s="36">
        <v>588.83333333333337</v>
      </c>
      <c r="K72" s="31">
        <v>578.9</v>
      </c>
      <c r="L72" s="31">
        <v>569.65</v>
      </c>
      <c r="M72" s="31">
        <v>8.6343099999999993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1089.7</v>
      </c>
      <c r="D73" s="36">
        <v>1085.5</v>
      </c>
      <c r="E73" s="36">
        <v>1072.4000000000001</v>
      </c>
      <c r="F73" s="36">
        <v>1055.1000000000001</v>
      </c>
      <c r="G73" s="36">
        <v>1042.0000000000002</v>
      </c>
      <c r="H73" s="36">
        <v>1102.8</v>
      </c>
      <c r="I73" s="36">
        <v>1115.8999999999999</v>
      </c>
      <c r="J73" s="36">
        <v>1133.1999999999998</v>
      </c>
      <c r="K73" s="31">
        <v>1098.5999999999999</v>
      </c>
      <c r="L73" s="31">
        <v>1068.2</v>
      </c>
      <c r="M73" s="31">
        <v>5.9878299999999998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143.05000000000001</v>
      </c>
      <c r="D74" s="36">
        <v>143.65</v>
      </c>
      <c r="E74" s="36">
        <v>141.9</v>
      </c>
      <c r="F74" s="36">
        <v>140.75</v>
      </c>
      <c r="G74" s="36">
        <v>139</v>
      </c>
      <c r="H74" s="36">
        <v>144.80000000000001</v>
      </c>
      <c r="I74" s="36">
        <v>146.55000000000001</v>
      </c>
      <c r="J74" s="36">
        <v>147.70000000000002</v>
      </c>
      <c r="K74" s="31">
        <v>145.4</v>
      </c>
      <c r="L74" s="31">
        <v>142.5</v>
      </c>
      <c r="M74" s="31">
        <v>114.40473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1061.8</v>
      </c>
      <c r="D75" s="36">
        <v>1054.1833333333334</v>
      </c>
      <c r="E75" s="36">
        <v>1044.3666666666668</v>
      </c>
      <c r="F75" s="36">
        <v>1026.9333333333334</v>
      </c>
      <c r="G75" s="36">
        <v>1017.1166666666668</v>
      </c>
      <c r="H75" s="36">
        <v>1071.6166666666668</v>
      </c>
      <c r="I75" s="36">
        <v>1081.4333333333334</v>
      </c>
      <c r="J75" s="36">
        <v>1098.8666666666668</v>
      </c>
      <c r="K75" s="31">
        <v>1064</v>
      </c>
      <c r="L75" s="31">
        <v>1036.75</v>
      </c>
      <c r="M75" s="31">
        <v>12.13644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137.4</v>
      </c>
      <c r="D76" s="36">
        <v>137.01666666666668</v>
      </c>
      <c r="E76" s="36">
        <v>135.68333333333337</v>
      </c>
      <c r="F76" s="36">
        <v>133.9666666666667</v>
      </c>
      <c r="G76" s="36">
        <v>132.63333333333338</v>
      </c>
      <c r="H76" s="36">
        <v>138.73333333333335</v>
      </c>
      <c r="I76" s="36">
        <v>140.06666666666666</v>
      </c>
      <c r="J76" s="36">
        <v>141.78333333333333</v>
      </c>
      <c r="K76" s="31">
        <v>138.35</v>
      </c>
      <c r="L76" s="31">
        <v>135.30000000000001</v>
      </c>
      <c r="M76" s="31">
        <v>241.42281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392.55</v>
      </c>
      <c r="D77" s="36">
        <v>391.0333333333333</v>
      </c>
      <c r="E77" s="36">
        <v>388.66666666666663</v>
      </c>
      <c r="F77" s="36">
        <v>384.7833333333333</v>
      </c>
      <c r="G77" s="36">
        <v>382.41666666666663</v>
      </c>
      <c r="H77" s="36">
        <v>394.91666666666663</v>
      </c>
      <c r="I77" s="36">
        <v>397.2833333333333</v>
      </c>
      <c r="J77" s="36">
        <v>401.16666666666663</v>
      </c>
      <c r="K77" s="31">
        <v>393.4</v>
      </c>
      <c r="L77" s="31">
        <v>387.15</v>
      </c>
      <c r="M77" s="31">
        <v>56.331249999999997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950</v>
      </c>
      <c r="D78" s="36">
        <v>946.30000000000007</v>
      </c>
      <c r="E78" s="36">
        <v>939.90000000000009</v>
      </c>
      <c r="F78" s="36">
        <v>929.80000000000007</v>
      </c>
      <c r="G78" s="36">
        <v>923.40000000000009</v>
      </c>
      <c r="H78" s="36">
        <v>956.40000000000009</v>
      </c>
      <c r="I78" s="36">
        <v>962.8</v>
      </c>
      <c r="J78" s="36">
        <v>972.90000000000009</v>
      </c>
      <c r="K78" s="31">
        <v>952.7</v>
      </c>
      <c r="L78" s="31">
        <v>936.2</v>
      </c>
      <c r="M78" s="31">
        <v>48.163159999999998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549.45000000000005</v>
      </c>
      <c r="D79" s="36">
        <v>539.58333333333337</v>
      </c>
      <c r="E79" s="36">
        <v>526.16666666666674</v>
      </c>
      <c r="F79" s="36">
        <v>502.88333333333333</v>
      </c>
      <c r="G79" s="36">
        <v>489.4666666666667</v>
      </c>
      <c r="H79" s="36">
        <v>562.86666666666679</v>
      </c>
      <c r="I79" s="36">
        <v>576.28333333333353</v>
      </c>
      <c r="J79" s="36">
        <v>599.56666666666683</v>
      </c>
      <c r="K79" s="31">
        <v>553</v>
      </c>
      <c r="L79" s="31">
        <v>516.29999999999995</v>
      </c>
      <c r="M79" s="31">
        <v>15.45656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229.1</v>
      </c>
      <c r="D80" s="36">
        <v>229.76666666666665</v>
      </c>
      <c r="E80" s="36">
        <v>227.7833333333333</v>
      </c>
      <c r="F80" s="36">
        <v>226.46666666666664</v>
      </c>
      <c r="G80" s="36">
        <v>224.48333333333329</v>
      </c>
      <c r="H80" s="36">
        <v>231.08333333333331</v>
      </c>
      <c r="I80" s="36">
        <v>233.06666666666666</v>
      </c>
      <c r="J80" s="36">
        <v>234.38333333333333</v>
      </c>
      <c r="K80" s="31">
        <v>231.75</v>
      </c>
      <c r="L80" s="31">
        <v>228.45</v>
      </c>
      <c r="M80" s="31">
        <v>32.156759999999998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1274.75</v>
      </c>
      <c r="D81" s="36">
        <v>1282.5666666666666</v>
      </c>
      <c r="E81" s="36">
        <v>1261.1833333333332</v>
      </c>
      <c r="F81" s="36">
        <v>1247.6166666666666</v>
      </c>
      <c r="G81" s="36">
        <v>1226.2333333333331</v>
      </c>
      <c r="H81" s="36">
        <v>1296.1333333333332</v>
      </c>
      <c r="I81" s="36">
        <v>1317.5166666666664</v>
      </c>
      <c r="J81" s="36">
        <v>1331.0833333333333</v>
      </c>
      <c r="K81" s="31">
        <v>1303.95</v>
      </c>
      <c r="L81" s="31">
        <v>1269</v>
      </c>
      <c r="M81" s="31">
        <v>0.61112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612.45000000000005</v>
      </c>
      <c r="D82" s="36">
        <v>606.33333333333337</v>
      </c>
      <c r="E82" s="36">
        <v>596.16666666666674</v>
      </c>
      <c r="F82" s="36">
        <v>579.88333333333333</v>
      </c>
      <c r="G82" s="36">
        <v>569.7166666666667</v>
      </c>
      <c r="H82" s="36">
        <v>622.61666666666679</v>
      </c>
      <c r="I82" s="36">
        <v>632.78333333333353</v>
      </c>
      <c r="J82" s="36">
        <v>649.06666666666683</v>
      </c>
      <c r="K82" s="31">
        <v>616.5</v>
      </c>
      <c r="L82" s="31">
        <v>590.04999999999995</v>
      </c>
      <c r="M82" s="31">
        <v>43.238930000000003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272.89999999999998</v>
      </c>
      <c r="D83" s="36">
        <v>274</v>
      </c>
      <c r="E83" s="36">
        <v>270.5</v>
      </c>
      <c r="F83" s="36">
        <v>268.10000000000002</v>
      </c>
      <c r="G83" s="36">
        <v>264.60000000000002</v>
      </c>
      <c r="H83" s="36">
        <v>276.39999999999998</v>
      </c>
      <c r="I83" s="36">
        <v>279.89999999999998</v>
      </c>
      <c r="J83" s="36">
        <v>282.29999999999995</v>
      </c>
      <c r="K83" s="31">
        <v>277.5</v>
      </c>
      <c r="L83" s="31">
        <v>271.60000000000002</v>
      </c>
      <c r="M83" s="31">
        <v>12.051399999999999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6816.35</v>
      </c>
      <c r="D84" s="36">
        <v>6797.05</v>
      </c>
      <c r="E84" s="36">
        <v>6744.1500000000005</v>
      </c>
      <c r="F84" s="36">
        <v>6671.9500000000007</v>
      </c>
      <c r="G84" s="36">
        <v>6619.0500000000011</v>
      </c>
      <c r="H84" s="36">
        <v>6869.25</v>
      </c>
      <c r="I84" s="36">
        <v>6922.15</v>
      </c>
      <c r="J84" s="36">
        <v>6994.3499999999995</v>
      </c>
      <c r="K84" s="31">
        <v>6849.95</v>
      </c>
      <c r="L84" s="31">
        <v>6724.85</v>
      </c>
      <c r="M84" s="31">
        <v>0.10044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967.1</v>
      </c>
      <c r="D85" s="36">
        <v>968.54999999999984</v>
      </c>
      <c r="E85" s="36">
        <v>955.59999999999968</v>
      </c>
      <c r="F85" s="36">
        <v>944.0999999999998</v>
      </c>
      <c r="G85" s="36">
        <v>931.14999999999964</v>
      </c>
      <c r="H85" s="36">
        <v>980.04999999999973</v>
      </c>
      <c r="I85" s="36">
        <v>992.99999999999977</v>
      </c>
      <c r="J85" s="36">
        <v>1004.4999999999998</v>
      </c>
      <c r="K85" s="31">
        <v>981.5</v>
      </c>
      <c r="L85" s="31">
        <v>957.05</v>
      </c>
      <c r="M85" s="31">
        <v>2.5567500000000001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1438.9</v>
      </c>
      <c r="D86" s="36">
        <v>1448.5500000000002</v>
      </c>
      <c r="E86" s="36">
        <v>1415.9000000000003</v>
      </c>
      <c r="F86" s="36">
        <v>1392.9</v>
      </c>
      <c r="G86" s="36">
        <v>1360.2500000000002</v>
      </c>
      <c r="H86" s="36">
        <v>1471.5500000000004</v>
      </c>
      <c r="I86" s="36">
        <v>1504.2</v>
      </c>
      <c r="J86" s="36">
        <v>1527.2000000000005</v>
      </c>
      <c r="K86" s="31">
        <v>1481.2</v>
      </c>
      <c r="L86" s="31">
        <v>1425.55</v>
      </c>
      <c r="M86" s="31">
        <v>1.13649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427.65</v>
      </c>
      <c r="D87" s="36">
        <v>428.68333333333334</v>
      </c>
      <c r="E87" s="36">
        <v>424.16666666666669</v>
      </c>
      <c r="F87" s="36">
        <v>420.68333333333334</v>
      </c>
      <c r="G87" s="36">
        <v>416.16666666666669</v>
      </c>
      <c r="H87" s="36">
        <v>432.16666666666669</v>
      </c>
      <c r="I87" s="36">
        <v>436.68333333333334</v>
      </c>
      <c r="J87" s="36">
        <v>440.16666666666669</v>
      </c>
      <c r="K87" s="31">
        <v>433.2</v>
      </c>
      <c r="L87" s="31">
        <v>425.2</v>
      </c>
      <c r="M87" s="31">
        <v>1.63628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19722.400000000001</v>
      </c>
      <c r="D88" s="36">
        <v>19669.133333333335</v>
      </c>
      <c r="E88" s="36">
        <v>19553.26666666667</v>
      </c>
      <c r="F88" s="36">
        <v>19384.133333333335</v>
      </c>
      <c r="G88" s="36">
        <v>19268.26666666667</v>
      </c>
      <c r="H88" s="36">
        <v>19838.26666666667</v>
      </c>
      <c r="I88" s="36">
        <v>19954.133333333331</v>
      </c>
      <c r="J88" s="36">
        <v>20123.26666666667</v>
      </c>
      <c r="K88" s="31">
        <v>19785</v>
      </c>
      <c r="L88" s="31">
        <v>19500</v>
      </c>
      <c r="M88" s="31">
        <v>0.27938000000000002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736</v>
      </c>
      <c r="D89" s="36">
        <v>726.23333333333323</v>
      </c>
      <c r="E89" s="36">
        <v>714.46666666666647</v>
      </c>
      <c r="F89" s="36">
        <v>692.93333333333328</v>
      </c>
      <c r="G89" s="36">
        <v>681.16666666666652</v>
      </c>
      <c r="H89" s="36">
        <v>747.76666666666642</v>
      </c>
      <c r="I89" s="36">
        <v>759.53333333333308</v>
      </c>
      <c r="J89" s="36">
        <v>781.06666666666638</v>
      </c>
      <c r="K89" s="31">
        <v>738</v>
      </c>
      <c r="L89" s="31">
        <v>704.7</v>
      </c>
      <c r="M89" s="31">
        <v>5.50448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17.2</v>
      </c>
      <c r="D90" s="36">
        <v>17.266666666666669</v>
      </c>
      <c r="E90" s="36">
        <v>17.033333333333339</v>
      </c>
      <c r="F90" s="36">
        <v>16.866666666666671</v>
      </c>
      <c r="G90" s="36">
        <v>16.63333333333334</v>
      </c>
      <c r="H90" s="36">
        <v>17.433333333333337</v>
      </c>
      <c r="I90" s="36">
        <v>17.666666666666664</v>
      </c>
      <c r="J90" s="36">
        <v>17.833333333333336</v>
      </c>
      <c r="K90" s="31">
        <v>17.5</v>
      </c>
      <c r="L90" s="31">
        <v>17.100000000000001</v>
      </c>
      <c r="M90" s="31">
        <v>99.108919999999998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4710.8</v>
      </c>
      <c r="D91" s="36">
        <v>4701.0666666666666</v>
      </c>
      <c r="E91" s="36">
        <v>4677.1333333333332</v>
      </c>
      <c r="F91" s="36">
        <v>4643.4666666666662</v>
      </c>
      <c r="G91" s="36">
        <v>4619.5333333333328</v>
      </c>
      <c r="H91" s="36">
        <v>4734.7333333333336</v>
      </c>
      <c r="I91" s="36">
        <v>4758.6666666666661</v>
      </c>
      <c r="J91" s="36">
        <v>4792.3333333333339</v>
      </c>
      <c r="K91" s="31">
        <v>4725</v>
      </c>
      <c r="L91" s="31">
        <v>4667.3999999999996</v>
      </c>
      <c r="M91" s="31">
        <v>2.6964999999999999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2302.35</v>
      </c>
      <c r="D92" s="36">
        <v>2310.2833333333333</v>
      </c>
      <c r="E92" s="36">
        <v>2237.5666666666666</v>
      </c>
      <c r="F92" s="36">
        <v>2172.7833333333333</v>
      </c>
      <c r="G92" s="36">
        <v>2100.0666666666666</v>
      </c>
      <c r="H92" s="36">
        <v>2375.0666666666666</v>
      </c>
      <c r="I92" s="36">
        <v>2447.7833333333328</v>
      </c>
      <c r="J92" s="36">
        <v>2512.5666666666666</v>
      </c>
      <c r="K92" s="31">
        <v>2383</v>
      </c>
      <c r="L92" s="31">
        <v>2245.5</v>
      </c>
      <c r="M92" s="31">
        <v>31.931439999999998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2127.1</v>
      </c>
      <c r="D93" s="36">
        <v>2132.7333333333336</v>
      </c>
      <c r="E93" s="36">
        <v>2097.4666666666672</v>
      </c>
      <c r="F93" s="36">
        <v>2067.8333333333335</v>
      </c>
      <c r="G93" s="36">
        <v>2032.5666666666671</v>
      </c>
      <c r="H93" s="36">
        <v>2162.3666666666672</v>
      </c>
      <c r="I93" s="36">
        <v>2197.6333333333337</v>
      </c>
      <c r="J93" s="36">
        <v>2227.2666666666673</v>
      </c>
      <c r="K93" s="31">
        <v>2168</v>
      </c>
      <c r="L93" s="31">
        <v>2103.1</v>
      </c>
      <c r="M93" s="31">
        <v>0.74990000000000001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258.05</v>
      </c>
      <c r="D94" s="36">
        <v>258.45</v>
      </c>
      <c r="E94" s="36">
        <v>255.09999999999997</v>
      </c>
      <c r="F94" s="36">
        <v>252.14999999999998</v>
      </c>
      <c r="G94" s="36">
        <v>248.79999999999995</v>
      </c>
      <c r="H94" s="36">
        <v>261.39999999999998</v>
      </c>
      <c r="I94" s="36">
        <v>264.75</v>
      </c>
      <c r="J94" s="36">
        <v>267.7</v>
      </c>
      <c r="K94" s="31">
        <v>261.8</v>
      </c>
      <c r="L94" s="31">
        <v>255.5</v>
      </c>
      <c r="M94" s="31">
        <v>8.7333300000000005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752.3</v>
      </c>
      <c r="D95" s="36">
        <v>755.7833333333333</v>
      </c>
      <c r="E95" s="36">
        <v>746.76666666666665</v>
      </c>
      <c r="F95" s="36">
        <v>741.23333333333335</v>
      </c>
      <c r="G95" s="36">
        <v>732.2166666666667</v>
      </c>
      <c r="H95" s="36">
        <v>761.31666666666661</v>
      </c>
      <c r="I95" s="36">
        <v>770.33333333333326</v>
      </c>
      <c r="J95" s="36">
        <v>775.86666666666656</v>
      </c>
      <c r="K95" s="31">
        <v>764.8</v>
      </c>
      <c r="L95" s="31">
        <v>750.25</v>
      </c>
      <c r="M95" s="31">
        <v>6.0651200000000003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407.4</v>
      </c>
      <c r="D96" s="36">
        <v>408.18333333333334</v>
      </c>
      <c r="E96" s="36">
        <v>405.36666666666667</v>
      </c>
      <c r="F96" s="36">
        <v>403.33333333333331</v>
      </c>
      <c r="G96" s="36">
        <v>400.51666666666665</v>
      </c>
      <c r="H96" s="36">
        <v>410.2166666666667</v>
      </c>
      <c r="I96" s="36">
        <v>413.03333333333342</v>
      </c>
      <c r="J96" s="36">
        <v>415.06666666666672</v>
      </c>
      <c r="K96" s="31">
        <v>411</v>
      </c>
      <c r="L96" s="31">
        <v>406.15</v>
      </c>
      <c r="M96" s="31">
        <v>68.636240000000001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751.95</v>
      </c>
      <c r="D97" s="36">
        <v>755.83333333333337</v>
      </c>
      <c r="E97" s="36">
        <v>743.16666666666674</v>
      </c>
      <c r="F97" s="36">
        <v>734.38333333333333</v>
      </c>
      <c r="G97" s="36">
        <v>721.7166666666667</v>
      </c>
      <c r="H97" s="36">
        <v>764.61666666666679</v>
      </c>
      <c r="I97" s="36">
        <v>777.28333333333353</v>
      </c>
      <c r="J97" s="36">
        <v>786.06666666666683</v>
      </c>
      <c r="K97" s="31">
        <v>768.5</v>
      </c>
      <c r="L97" s="31">
        <v>747.05</v>
      </c>
      <c r="M97" s="31">
        <v>0.90529999999999999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1088.25</v>
      </c>
      <c r="D98" s="36">
        <v>1085.7166666666667</v>
      </c>
      <c r="E98" s="36">
        <v>1077.5333333333333</v>
      </c>
      <c r="F98" s="36">
        <v>1066.8166666666666</v>
      </c>
      <c r="G98" s="36">
        <v>1058.6333333333332</v>
      </c>
      <c r="H98" s="36">
        <v>1096.4333333333334</v>
      </c>
      <c r="I98" s="36">
        <v>1104.6166666666668</v>
      </c>
      <c r="J98" s="36">
        <v>1115.3333333333335</v>
      </c>
      <c r="K98" s="31">
        <v>1093.9000000000001</v>
      </c>
      <c r="L98" s="31">
        <v>1075</v>
      </c>
      <c r="M98" s="31">
        <v>0.95367999999999997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134.69999999999999</v>
      </c>
      <c r="D99" s="36">
        <v>134.86666666666667</v>
      </c>
      <c r="E99" s="36">
        <v>133.83333333333334</v>
      </c>
      <c r="F99" s="36">
        <v>132.96666666666667</v>
      </c>
      <c r="G99" s="36">
        <v>131.93333333333334</v>
      </c>
      <c r="H99" s="36">
        <v>135.73333333333335</v>
      </c>
      <c r="I99" s="36">
        <v>136.76666666666665</v>
      </c>
      <c r="J99" s="36">
        <v>137.63333333333335</v>
      </c>
      <c r="K99" s="31">
        <v>135.9</v>
      </c>
      <c r="L99" s="31">
        <v>134</v>
      </c>
      <c r="M99" s="31">
        <v>10.62994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635</v>
      </c>
      <c r="D100" s="36">
        <v>633.68333333333339</v>
      </c>
      <c r="E100" s="36">
        <v>630.66666666666674</v>
      </c>
      <c r="F100" s="36">
        <v>626.33333333333337</v>
      </c>
      <c r="G100" s="36">
        <v>623.31666666666672</v>
      </c>
      <c r="H100" s="36">
        <v>638.01666666666677</v>
      </c>
      <c r="I100" s="36">
        <v>641.03333333333342</v>
      </c>
      <c r="J100" s="36">
        <v>645.36666666666679</v>
      </c>
      <c r="K100" s="31">
        <v>636.70000000000005</v>
      </c>
      <c r="L100" s="31">
        <v>629.35</v>
      </c>
      <c r="M100" s="31">
        <v>0.54357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2114.25</v>
      </c>
      <c r="D101" s="36">
        <v>2124.4</v>
      </c>
      <c r="E101" s="36">
        <v>2094.9</v>
      </c>
      <c r="F101" s="36">
        <v>2075.5500000000002</v>
      </c>
      <c r="G101" s="36">
        <v>2046.0500000000002</v>
      </c>
      <c r="H101" s="36">
        <v>2143.75</v>
      </c>
      <c r="I101" s="36">
        <v>2173.25</v>
      </c>
      <c r="J101" s="36">
        <v>2192.6</v>
      </c>
      <c r="K101" s="31">
        <v>2153.9</v>
      </c>
      <c r="L101" s="31">
        <v>2105.0500000000002</v>
      </c>
      <c r="M101" s="31">
        <v>2.2906300000000002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47.35</v>
      </c>
      <c r="D102" s="36">
        <v>47.266666666666673</v>
      </c>
      <c r="E102" s="36">
        <v>46.783333333333346</v>
      </c>
      <c r="F102" s="36">
        <v>46.216666666666676</v>
      </c>
      <c r="G102" s="36">
        <v>45.733333333333348</v>
      </c>
      <c r="H102" s="36">
        <v>47.833333333333343</v>
      </c>
      <c r="I102" s="36">
        <v>48.316666666666677</v>
      </c>
      <c r="J102" s="36">
        <v>48.88333333333334</v>
      </c>
      <c r="K102" s="31">
        <v>47.75</v>
      </c>
      <c r="L102" s="31">
        <v>46.7</v>
      </c>
      <c r="M102" s="31">
        <v>192.47985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1811.9</v>
      </c>
      <c r="D103" s="36">
        <v>1830.6333333333332</v>
      </c>
      <c r="E103" s="36">
        <v>1781.2666666666664</v>
      </c>
      <c r="F103" s="36">
        <v>1750.6333333333332</v>
      </c>
      <c r="G103" s="36">
        <v>1701.2666666666664</v>
      </c>
      <c r="H103" s="36">
        <v>1861.2666666666664</v>
      </c>
      <c r="I103" s="36">
        <v>1910.6333333333332</v>
      </c>
      <c r="J103" s="36">
        <v>1941.2666666666664</v>
      </c>
      <c r="K103" s="31">
        <v>1880</v>
      </c>
      <c r="L103" s="31">
        <v>1800</v>
      </c>
      <c r="M103" s="31">
        <v>29.946259999999999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639.6</v>
      </c>
      <c r="D104" s="36">
        <v>641.5</v>
      </c>
      <c r="E104" s="36">
        <v>635.1</v>
      </c>
      <c r="F104" s="36">
        <v>630.6</v>
      </c>
      <c r="G104" s="36">
        <v>624.20000000000005</v>
      </c>
      <c r="H104" s="36">
        <v>646</v>
      </c>
      <c r="I104" s="36">
        <v>652.40000000000009</v>
      </c>
      <c r="J104" s="36">
        <v>656.9</v>
      </c>
      <c r="K104" s="31">
        <v>647.9</v>
      </c>
      <c r="L104" s="31">
        <v>637</v>
      </c>
      <c r="M104" s="31">
        <v>0.67351000000000005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1235.0999999999999</v>
      </c>
      <c r="D105" s="36">
        <v>1228.3500000000001</v>
      </c>
      <c r="E105" s="36">
        <v>1206.8000000000002</v>
      </c>
      <c r="F105" s="36">
        <v>1178.5</v>
      </c>
      <c r="G105" s="36">
        <v>1156.95</v>
      </c>
      <c r="H105" s="36">
        <v>1256.6500000000003</v>
      </c>
      <c r="I105" s="36">
        <v>1278.2</v>
      </c>
      <c r="J105" s="36">
        <v>1306.5000000000005</v>
      </c>
      <c r="K105" s="31">
        <v>1249.9000000000001</v>
      </c>
      <c r="L105" s="31">
        <v>1200.05</v>
      </c>
      <c r="M105" s="31">
        <v>3.7797399999999999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8771.35</v>
      </c>
      <c r="D106" s="36">
        <v>8836.2666666666664</v>
      </c>
      <c r="E106" s="36">
        <v>8684.1333333333332</v>
      </c>
      <c r="F106" s="36">
        <v>8596.9166666666661</v>
      </c>
      <c r="G106" s="36">
        <v>8444.7833333333328</v>
      </c>
      <c r="H106" s="36">
        <v>8923.4833333333336</v>
      </c>
      <c r="I106" s="36">
        <v>9075.616666666665</v>
      </c>
      <c r="J106" s="36">
        <v>9162.8333333333339</v>
      </c>
      <c r="K106" s="31">
        <v>8988.4</v>
      </c>
      <c r="L106" s="31">
        <v>8749.0499999999993</v>
      </c>
      <c r="M106" s="31">
        <v>0.17513999999999999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91.3</v>
      </c>
      <c r="D107" s="36">
        <v>91.3</v>
      </c>
      <c r="E107" s="36">
        <v>89.8</v>
      </c>
      <c r="F107" s="36">
        <v>88.3</v>
      </c>
      <c r="G107" s="36">
        <v>86.8</v>
      </c>
      <c r="H107" s="36">
        <v>92.8</v>
      </c>
      <c r="I107" s="36">
        <v>94.3</v>
      </c>
      <c r="J107" s="36">
        <v>95.8</v>
      </c>
      <c r="K107" s="31">
        <v>92.8</v>
      </c>
      <c r="L107" s="31">
        <v>89.8</v>
      </c>
      <c r="M107" s="31">
        <v>58.917819999999999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394.3</v>
      </c>
      <c r="D108" s="36">
        <v>390.26666666666665</v>
      </c>
      <c r="E108" s="36">
        <v>383.0333333333333</v>
      </c>
      <c r="F108" s="36">
        <v>371.76666666666665</v>
      </c>
      <c r="G108" s="36">
        <v>364.5333333333333</v>
      </c>
      <c r="H108" s="36">
        <v>401.5333333333333</v>
      </c>
      <c r="I108" s="36">
        <v>408.76666666666665</v>
      </c>
      <c r="J108" s="36">
        <v>420.0333333333333</v>
      </c>
      <c r="K108" s="31">
        <v>397.5</v>
      </c>
      <c r="L108" s="31">
        <v>379</v>
      </c>
      <c r="M108" s="31">
        <v>19.981619999999999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596.85</v>
      </c>
      <c r="D109" s="36">
        <v>597.5</v>
      </c>
      <c r="E109" s="36">
        <v>591.35</v>
      </c>
      <c r="F109" s="36">
        <v>585.85</v>
      </c>
      <c r="G109" s="36">
        <v>579.70000000000005</v>
      </c>
      <c r="H109" s="36">
        <v>603</v>
      </c>
      <c r="I109" s="36">
        <v>609.15000000000009</v>
      </c>
      <c r="J109" s="36">
        <v>614.65</v>
      </c>
      <c r="K109" s="31">
        <v>603.65</v>
      </c>
      <c r="L109" s="31">
        <v>592</v>
      </c>
      <c r="M109" s="31">
        <v>0.69230999999999998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304.75</v>
      </c>
      <c r="D110" s="36">
        <v>304.75</v>
      </c>
      <c r="E110" s="36">
        <v>303</v>
      </c>
      <c r="F110" s="36">
        <v>301.25</v>
      </c>
      <c r="G110" s="36">
        <v>299.5</v>
      </c>
      <c r="H110" s="36">
        <v>306.5</v>
      </c>
      <c r="I110" s="36">
        <v>308.25</v>
      </c>
      <c r="J110" s="36">
        <v>310</v>
      </c>
      <c r="K110" s="31">
        <v>306.5</v>
      </c>
      <c r="L110" s="31">
        <v>303</v>
      </c>
      <c r="M110" s="31">
        <v>24.265319999999999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449.25</v>
      </c>
      <c r="D111" s="36">
        <v>448.11666666666662</v>
      </c>
      <c r="E111" s="36">
        <v>445.43333333333322</v>
      </c>
      <c r="F111" s="36">
        <v>441.61666666666662</v>
      </c>
      <c r="G111" s="36">
        <v>438.93333333333322</v>
      </c>
      <c r="H111" s="36">
        <v>451.93333333333322</v>
      </c>
      <c r="I111" s="36">
        <v>454.61666666666662</v>
      </c>
      <c r="J111" s="36">
        <v>458.43333333333322</v>
      </c>
      <c r="K111" s="31">
        <v>450.8</v>
      </c>
      <c r="L111" s="31">
        <v>444.3</v>
      </c>
      <c r="M111" s="31">
        <v>1.15987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1116.6500000000001</v>
      </c>
      <c r="D112" s="36">
        <v>1125.3666666666668</v>
      </c>
      <c r="E112" s="36">
        <v>1100.7333333333336</v>
      </c>
      <c r="F112" s="36">
        <v>1084.8166666666668</v>
      </c>
      <c r="G112" s="36">
        <v>1060.1833333333336</v>
      </c>
      <c r="H112" s="36">
        <v>1141.2833333333335</v>
      </c>
      <c r="I112" s="36">
        <v>1165.9166666666667</v>
      </c>
      <c r="J112" s="36">
        <v>1181.8333333333335</v>
      </c>
      <c r="K112" s="31">
        <v>1150</v>
      </c>
      <c r="L112" s="31">
        <v>1109.45</v>
      </c>
      <c r="M112" s="31">
        <v>0.68120999999999998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1166.75</v>
      </c>
      <c r="D113" s="36">
        <v>1165.1166666666666</v>
      </c>
      <c r="E113" s="36">
        <v>1155.6333333333332</v>
      </c>
      <c r="F113" s="36">
        <v>1144.5166666666667</v>
      </c>
      <c r="G113" s="36">
        <v>1135.0333333333333</v>
      </c>
      <c r="H113" s="36">
        <v>1176.2333333333331</v>
      </c>
      <c r="I113" s="36">
        <v>1185.7166666666662</v>
      </c>
      <c r="J113" s="36">
        <v>1196.833333333333</v>
      </c>
      <c r="K113" s="31">
        <v>1174.5999999999999</v>
      </c>
      <c r="L113" s="31">
        <v>1154</v>
      </c>
      <c r="M113" s="31">
        <v>15.148899999999999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494.55</v>
      </c>
      <c r="D114" s="36">
        <v>493.3</v>
      </c>
      <c r="E114" s="36">
        <v>488.6</v>
      </c>
      <c r="F114" s="36">
        <v>482.65000000000003</v>
      </c>
      <c r="G114" s="36">
        <v>477.95000000000005</v>
      </c>
      <c r="H114" s="36">
        <v>499.25</v>
      </c>
      <c r="I114" s="36">
        <v>503.94999999999993</v>
      </c>
      <c r="J114" s="36">
        <v>509.9</v>
      </c>
      <c r="K114" s="31">
        <v>498</v>
      </c>
      <c r="L114" s="31">
        <v>487.35</v>
      </c>
      <c r="M114" s="31">
        <v>6.7059300000000004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1241.75</v>
      </c>
      <c r="D115" s="36">
        <v>1246.4833333333333</v>
      </c>
      <c r="E115" s="36">
        <v>1232.9666666666667</v>
      </c>
      <c r="F115" s="36">
        <v>1224.1833333333334</v>
      </c>
      <c r="G115" s="36">
        <v>1210.6666666666667</v>
      </c>
      <c r="H115" s="36">
        <v>1255.2666666666667</v>
      </c>
      <c r="I115" s="36">
        <v>1268.7833333333335</v>
      </c>
      <c r="J115" s="36">
        <v>1277.5666666666666</v>
      </c>
      <c r="K115" s="31">
        <v>1260</v>
      </c>
      <c r="L115" s="31">
        <v>1237.7</v>
      </c>
      <c r="M115" s="31">
        <v>13.2301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143.75</v>
      </c>
      <c r="D116" s="36">
        <v>144</v>
      </c>
      <c r="E116" s="36">
        <v>142.5</v>
      </c>
      <c r="F116" s="36">
        <v>141.25</v>
      </c>
      <c r="G116" s="36">
        <v>139.75</v>
      </c>
      <c r="H116" s="36">
        <v>145.25</v>
      </c>
      <c r="I116" s="36">
        <v>146.75</v>
      </c>
      <c r="J116" s="36">
        <v>148</v>
      </c>
      <c r="K116" s="31">
        <v>145.5</v>
      </c>
      <c r="L116" s="31">
        <v>142.75</v>
      </c>
      <c r="M116" s="31">
        <v>46.690800000000003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1372.8</v>
      </c>
      <c r="D117" s="36">
        <v>1380.2333333333333</v>
      </c>
      <c r="E117" s="36">
        <v>1363.5666666666666</v>
      </c>
      <c r="F117" s="36">
        <v>1354.3333333333333</v>
      </c>
      <c r="G117" s="36">
        <v>1337.6666666666665</v>
      </c>
      <c r="H117" s="36">
        <v>1389.4666666666667</v>
      </c>
      <c r="I117" s="36">
        <v>1406.1333333333332</v>
      </c>
      <c r="J117" s="36">
        <v>1415.3666666666668</v>
      </c>
      <c r="K117" s="31">
        <v>1396.9</v>
      </c>
      <c r="L117" s="31">
        <v>1371</v>
      </c>
      <c r="M117" s="31">
        <v>0.51859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350.6</v>
      </c>
      <c r="D118" s="36">
        <v>352.73333333333335</v>
      </c>
      <c r="E118" s="36">
        <v>346.4666666666667</v>
      </c>
      <c r="F118" s="36">
        <v>342.33333333333337</v>
      </c>
      <c r="G118" s="36">
        <v>336.06666666666672</v>
      </c>
      <c r="H118" s="36">
        <v>356.86666666666667</v>
      </c>
      <c r="I118" s="36">
        <v>363.13333333333333</v>
      </c>
      <c r="J118" s="36">
        <v>367.26666666666665</v>
      </c>
      <c r="K118" s="31">
        <v>359</v>
      </c>
      <c r="L118" s="31">
        <v>348.6</v>
      </c>
      <c r="M118" s="31">
        <v>350.92205999999999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1098.25</v>
      </c>
      <c r="D119" s="36">
        <v>1085.8500000000001</v>
      </c>
      <c r="E119" s="36">
        <v>1063.2000000000003</v>
      </c>
      <c r="F119" s="36">
        <v>1028.1500000000001</v>
      </c>
      <c r="G119" s="36">
        <v>1005.5000000000002</v>
      </c>
      <c r="H119" s="36">
        <v>1120.9000000000003</v>
      </c>
      <c r="I119" s="36">
        <v>1143.5500000000004</v>
      </c>
      <c r="J119" s="36">
        <v>1178.6000000000004</v>
      </c>
      <c r="K119" s="31">
        <v>1108.5</v>
      </c>
      <c r="L119" s="31">
        <v>1050.8</v>
      </c>
      <c r="M119" s="31">
        <v>39.372320000000002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5343.25</v>
      </c>
      <c r="D120" s="36">
        <v>5274.333333333333</v>
      </c>
      <c r="E120" s="36">
        <v>5194.1166666666659</v>
      </c>
      <c r="F120" s="36">
        <v>5044.9833333333327</v>
      </c>
      <c r="G120" s="36">
        <v>4964.7666666666655</v>
      </c>
      <c r="H120" s="36">
        <v>5423.4666666666662</v>
      </c>
      <c r="I120" s="36">
        <v>5503.6833333333334</v>
      </c>
      <c r="J120" s="36">
        <v>5652.8166666666666</v>
      </c>
      <c r="K120" s="31">
        <v>5354.55</v>
      </c>
      <c r="L120" s="31">
        <v>5125.2</v>
      </c>
      <c r="M120" s="31">
        <v>4.6703400000000004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2136.65</v>
      </c>
      <c r="D121" s="36">
        <v>2132.15</v>
      </c>
      <c r="E121" s="36">
        <v>2118.3000000000002</v>
      </c>
      <c r="F121" s="36">
        <v>2099.9500000000003</v>
      </c>
      <c r="G121" s="36">
        <v>2086.1000000000004</v>
      </c>
      <c r="H121" s="36">
        <v>2150.5</v>
      </c>
      <c r="I121" s="36">
        <v>2164.3499999999995</v>
      </c>
      <c r="J121" s="36">
        <v>2182.6999999999998</v>
      </c>
      <c r="K121" s="31">
        <v>2146</v>
      </c>
      <c r="L121" s="31">
        <v>2113.8000000000002</v>
      </c>
      <c r="M121" s="31">
        <v>2.3974899999999999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2804.45</v>
      </c>
      <c r="D122" s="36">
        <v>2814.2333333333336</v>
      </c>
      <c r="E122" s="36">
        <v>2765.2166666666672</v>
      </c>
      <c r="F122" s="36">
        <v>2725.9833333333336</v>
      </c>
      <c r="G122" s="36">
        <v>2676.9666666666672</v>
      </c>
      <c r="H122" s="36">
        <v>2853.4666666666672</v>
      </c>
      <c r="I122" s="36">
        <v>2902.4833333333336</v>
      </c>
      <c r="J122" s="36">
        <v>2941.7166666666672</v>
      </c>
      <c r="K122" s="31">
        <v>2863.25</v>
      </c>
      <c r="L122" s="31">
        <v>2775</v>
      </c>
      <c r="M122" s="31">
        <v>13.089219999999999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755.55</v>
      </c>
      <c r="D123" s="36">
        <v>751.55000000000007</v>
      </c>
      <c r="E123" s="36">
        <v>741.85000000000014</v>
      </c>
      <c r="F123" s="36">
        <v>728.15000000000009</v>
      </c>
      <c r="G123" s="36">
        <v>718.45000000000016</v>
      </c>
      <c r="H123" s="36">
        <v>765.25000000000011</v>
      </c>
      <c r="I123" s="36">
        <v>774.95000000000016</v>
      </c>
      <c r="J123" s="36">
        <v>788.65000000000009</v>
      </c>
      <c r="K123" s="31">
        <v>761.25</v>
      </c>
      <c r="L123" s="31">
        <v>737.85</v>
      </c>
      <c r="M123" s="31">
        <v>12.482060000000001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1115.25</v>
      </c>
      <c r="D124" s="36">
        <v>1113.4166666666667</v>
      </c>
      <c r="E124" s="36">
        <v>1105.2333333333336</v>
      </c>
      <c r="F124" s="36">
        <v>1095.2166666666669</v>
      </c>
      <c r="G124" s="36">
        <v>1087.0333333333338</v>
      </c>
      <c r="H124" s="36">
        <v>1123.4333333333334</v>
      </c>
      <c r="I124" s="36">
        <v>1131.6166666666663</v>
      </c>
      <c r="J124" s="36">
        <v>1141.6333333333332</v>
      </c>
      <c r="K124" s="31">
        <v>1121.5999999999999</v>
      </c>
      <c r="L124" s="31">
        <v>1103.4000000000001</v>
      </c>
      <c r="M124" s="31">
        <v>1.54847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4805.75</v>
      </c>
      <c r="D125" s="36">
        <v>4827</v>
      </c>
      <c r="E125" s="36">
        <v>4766.1000000000004</v>
      </c>
      <c r="F125" s="36">
        <v>4726.4500000000007</v>
      </c>
      <c r="G125" s="36">
        <v>4665.5500000000011</v>
      </c>
      <c r="H125" s="36">
        <v>4866.6499999999996</v>
      </c>
      <c r="I125" s="36">
        <v>4927.5499999999993</v>
      </c>
      <c r="J125" s="36">
        <v>4967.1999999999989</v>
      </c>
      <c r="K125" s="31">
        <v>4887.8999999999996</v>
      </c>
      <c r="L125" s="31">
        <v>4787.3500000000004</v>
      </c>
      <c r="M125" s="31">
        <v>0.35088000000000003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1674.6</v>
      </c>
      <c r="D126" s="36">
        <v>1689.8666666666668</v>
      </c>
      <c r="E126" s="36">
        <v>1654.7333333333336</v>
      </c>
      <c r="F126" s="36">
        <v>1634.8666666666668</v>
      </c>
      <c r="G126" s="36">
        <v>1599.7333333333336</v>
      </c>
      <c r="H126" s="36">
        <v>1709.7333333333336</v>
      </c>
      <c r="I126" s="36">
        <v>1744.8666666666668</v>
      </c>
      <c r="J126" s="36">
        <v>1764.7333333333336</v>
      </c>
      <c r="K126" s="31">
        <v>1725</v>
      </c>
      <c r="L126" s="31">
        <v>1670</v>
      </c>
      <c r="M126" s="31">
        <v>2.1349800000000001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4162.1499999999996</v>
      </c>
      <c r="D127" s="36">
        <v>4176.7166666666662</v>
      </c>
      <c r="E127" s="36">
        <v>4115.4333333333325</v>
      </c>
      <c r="F127" s="36">
        <v>4068.7166666666662</v>
      </c>
      <c r="G127" s="36">
        <v>4007.4333333333325</v>
      </c>
      <c r="H127" s="36">
        <v>4223.4333333333325</v>
      </c>
      <c r="I127" s="36">
        <v>4284.7166666666672</v>
      </c>
      <c r="J127" s="36">
        <v>4331.4333333333325</v>
      </c>
      <c r="K127" s="31">
        <v>4238</v>
      </c>
      <c r="L127" s="31">
        <v>4130</v>
      </c>
      <c r="M127" s="31">
        <v>0.29993999999999998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282.2</v>
      </c>
      <c r="D128" s="36">
        <v>281.76666666666665</v>
      </c>
      <c r="E128" s="36">
        <v>279.63333333333333</v>
      </c>
      <c r="F128" s="36">
        <v>277.06666666666666</v>
      </c>
      <c r="G128" s="36">
        <v>274.93333333333334</v>
      </c>
      <c r="H128" s="36">
        <v>284.33333333333331</v>
      </c>
      <c r="I128" s="36">
        <v>286.46666666666664</v>
      </c>
      <c r="J128" s="36">
        <v>289.0333333333333</v>
      </c>
      <c r="K128" s="31">
        <v>283.89999999999998</v>
      </c>
      <c r="L128" s="31">
        <v>279.2</v>
      </c>
      <c r="M128" s="31">
        <v>27.880279999999999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362.25</v>
      </c>
      <c r="D129" s="36">
        <v>367.75</v>
      </c>
      <c r="E129" s="36">
        <v>355.5</v>
      </c>
      <c r="F129" s="36">
        <v>348.75</v>
      </c>
      <c r="G129" s="36">
        <v>336.5</v>
      </c>
      <c r="H129" s="36">
        <v>374.5</v>
      </c>
      <c r="I129" s="36">
        <v>386.75</v>
      </c>
      <c r="J129" s="36">
        <v>393.5</v>
      </c>
      <c r="K129" s="31">
        <v>380</v>
      </c>
      <c r="L129" s="31">
        <v>361</v>
      </c>
      <c r="M129" s="31">
        <v>3.1000299999999998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1826.75</v>
      </c>
      <c r="D130" s="36">
        <v>1812.2833333333335</v>
      </c>
      <c r="E130" s="36">
        <v>1794.4666666666672</v>
      </c>
      <c r="F130" s="36">
        <v>1762.1833333333336</v>
      </c>
      <c r="G130" s="36">
        <v>1744.3666666666672</v>
      </c>
      <c r="H130" s="36">
        <v>1844.5666666666671</v>
      </c>
      <c r="I130" s="36">
        <v>1862.3833333333332</v>
      </c>
      <c r="J130" s="36">
        <v>1894.666666666667</v>
      </c>
      <c r="K130" s="31">
        <v>1830.1</v>
      </c>
      <c r="L130" s="31">
        <v>1780</v>
      </c>
      <c r="M130" s="31">
        <v>6.72912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1677.75</v>
      </c>
      <c r="D131" s="36">
        <v>1674.9333333333334</v>
      </c>
      <c r="E131" s="36">
        <v>1656.8166666666668</v>
      </c>
      <c r="F131" s="36">
        <v>1635.8833333333334</v>
      </c>
      <c r="G131" s="36">
        <v>1617.7666666666669</v>
      </c>
      <c r="H131" s="36">
        <v>1695.8666666666668</v>
      </c>
      <c r="I131" s="36">
        <v>1713.9833333333336</v>
      </c>
      <c r="J131" s="36">
        <v>1734.9166666666667</v>
      </c>
      <c r="K131" s="31">
        <v>1693.05</v>
      </c>
      <c r="L131" s="31">
        <v>1654</v>
      </c>
      <c r="M131" s="31">
        <v>4.24831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526</v>
      </c>
      <c r="D132" s="36">
        <v>523.4</v>
      </c>
      <c r="E132" s="36">
        <v>519.29999999999995</v>
      </c>
      <c r="F132" s="36">
        <v>512.6</v>
      </c>
      <c r="G132" s="36">
        <v>508.5</v>
      </c>
      <c r="H132" s="36">
        <v>530.09999999999991</v>
      </c>
      <c r="I132" s="36">
        <v>534.20000000000005</v>
      </c>
      <c r="J132" s="36">
        <v>540.89999999999986</v>
      </c>
      <c r="K132" s="31">
        <v>527.5</v>
      </c>
      <c r="L132" s="31">
        <v>516.70000000000005</v>
      </c>
      <c r="M132" s="31">
        <v>33.987050000000004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2122.1999999999998</v>
      </c>
      <c r="D133" s="36">
        <v>2143.2333333333331</v>
      </c>
      <c r="E133" s="36">
        <v>2095.9666666666662</v>
      </c>
      <c r="F133" s="36">
        <v>2069.7333333333331</v>
      </c>
      <c r="G133" s="36">
        <v>2022.4666666666662</v>
      </c>
      <c r="H133" s="36">
        <v>2169.4666666666662</v>
      </c>
      <c r="I133" s="36">
        <v>2216.7333333333336</v>
      </c>
      <c r="J133" s="36">
        <v>2242.9666666666662</v>
      </c>
      <c r="K133" s="31">
        <v>2190.5</v>
      </c>
      <c r="L133" s="31">
        <v>2117</v>
      </c>
      <c r="M133" s="31">
        <v>4.6630799999999999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1856.25</v>
      </c>
      <c r="D134" s="36">
        <v>1868.0833333333333</v>
      </c>
      <c r="E134" s="36">
        <v>1838.1666666666665</v>
      </c>
      <c r="F134" s="36">
        <v>1820.0833333333333</v>
      </c>
      <c r="G134" s="36">
        <v>1790.1666666666665</v>
      </c>
      <c r="H134" s="36">
        <v>1886.1666666666665</v>
      </c>
      <c r="I134" s="36">
        <v>1916.083333333333</v>
      </c>
      <c r="J134" s="36">
        <v>1934.1666666666665</v>
      </c>
      <c r="K134" s="31">
        <v>1898</v>
      </c>
      <c r="L134" s="31">
        <v>1850</v>
      </c>
      <c r="M134" s="31">
        <v>1.18424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902.65</v>
      </c>
      <c r="D135" s="36">
        <v>899.55000000000007</v>
      </c>
      <c r="E135" s="36">
        <v>893.20000000000016</v>
      </c>
      <c r="F135" s="36">
        <v>883.75000000000011</v>
      </c>
      <c r="G135" s="36">
        <v>877.4000000000002</v>
      </c>
      <c r="H135" s="36">
        <v>909.00000000000011</v>
      </c>
      <c r="I135" s="36">
        <v>915.35</v>
      </c>
      <c r="J135" s="36">
        <v>924.80000000000007</v>
      </c>
      <c r="K135" s="31">
        <v>905.9</v>
      </c>
      <c r="L135" s="31">
        <v>890.1</v>
      </c>
      <c r="M135" s="31">
        <v>0.41397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615</v>
      </c>
      <c r="D136" s="36">
        <v>616.33333333333337</v>
      </c>
      <c r="E136" s="36">
        <v>611.16666666666674</v>
      </c>
      <c r="F136" s="36">
        <v>607.33333333333337</v>
      </c>
      <c r="G136" s="36">
        <v>602.16666666666674</v>
      </c>
      <c r="H136" s="36">
        <v>620.16666666666674</v>
      </c>
      <c r="I136" s="36">
        <v>625.33333333333348</v>
      </c>
      <c r="J136" s="36">
        <v>629.16666666666674</v>
      </c>
      <c r="K136" s="31">
        <v>621.5</v>
      </c>
      <c r="L136" s="31">
        <v>612.5</v>
      </c>
      <c r="M136" s="31">
        <v>2.5974200000000001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2119.6</v>
      </c>
      <c r="D137" s="36">
        <v>2122.5666666666671</v>
      </c>
      <c r="E137" s="36">
        <v>2109.1333333333341</v>
      </c>
      <c r="F137" s="36">
        <v>2098.666666666667</v>
      </c>
      <c r="G137" s="36">
        <v>2085.233333333334</v>
      </c>
      <c r="H137" s="36">
        <v>2133.0333333333342</v>
      </c>
      <c r="I137" s="36">
        <v>2146.4666666666676</v>
      </c>
      <c r="J137" s="36">
        <v>2156.9333333333343</v>
      </c>
      <c r="K137" s="31">
        <v>2136</v>
      </c>
      <c r="L137" s="31">
        <v>2112.1</v>
      </c>
      <c r="M137" s="31">
        <v>1.3170299999999999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411.35</v>
      </c>
      <c r="D138" s="36">
        <v>408.3</v>
      </c>
      <c r="E138" s="36">
        <v>403.65000000000003</v>
      </c>
      <c r="F138" s="36">
        <v>395.95000000000005</v>
      </c>
      <c r="G138" s="36">
        <v>391.30000000000007</v>
      </c>
      <c r="H138" s="36">
        <v>416</v>
      </c>
      <c r="I138" s="36">
        <v>420.65</v>
      </c>
      <c r="J138" s="36">
        <v>428.34999999999997</v>
      </c>
      <c r="K138" s="31">
        <v>412.95</v>
      </c>
      <c r="L138" s="31">
        <v>400.6</v>
      </c>
      <c r="M138" s="31">
        <v>9.2617200000000004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141.19999999999999</v>
      </c>
      <c r="D139" s="36">
        <v>141.38333333333335</v>
      </c>
      <c r="E139" s="36">
        <v>140.3666666666667</v>
      </c>
      <c r="F139" s="36">
        <v>139.53333333333336</v>
      </c>
      <c r="G139" s="36">
        <v>138.51666666666671</v>
      </c>
      <c r="H139" s="36">
        <v>142.2166666666667</v>
      </c>
      <c r="I139" s="36">
        <v>143.23333333333335</v>
      </c>
      <c r="J139" s="36">
        <v>144.06666666666669</v>
      </c>
      <c r="K139" s="31">
        <v>142.4</v>
      </c>
      <c r="L139" s="31">
        <v>140.55000000000001</v>
      </c>
      <c r="M139" s="31">
        <v>15.73321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182.25</v>
      </c>
      <c r="D140" s="36">
        <v>182.63333333333333</v>
      </c>
      <c r="E140" s="36">
        <v>180.31666666666666</v>
      </c>
      <c r="F140" s="36">
        <v>178.38333333333333</v>
      </c>
      <c r="G140" s="36">
        <v>176.06666666666666</v>
      </c>
      <c r="H140" s="36">
        <v>184.56666666666666</v>
      </c>
      <c r="I140" s="36">
        <v>186.88333333333333</v>
      </c>
      <c r="J140" s="36">
        <v>188.81666666666666</v>
      </c>
      <c r="K140" s="31">
        <v>184.95</v>
      </c>
      <c r="L140" s="31">
        <v>180.7</v>
      </c>
      <c r="M140" s="31">
        <v>19.342199999999998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3536.85</v>
      </c>
      <c r="D141" s="36">
        <v>3526.0333333333333</v>
      </c>
      <c r="E141" s="36">
        <v>3512.0666666666666</v>
      </c>
      <c r="F141" s="36">
        <v>3487.2833333333333</v>
      </c>
      <c r="G141" s="36">
        <v>3473.3166666666666</v>
      </c>
      <c r="H141" s="36">
        <v>3550.8166666666666</v>
      </c>
      <c r="I141" s="36">
        <v>3564.7833333333328</v>
      </c>
      <c r="J141" s="36">
        <v>3589.5666666666666</v>
      </c>
      <c r="K141" s="31">
        <v>3540</v>
      </c>
      <c r="L141" s="31">
        <v>3501.25</v>
      </c>
      <c r="M141" s="31">
        <v>2.5647199999999999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5254.25</v>
      </c>
      <c r="D142" s="36">
        <v>5287.7833333333338</v>
      </c>
      <c r="E142" s="36">
        <v>5210.6166666666677</v>
      </c>
      <c r="F142" s="36">
        <v>5166.9833333333336</v>
      </c>
      <c r="G142" s="36">
        <v>5089.8166666666675</v>
      </c>
      <c r="H142" s="36">
        <v>5331.4166666666679</v>
      </c>
      <c r="I142" s="36">
        <v>5408.5833333333339</v>
      </c>
      <c r="J142" s="36">
        <v>5452.2166666666681</v>
      </c>
      <c r="K142" s="31">
        <v>5364.95</v>
      </c>
      <c r="L142" s="31">
        <v>5244.15</v>
      </c>
      <c r="M142" s="31">
        <v>4.0341300000000002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622.1</v>
      </c>
      <c r="D143" s="36">
        <v>619.53333333333342</v>
      </c>
      <c r="E143" s="36">
        <v>614.61666666666679</v>
      </c>
      <c r="F143" s="36">
        <v>607.13333333333333</v>
      </c>
      <c r="G143" s="36">
        <v>602.2166666666667</v>
      </c>
      <c r="H143" s="36">
        <v>627.01666666666688</v>
      </c>
      <c r="I143" s="36">
        <v>631.93333333333362</v>
      </c>
      <c r="J143" s="36">
        <v>639.41666666666697</v>
      </c>
      <c r="K143" s="31">
        <v>624.45000000000005</v>
      </c>
      <c r="L143" s="31">
        <v>612.04999999999995</v>
      </c>
      <c r="M143" s="31">
        <v>38.868839999999999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2632.65</v>
      </c>
      <c r="D144" s="36">
        <v>2628.6666666666665</v>
      </c>
      <c r="E144" s="36">
        <v>2609.3833333333332</v>
      </c>
      <c r="F144" s="36">
        <v>2586.1166666666668</v>
      </c>
      <c r="G144" s="36">
        <v>2566.8333333333335</v>
      </c>
      <c r="H144" s="36">
        <v>2651.9333333333329</v>
      </c>
      <c r="I144" s="36">
        <v>2671.2166666666667</v>
      </c>
      <c r="J144" s="36">
        <v>2694.4833333333327</v>
      </c>
      <c r="K144" s="31">
        <v>2647.95</v>
      </c>
      <c r="L144" s="31">
        <v>2605.4</v>
      </c>
      <c r="M144" s="31">
        <v>1.01668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5419.95</v>
      </c>
      <c r="D145" s="36">
        <v>5426.7</v>
      </c>
      <c r="E145" s="36">
        <v>5398.25</v>
      </c>
      <c r="F145" s="36">
        <v>5376.55</v>
      </c>
      <c r="G145" s="36">
        <v>5348.1</v>
      </c>
      <c r="H145" s="36">
        <v>5448.4</v>
      </c>
      <c r="I145" s="36">
        <v>5476.8499999999985</v>
      </c>
      <c r="J145" s="36">
        <v>5498.5499999999993</v>
      </c>
      <c r="K145" s="31">
        <v>5455.15</v>
      </c>
      <c r="L145" s="31">
        <v>5405</v>
      </c>
      <c r="M145" s="31">
        <v>2.8448099999999998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497.5</v>
      </c>
      <c r="D146" s="36">
        <v>502.23333333333335</v>
      </c>
      <c r="E146" s="36">
        <v>491.31666666666672</v>
      </c>
      <c r="F146" s="36">
        <v>485.13333333333338</v>
      </c>
      <c r="G146" s="36">
        <v>474.21666666666675</v>
      </c>
      <c r="H146" s="36">
        <v>508.41666666666669</v>
      </c>
      <c r="I146" s="36">
        <v>519.33333333333326</v>
      </c>
      <c r="J146" s="36">
        <v>525.51666666666665</v>
      </c>
      <c r="K146" s="31">
        <v>513.15</v>
      </c>
      <c r="L146" s="31">
        <v>496.05</v>
      </c>
      <c r="M146" s="31">
        <v>7.9679399999999996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42</v>
      </c>
      <c r="D147" s="36">
        <v>42.18333333333333</v>
      </c>
      <c r="E147" s="36">
        <v>41.566666666666663</v>
      </c>
      <c r="F147" s="36">
        <v>41.133333333333333</v>
      </c>
      <c r="G147" s="36">
        <v>40.516666666666666</v>
      </c>
      <c r="H147" s="36">
        <v>42.61666666666666</v>
      </c>
      <c r="I147" s="36">
        <v>43.23333333333332</v>
      </c>
      <c r="J147" s="36">
        <v>43.666666666666657</v>
      </c>
      <c r="K147" s="31">
        <v>42.8</v>
      </c>
      <c r="L147" s="31">
        <v>41.75</v>
      </c>
      <c r="M147" s="31">
        <v>149.30296999999999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2431.65</v>
      </c>
      <c r="D148" s="36">
        <v>2393.4833333333331</v>
      </c>
      <c r="E148" s="36">
        <v>2318.9666666666662</v>
      </c>
      <c r="F148" s="36">
        <v>2206.2833333333333</v>
      </c>
      <c r="G148" s="36">
        <v>2131.7666666666664</v>
      </c>
      <c r="H148" s="36">
        <v>2506.1666666666661</v>
      </c>
      <c r="I148" s="36">
        <v>2580.6833333333334</v>
      </c>
      <c r="J148" s="36">
        <v>2693.3666666666659</v>
      </c>
      <c r="K148" s="31">
        <v>2468</v>
      </c>
      <c r="L148" s="31">
        <v>2280.8000000000002</v>
      </c>
      <c r="M148" s="31">
        <v>4.3520200000000004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3848.3</v>
      </c>
      <c r="D149" s="36">
        <v>3793.4666666666667</v>
      </c>
      <c r="E149" s="36">
        <v>3726.9333333333334</v>
      </c>
      <c r="F149" s="36">
        <v>3605.5666666666666</v>
      </c>
      <c r="G149" s="36">
        <v>3539.0333333333333</v>
      </c>
      <c r="H149" s="36">
        <v>3914.8333333333335</v>
      </c>
      <c r="I149" s="36">
        <v>3981.3666666666672</v>
      </c>
      <c r="J149" s="36">
        <v>4102.7333333333336</v>
      </c>
      <c r="K149" s="31">
        <v>3860</v>
      </c>
      <c r="L149" s="31">
        <v>3672.1</v>
      </c>
      <c r="M149" s="31">
        <v>19.145499999999998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234.85</v>
      </c>
      <c r="D150" s="36">
        <v>234.70000000000002</v>
      </c>
      <c r="E150" s="36">
        <v>232.55000000000004</v>
      </c>
      <c r="F150" s="36">
        <v>230.25000000000003</v>
      </c>
      <c r="G150" s="36">
        <v>228.10000000000005</v>
      </c>
      <c r="H150" s="36">
        <v>237.00000000000003</v>
      </c>
      <c r="I150" s="36">
        <v>239.15</v>
      </c>
      <c r="J150" s="36">
        <v>241.45000000000002</v>
      </c>
      <c r="K150" s="31">
        <v>236.85</v>
      </c>
      <c r="L150" s="31">
        <v>232.4</v>
      </c>
      <c r="M150" s="31">
        <v>4.9264099999999997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521.20000000000005</v>
      </c>
      <c r="D151" s="36">
        <v>518.0333333333333</v>
      </c>
      <c r="E151" s="36">
        <v>512.16666666666663</v>
      </c>
      <c r="F151" s="36">
        <v>503.13333333333333</v>
      </c>
      <c r="G151" s="36">
        <v>497.26666666666665</v>
      </c>
      <c r="H151" s="36">
        <v>527.06666666666661</v>
      </c>
      <c r="I151" s="36">
        <v>532.93333333333339</v>
      </c>
      <c r="J151" s="36">
        <v>541.96666666666658</v>
      </c>
      <c r="K151" s="31">
        <v>523.9</v>
      </c>
      <c r="L151" s="31">
        <v>509</v>
      </c>
      <c r="M151" s="31">
        <v>3.2343899999999999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504.15</v>
      </c>
      <c r="D152" s="36">
        <v>506.45</v>
      </c>
      <c r="E152" s="36">
        <v>500.4</v>
      </c>
      <c r="F152" s="36">
        <v>496.65</v>
      </c>
      <c r="G152" s="36">
        <v>490.59999999999997</v>
      </c>
      <c r="H152" s="36">
        <v>510.2</v>
      </c>
      <c r="I152" s="36">
        <v>516.25</v>
      </c>
      <c r="J152" s="36">
        <v>520</v>
      </c>
      <c r="K152" s="31">
        <v>512.5</v>
      </c>
      <c r="L152" s="31">
        <v>502.7</v>
      </c>
      <c r="M152" s="31">
        <v>3.0846300000000002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1588.4</v>
      </c>
      <c r="D153" s="36">
        <v>1598.8166666666666</v>
      </c>
      <c r="E153" s="36">
        <v>1574.6333333333332</v>
      </c>
      <c r="F153" s="36">
        <v>1560.8666666666666</v>
      </c>
      <c r="G153" s="36">
        <v>1536.6833333333332</v>
      </c>
      <c r="H153" s="36">
        <v>1612.5833333333333</v>
      </c>
      <c r="I153" s="36">
        <v>1636.7666666666667</v>
      </c>
      <c r="J153" s="36">
        <v>1650.5333333333333</v>
      </c>
      <c r="K153" s="31">
        <v>1623</v>
      </c>
      <c r="L153" s="31">
        <v>1585.05</v>
      </c>
      <c r="M153" s="31">
        <v>0.68017000000000005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147.19999999999999</v>
      </c>
      <c r="D154" s="36">
        <v>146.38333333333335</v>
      </c>
      <c r="E154" s="36">
        <v>144.6166666666667</v>
      </c>
      <c r="F154" s="36">
        <v>142.03333333333336</v>
      </c>
      <c r="G154" s="36">
        <v>140.26666666666671</v>
      </c>
      <c r="H154" s="36">
        <v>148.9666666666667</v>
      </c>
      <c r="I154" s="36">
        <v>150.73333333333335</v>
      </c>
      <c r="J154" s="36">
        <v>153.31666666666669</v>
      </c>
      <c r="K154" s="31">
        <v>148.15</v>
      </c>
      <c r="L154" s="31">
        <v>143.80000000000001</v>
      </c>
      <c r="M154" s="31">
        <v>53.483849999999997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192.75</v>
      </c>
      <c r="D155" s="36">
        <v>193.91666666666666</v>
      </c>
      <c r="E155" s="36">
        <v>190.83333333333331</v>
      </c>
      <c r="F155" s="36">
        <v>188.91666666666666</v>
      </c>
      <c r="G155" s="36">
        <v>185.83333333333331</v>
      </c>
      <c r="H155" s="36">
        <v>195.83333333333331</v>
      </c>
      <c r="I155" s="36">
        <v>198.91666666666663</v>
      </c>
      <c r="J155" s="36">
        <v>200.83333333333331</v>
      </c>
      <c r="K155" s="31">
        <v>197</v>
      </c>
      <c r="L155" s="31">
        <v>192</v>
      </c>
      <c r="M155" s="31">
        <v>8.9617799999999992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98</v>
      </c>
      <c r="D156" s="36">
        <v>97.933333333333337</v>
      </c>
      <c r="E156" s="36">
        <v>96.616666666666674</v>
      </c>
      <c r="F156" s="36">
        <v>95.233333333333334</v>
      </c>
      <c r="G156" s="36">
        <v>93.916666666666671</v>
      </c>
      <c r="H156" s="36">
        <v>99.316666666666677</v>
      </c>
      <c r="I156" s="36">
        <v>100.63333333333334</v>
      </c>
      <c r="J156" s="36">
        <v>102.01666666666668</v>
      </c>
      <c r="K156" s="31">
        <v>99.25</v>
      </c>
      <c r="L156" s="31">
        <v>96.55</v>
      </c>
      <c r="M156" s="31">
        <v>44.435920000000003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897</v>
      </c>
      <c r="D157" s="36">
        <v>903.33333333333337</v>
      </c>
      <c r="E157" s="36">
        <v>881.66666666666674</v>
      </c>
      <c r="F157" s="36">
        <v>866.33333333333337</v>
      </c>
      <c r="G157" s="36">
        <v>844.66666666666674</v>
      </c>
      <c r="H157" s="36">
        <v>918.66666666666674</v>
      </c>
      <c r="I157" s="36">
        <v>940.33333333333348</v>
      </c>
      <c r="J157" s="36">
        <v>955.66666666666674</v>
      </c>
      <c r="K157" s="31">
        <v>925</v>
      </c>
      <c r="L157" s="31">
        <v>888</v>
      </c>
      <c r="M157" s="31">
        <v>0.72694000000000003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3138.85</v>
      </c>
      <c r="D158" s="36">
        <v>3144.6833333333329</v>
      </c>
      <c r="E158" s="36">
        <v>3114.3666666666659</v>
      </c>
      <c r="F158" s="36">
        <v>3089.8833333333328</v>
      </c>
      <c r="G158" s="36">
        <v>3059.5666666666657</v>
      </c>
      <c r="H158" s="36">
        <v>3169.1666666666661</v>
      </c>
      <c r="I158" s="36">
        <v>3199.4833333333327</v>
      </c>
      <c r="J158" s="36">
        <v>3223.9666666666662</v>
      </c>
      <c r="K158" s="31">
        <v>3175</v>
      </c>
      <c r="L158" s="31">
        <v>3120.2</v>
      </c>
      <c r="M158" s="31">
        <v>1.38825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272.3</v>
      </c>
      <c r="D159" s="36">
        <v>273</v>
      </c>
      <c r="E159" s="36">
        <v>271.3</v>
      </c>
      <c r="F159" s="36">
        <v>270.3</v>
      </c>
      <c r="G159" s="36">
        <v>268.60000000000002</v>
      </c>
      <c r="H159" s="36">
        <v>274</v>
      </c>
      <c r="I159" s="36">
        <v>275.70000000000005</v>
      </c>
      <c r="J159" s="36">
        <v>276.7</v>
      </c>
      <c r="K159" s="31">
        <v>274.7</v>
      </c>
      <c r="L159" s="31">
        <v>272</v>
      </c>
      <c r="M159" s="31">
        <v>14.059340000000001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384.25</v>
      </c>
      <c r="D160" s="36">
        <v>384.48333333333335</v>
      </c>
      <c r="E160" s="36">
        <v>380.76666666666671</v>
      </c>
      <c r="F160" s="36">
        <v>377.28333333333336</v>
      </c>
      <c r="G160" s="36">
        <v>373.56666666666672</v>
      </c>
      <c r="H160" s="36">
        <v>387.9666666666667</v>
      </c>
      <c r="I160" s="36">
        <v>391.68333333333339</v>
      </c>
      <c r="J160" s="36">
        <v>395.16666666666669</v>
      </c>
      <c r="K160" s="31">
        <v>388.2</v>
      </c>
      <c r="L160" s="31">
        <v>381</v>
      </c>
      <c r="M160" s="31">
        <v>1.02898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150.15</v>
      </c>
      <c r="D161" s="36">
        <v>151.73333333333335</v>
      </c>
      <c r="E161" s="36">
        <v>148.26666666666671</v>
      </c>
      <c r="F161" s="36">
        <v>146.38333333333335</v>
      </c>
      <c r="G161" s="36">
        <v>142.91666666666671</v>
      </c>
      <c r="H161" s="36">
        <v>153.6166666666667</v>
      </c>
      <c r="I161" s="36">
        <v>157.08333333333334</v>
      </c>
      <c r="J161" s="36">
        <v>158.9666666666667</v>
      </c>
      <c r="K161" s="31">
        <v>155.19999999999999</v>
      </c>
      <c r="L161" s="31">
        <v>149.85</v>
      </c>
      <c r="M161" s="31">
        <v>222.24705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733.65</v>
      </c>
      <c r="D162" s="36">
        <v>741.43333333333339</v>
      </c>
      <c r="E162" s="36">
        <v>719.86666666666679</v>
      </c>
      <c r="F162" s="36">
        <v>706.08333333333337</v>
      </c>
      <c r="G162" s="36">
        <v>684.51666666666677</v>
      </c>
      <c r="H162" s="36">
        <v>755.21666666666681</v>
      </c>
      <c r="I162" s="36">
        <v>776.78333333333342</v>
      </c>
      <c r="J162" s="36">
        <v>790.56666666666683</v>
      </c>
      <c r="K162" s="31">
        <v>763</v>
      </c>
      <c r="L162" s="31">
        <v>727.65</v>
      </c>
      <c r="M162" s="31">
        <v>11.46748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4288.05</v>
      </c>
      <c r="D163" s="36">
        <v>4296.2</v>
      </c>
      <c r="E163" s="36">
        <v>4261.8499999999995</v>
      </c>
      <c r="F163" s="36">
        <v>4235.6499999999996</v>
      </c>
      <c r="G163" s="36">
        <v>4201.2999999999993</v>
      </c>
      <c r="H163" s="36">
        <v>4322.3999999999996</v>
      </c>
      <c r="I163" s="36">
        <v>4356.75</v>
      </c>
      <c r="J163" s="36">
        <v>4382.95</v>
      </c>
      <c r="K163" s="31">
        <v>4330.55</v>
      </c>
      <c r="L163" s="31">
        <v>4270</v>
      </c>
      <c r="M163" s="31">
        <v>0.15701000000000001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907.25</v>
      </c>
      <c r="D164" s="36">
        <v>915.66666666666663</v>
      </c>
      <c r="E164" s="36">
        <v>896.93333333333328</v>
      </c>
      <c r="F164" s="36">
        <v>886.61666666666667</v>
      </c>
      <c r="G164" s="36">
        <v>867.88333333333333</v>
      </c>
      <c r="H164" s="36">
        <v>925.98333333333323</v>
      </c>
      <c r="I164" s="36">
        <v>944.71666666666658</v>
      </c>
      <c r="J164" s="36">
        <v>955.03333333333319</v>
      </c>
      <c r="K164" s="31">
        <v>934.4</v>
      </c>
      <c r="L164" s="31">
        <v>905.35</v>
      </c>
      <c r="M164" s="31">
        <v>3.81806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192.25</v>
      </c>
      <c r="D165" s="36">
        <v>191.81666666666669</v>
      </c>
      <c r="E165" s="36">
        <v>190.43333333333339</v>
      </c>
      <c r="F165" s="36">
        <v>188.6166666666667</v>
      </c>
      <c r="G165" s="36">
        <v>187.23333333333341</v>
      </c>
      <c r="H165" s="36">
        <v>193.63333333333338</v>
      </c>
      <c r="I165" s="36">
        <v>195.01666666666665</v>
      </c>
      <c r="J165" s="36">
        <v>196.83333333333337</v>
      </c>
      <c r="K165" s="31">
        <v>193.2</v>
      </c>
      <c r="L165" s="31">
        <v>190</v>
      </c>
      <c r="M165" s="31">
        <v>5.0230600000000001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163.5</v>
      </c>
      <c r="D166" s="36">
        <v>162.45000000000002</v>
      </c>
      <c r="E166" s="36">
        <v>160.60000000000002</v>
      </c>
      <c r="F166" s="36">
        <v>157.70000000000002</v>
      </c>
      <c r="G166" s="36">
        <v>155.85000000000002</v>
      </c>
      <c r="H166" s="36">
        <v>165.35000000000002</v>
      </c>
      <c r="I166" s="36">
        <v>167.2</v>
      </c>
      <c r="J166" s="36">
        <v>170.10000000000002</v>
      </c>
      <c r="K166" s="31">
        <v>164.3</v>
      </c>
      <c r="L166" s="31">
        <v>159.55000000000001</v>
      </c>
      <c r="M166" s="31">
        <v>25.02983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807.45</v>
      </c>
      <c r="D167" s="36">
        <v>807.91666666666663</v>
      </c>
      <c r="E167" s="36">
        <v>802.13333333333321</v>
      </c>
      <c r="F167" s="36">
        <v>796.81666666666661</v>
      </c>
      <c r="G167" s="36">
        <v>791.03333333333319</v>
      </c>
      <c r="H167" s="36">
        <v>813.23333333333323</v>
      </c>
      <c r="I167" s="36">
        <v>819.01666666666677</v>
      </c>
      <c r="J167" s="36">
        <v>824.33333333333326</v>
      </c>
      <c r="K167" s="31">
        <v>813.7</v>
      </c>
      <c r="L167" s="31">
        <v>802.6</v>
      </c>
      <c r="M167" s="31">
        <v>3.6122999999999998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359.1</v>
      </c>
      <c r="D168" s="36">
        <v>362.8</v>
      </c>
      <c r="E168" s="36">
        <v>352.70000000000005</v>
      </c>
      <c r="F168" s="36">
        <v>346.3</v>
      </c>
      <c r="G168" s="36">
        <v>336.20000000000005</v>
      </c>
      <c r="H168" s="36">
        <v>369.20000000000005</v>
      </c>
      <c r="I168" s="36">
        <v>379.30000000000007</v>
      </c>
      <c r="J168" s="36">
        <v>385.70000000000005</v>
      </c>
      <c r="K168" s="31">
        <v>372.9</v>
      </c>
      <c r="L168" s="31">
        <v>356.4</v>
      </c>
      <c r="M168" s="31">
        <v>26.21313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154.1</v>
      </c>
      <c r="D169" s="36">
        <v>154.33333333333331</v>
      </c>
      <c r="E169" s="36">
        <v>151.96666666666664</v>
      </c>
      <c r="F169" s="36">
        <v>149.83333333333331</v>
      </c>
      <c r="G169" s="36">
        <v>147.46666666666664</v>
      </c>
      <c r="H169" s="36">
        <v>156.46666666666664</v>
      </c>
      <c r="I169" s="36">
        <v>158.83333333333331</v>
      </c>
      <c r="J169" s="36">
        <v>160.96666666666664</v>
      </c>
      <c r="K169" s="31">
        <v>156.69999999999999</v>
      </c>
      <c r="L169" s="31">
        <v>152.19999999999999</v>
      </c>
      <c r="M169" s="31">
        <v>66.476659999999995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1099.9000000000001</v>
      </c>
      <c r="D170" s="36">
        <v>1102.6333333333334</v>
      </c>
      <c r="E170" s="36">
        <v>1085.2666666666669</v>
      </c>
      <c r="F170" s="36">
        <v>1070.6333333333334</v>
      </c>
      <c r="G170" s="36">
        <v>1053.2666666666669</v>
      </c>
      <c r="H170" s="36">
        <v>1117.2666666666669</v>
      </c>
      <c r="I170" s="36">
        <v>1134.6333333333332</v>
      </c>
      <c r="J170" s="36">
        <v>1149.2666666666669</v>
      </c>
      <c r="K170" s="31">
        <v>1120</v>
      </c>
      <c r="L170" s="31">
        <v>1088</v>
      </c>
      <c r="M170" s="31">
        <v>0.39040999999999998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126.85</v>
      </c>
      <c r="D171" s="36">
        <v>127.48333333333333</v>
      </c>
      <c r="E171" s="36">
        <v>125.91666666666666</v>
      </c>
      <c r="F171" s="36">
        <v>124.98333333333332</v>
      </c>
      <c r="G171" s="36">
        <v>123.41666666666664</v>
      </c>
      <c r="H171" s="36">
        <v>128.41666666666669</v>
      </c>
      <c r="I171" s="36">
        <v>129.98333333333335</v>
      </c>
      <c r="J171" s="36">
        <v>130.91666666666669</v>
      </c>
      <c r="K171" s="31">
        <v>129.05000000000001</v>
      </c>
      <c r="L171" s="31">
        <v>126.55</v>
      </c>
      <c r="M171" s="31">
        <v>144.89744999999999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2856.5</v>
      </c>
      <c r="D172" s="36">
        <v>2839.1333333333332</v>
      </c>
      <c r="E172" s="36">
        <v>2812.3666666666663</v>
      </c>
      <c r="F172" s="36">
        <v>2768.2333333333331</v>
      </c>
      <c r="G172" s="36">
        <v>2741.4666666666662</v>
      </c>
      <c r="H172" s="36">
        <v>2883.2666666666664</v>
      </c>
      <c r="I172" s="36">
        <v>2910.0333333333328</v>
      </c>
      <c r="J172" s="36">
        <v>2954.1666666666665</v>
      </c>
      <c r="K172" s="31">
        <v>2865.9</v>
      </c>
      <c r="L172" s="31">
        <v>2795</v>
      </c>
      <c r="M172" s="31">
        <v>0.25946999999999998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3130.75</v>
      </c>
      <c r="D173" s="36">
        <v>3134.2166666666667</v>
      </c>
      <c r="E173" s="36">
        <v>3114.6833333333334</v>
      </c>
      <c r="F173" s="36">
        <v>3098.6166666666668</v>
      </c>
      <c r="G173" s="36">
        <v>3079.0833333333335</v>
      </c>
      <c r="H173" s="36">
        <v>3150.2833333333333</v>
      </c>
      <c r="I173" s="36">
        <v>3169.8166666666671</v>
      </c>
      <c r="J173" s="36">
        <v>3185.8833333333332</v>
      </c>
      <c r="K173" s="31">
        <v>3153.75</v>
      </c>
      <c r="L173" s="31">
        <v>3118.15</v>
      </c>
      <c r="M173" s="31">
        <v>9.1810000000000003E-2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224.8</v>
      </c>
      <c r="D174" s="36">
        <v>225.23333333333335</v>
      </c>
      <c r="E174" s="36">
        <v>223.26666666666671</v>
      </c>
      <c r="F174" s="36">
        <v>221.73333333333335</v>
      </c>
      <c r="G174" s="36">
        <v>219.76666666666671</v>
      </c>
      <c r="H174" s="36">
        <v>226.76666666666671</v>
      </c>
      <c r="I174" s="36">
        <v>228.73333333333335</v>
      </c>
      <c r="J174" s="36">
        <v>230.26666666666671</v>
      </c>
      <c r="K174" s="31">
        <v>227.2</v>
      </c>
      <c r="L174" s="31">
        <v>223.7</v>
      </c>
      <c r="M174" s="31">
        <v>2.44719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1616.8</v>
      </c>
      <c r="D175" s="36">
        <v>1620.7333333333333</v>
      </c>
      <c r="E175" s="36">
        <v>1601.6666666666667</v>
      </c>
      <c r="F175" s="36">
        <v>1586.5333333333333</v>
      </c>
      <c r="G175" s="36">
        <v>1567.4666666666667</v>
      </c>
      <c r="H175" s="36">
        <v>1635.8666666666668</v>
      </c>
      <c r="I175" s="36">
        <v>1654.9333333333334</v>
      </c>
      <c r="J175" s="36">
        <v>1670.0666666666668</v>
      </c>
      <c r="K175" s="31">
        <v>1639.8</v>
      </c>
      <c r="L175" s="31">
        <v>1605.6</v>
      </c>
      <c r="M175" s="31">
        <v>1.36104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1552.7</v>
      </c>
      <c r="D176" s="36">
        <v>1534.8499999999997</v>
      </c>
      <c r="E176" s="36">
        <v>1499.6999999999994</v>
      </c>
      <c r="F176" s="36">
        <v>1446.6999999999996</v>
      </c>
      <c r="G176" s="36">
        <v>1411.5499999999993</v>
      </c>
      <c r="H176" s="36">
        <v>1587.8499999999995</v>
      </c>
      <c r="I176" s="36">
        <v>1622.9999999999995</v>
      </c>
      <c r="J176" s="36">
        <v>1675.9999999999995</v>
      </c>
      <c r="K176" s="31">
        <v>1570</v>
      </c>
      <c r="L176" s="31">
        <v>1481.85</v>
      </c>
      <c r="M176" s="31">
        <v>3.08507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751.05</v>
      </c>
      <c r="D177" s="36">
        <v>745.19999999999993</v>
      </c>
      <c r="E177" s="36">
        <v>735.89999999999986</v>
      </c>
      <c r="F177" s="36">
        <v>720.74999999999989</v>
      </c>
      <c r="G177" s="36">
        <v>711.44999999999982</v>
      </c>
      <c r="H177" s="36">
        <v>760.34999999999991</v>
      </c>
      <c r="I177" s="36">
        <v>769.64999999999986</v>
      </c>
      <c r="J177" s="36">
        <v>784.8</v>
      </c>
      <c r="K177" s="31">
        <v>754.5</v>
      </c>
      <c r="L177" s="31">
        <v>730.05</v>
      </c>
      <c r="M177" s="31">
        <v>24.95889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893.15</v>
      </c>
      <c r="D178" s="36">
        <v>903.29999999999984</v>
      </c>
      <c r="E178" s="36">
        <v>878.14999999999964</v>
      </c>
      <c r="F178" s="36">
        <v>863.14999999999975</v>
      </c>
      <c r="G178" s="36">
        <v>837.99999999999955</v>
      </c>
      <c r="H178" s="36">
        <v>918.29999999999973</v>
      </c>
      <c r="I178" s="36">
        <v>943.45</v>
      </c>
      <c r="J178" s="36">
        <v>958.44999999999982</v>
      </c>
      <c r="K178" s="31">
        <v>928.45</v>
      </c>
      <c r="L178" s="31">
        <v>888.3</v>
      </c>
      <c r="M178" s="31">
        <v>4.2184999999999997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1649.7</v>
      </c>
      <c r="D179" s="36">
        <v>1670.7</v>
      </c>
      <c r="E179" s="36">
        <v>1625</v>
      </c>
      <c r="F179" s="36">
        <v>1600.3</v>
      </c>
      <c r="G179" s="36">
        <v>1554.6</v>
      </c>
      <c r="H179" s="36">
        <v>1695.4</v>
      </c>
      <c r="I179" s="36">
        <v>1741.1000000000004</v>
      </c>
      <c r="J179" s="36">
        <v>1765.8000000000002</v>
      </c>
      <c r="K179" s="31">
        <v>1716.4</v>
      </c>
      <c r="L179" s="31">
        <v>1646</v>
      </c>
      <c r="M179" s="31">
        <v>1.4663299999999999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58</v>
      </c>
      <c r="D180" s="36">
        <v>57.866666666666667</v>
      </c>
      <c r="E180" s="36">
        <v>57.283333333333331</v>
      </c>
      <c r="F180" s="36">
        <v>56.566666666666663</v>
      </c>
      <c r="G180" s="36">
        <v>55.983333333333327</v>
      </c>
      <c r="H180" s="36">
        <v>58.583333333333336</v>
      </c>
      <c r="I180" s="36">
        <v>59.166666666666664</v>
      </c>
      <c r="J180" s="36">
        <v>59.88333333333334</v>
      </c>
      <c r="K180" s="31">
        <v>58.45</v>
      </c>
      <c r="L180" s="31">
        <v>57.15</v>
      </c>
      <c r="M180" s="31">
        <v>41.534750000000003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1230</v>
      </c>
      <c r="D181" s="36">
        <v>1235.1833333333334</v>
      </c>
      <c r="E181" s="36">
        <v>1217.3666666666668</v>
      </c>
      <c r="F181" s="36">
        <v>1204.7333333333333</v>
      </c>
      <c r="G181" s="36">
        <v>1186.9166666666667</v>
      </c>
      <c r="H181" s="36">
        <v>1247.8166666666668</v>
      </c>
      <c r="I181" s="36">
        <v>1265.6333333333334</v>
      </c>
      <c r="J181" s="36">
        <v>1278.2666666666669</v>
      </c>
      <c r="K181" s="31">
        <v>1253</v>
      </c>
      <c r="L181" s="31">
        <v>1222.55</v>
      </c>
      <c r="M181" s="31">
        <v>0.22850000000000001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2094.75</v>
      </c>
      <c r="D182" s="36">
        <v>2104.8833333333332</v>
      </c>
      <c r="E182" s="36">
        <v>2078.8166666666666</v>
      </c>
      <c r="F182" s="36">
        <v>2062.8833333333332</v>
      </c>
      <c r="G182" s="36">
        <v>2036.8166666666666</v>
      </c>
      <c r="H182" s="36">
        <v>2120.8166666666666</v>
      </c>
      <c r="I182" s="36">
        <v>2146.8833333333332</v>
      </c>
      <c r="J182" s="36">
        <v>2162.8166666666666</v>
      </c>
      <c r="K182" s="31">
        <v>2130.9499999999998</v>
      </c>
      <c r="L182" s="31">
        <v>2088.9499999999998</v>
      </c>
      <c r="M182" s="31">
        <v>0.49248999999999998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479.25</v>
      </c>
      <c r="D183" s="36">
        <v>479.45</v>
      </c>
      <c r="E183" s="36">
        <v>475.79999999999995</v>
      </c>
      <c r="F183" s="36">
        <v>472.34999999999997</v>
      </c>
      <c r="G183" s="36">
        <v>468.69999999999993</v>
      </c>
      <c r="H183" s="36">
        <v>482.9</v>
      </c>
      <c r="I183" s="36">
        <v>486.54999999999995</v>
      </c>
      <c r="J183" s="36">
        <v>490</v>
      </c>
      <c r="K183" s="31">
        <v>483.1</v>
      </c>
      <c r="L183" s="31">
        <v>476</v>
      </c>
      <c r="M183" s="31">
        <v>0.99246999999999996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987.8</v>
      </c>
      <c r="D184" s="36">
        <v>986.26666666666677</v>
      </c>
      <c r="E184" s="36">
        <v>982.53333333333353</v>
      </c>
      <c r="F184" s="36">
        <v>977.26666666666677</v>
      </c>
      <c r="G184" s="36">
        <v>973.53333333333353</v>
      </c>
      <c r="H184" s="36">
        <v>991.53333333333353</v>
      </c>
      <c r="I184" s="36">
        <v>995.26666666666688</v>
      </c>
      <c r="J184" s="36">
        <v>1000.5333333333335</v>
      </c>
      <c r="K184" s="31">
        <v>990</v>
      </c>
      <c r="L184" s="31">
        <v>981</v>
      </c>
      <c r="M184" s="31">
        <v>12.56912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670.15</v>
      </c>
      <c r="D185" s="36">
        <v>671.06666666666661</v>
      </c>
      <c r="E185" s="36">
        <v>662.23333333333323</v>
      </c>
      <c r="F185" s="36">
        <v>654.31666666666661</v>
      </c>
      <c r="G185" s="36">
        <v>645.48333333333323</v>
      </c>
      <c r="H185" s="36">
        <v>678.98333333333323</v>
      </c>
      <c r="I185" s="36">
        <v>687.81666666666672</v>
      </c>
      <c r="J185" s="36">
        <v>695.73333333333323</v>
      </c>
      <c r="K185" s="31">
        <v>679.9</v>
      </c>
      <c r="L185" s="31">
        <v>663.15</v>
      </c>
      <c r="M185" s="31">
        <v>1.1210500000000001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1863.75</v>
      </c>
      <c r="D186" s="36">
        <v>1859.5666666666666</v>
      </c>
      <c r="E186" s="36">
        <v>1839.5333333333333</v>
      </c>
      <c r="F186" s="36">
        <v>1815.3166666666666</v>
      </c>
      <c r="G186" s="36">
        <v>1795.2833333333333</v>
      </c>
      <c r="H186" s="36">
        <v>1883.7833333333333</v>
      </c>
      <c r="I186" s="36">
        <v>1903.8166666666666</v>
      </c>
      <c r="J186" s="36">
        <v>1928.0333333333333</v>
      </c>
      <c r="K186" s="31">
        <v>1879.6</v>
      </c>
      <c r="L186" s="31">
        <v>1835.35</v>
      </c>
      <c r="M186" s="31">
        <v>10.92596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366.25</v>
      </c>
      <c r="D187" s="36">
        <v>367.68333333333334</v>
      </c>
      <c r="E187" s="36">
        <v>363.36666666666667</v>
      </c>
      <c r="F187" s="36">
        <v>360.48333333333335</v>
      </c>
      <c r="G187" s="36">
        <v>356.16666666666669</v>
      </c>
      <c r="H187" s="36">
        <v>370.56666666666666</v>
      </c>
      <c r="I187" s="36">
        <v>374.88333333333338</v>
      </c>
      <c r="J187" s="36">
        <v>377.76666666666665</v>
      </c>
      <c r="K187" s="31">
        <v>372</v>
      </c>
      <c r="L187" s="31">
        <v>364.8</v>
      </c>
      <c r="M187" s="31">
        <v>6.5079500000000001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471.55</v>
      </c>
      <c r="D188" s="36">
        <v>472.84999999999997</v>
      </c>
      <c r="E188" s="36">
        <v>468.69999999999993</v>
      </c>
      <c r="F188" s="36">
        <v>465.84999999999997</v>
      </c>
      <c r="G188" s="36">
        <v>461.69999999999993</v>
      </c>
      <c r="H188" s="36">
        <v>475.69999999999993</v>
      </c>
      <c r="I188" s="36">
        <v>479.84999999999991</v>
      </c>
      <c r="J188" s="36">
        <v>482.69999999999993</v>
      </c>
      <c r="K188" s="31">
        <v>477</v>
      </c>
      <c r="L188" s="31">
        <v>470</v>
      </c>
      <c r="M188" s="31">
        <v>3.0117799999999999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1943.95</v>
      </c>
      <c r="D189" s="36">
        <v>1947.75</v>
      </c>
      <c r="E189" s="36">
        <v>1931.2</v>
      </c>
      <c r="F189" s="36">
        <v>1918.45</v>
      </c>
      <c r="G189" s="36">
        <v>1901.9</v>
      </c>
      <c r="H189" s="36">
        <v>1960.5</v>
      </c>
      <c r="I189" s="36">
        <v>1977.0500000000002</v>
      </c>
      <c r="J189" s="36">
        <v>1989.8</v>
      </c>
      <c r="K189" s="31">
        <v>1964.3</v>
      </c>
      <c r="L189" s="31">
        <v>1935</v>
      </c>
      <c r="M189" s="31">
        <v>9.6831700000000005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791.85</v>
      </c>
      <c r="D190" s="36">
        <v>786.83333333333337</v>
      </c>
      <c r="E190" s="36">
        <v>779.01666666666677</v>
      </c>
      <c r="F190" s="36">
        <v>766.18333333333339</v>
      </c>
      <c r="G190" s="36">
        <v>758.36666666666679</v>
      </c>
      <c r="H190" s="36">
        <v>799.66666666666674</v>
      </c>
      <c r="I190" s="36">
        <v>807.48333333333335</v>
      </c>
      <c r="J190" s="36">
        <v>820.31666666666672</v>
      </c>
      <c r="K190" s="31">
        <v>794.65</v>
      </c>
      <c r="L190" s="31">
        <v>774</v>
      </c>
      <c r="M190" s="31">
        <v>3.2568600000000001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332.05</v>
      </c>
      <c r="D191" s="36">
        <v>331.09999999999997</v>
      </c>
      <c r="E191" s="36">
        <v>328.24999999999994</v>
      </c>
      <c r="F191" s="36">
        <v>324.45</v>
      </c>
      <c r="G191" s="36">
        <v>321.59999999999997</v>
      </c>
      <c r="H191" s="36">
        <v>334.89999999999992</v>
      </c>
      <c r="I191" s="36">
        <v>337.74999999999994</v>
      </c>
      <c r="J191" s="36">
        <v>341.5499999999999</v>
      </c>
      <c r="K191" s="31">
        <v>333.95</v>
      </c>
      <c r="L191" s="31">
        <v>327.3</v>
      </c>
      <c r="M191" s="31">
        <v>2.7060300000000002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2122.65</v>
      </c>
      <c r="D192" s="36">
        <v>2108.8833333333332</v>
      </c>
      <c r="E192" s="36">
        <v>2088.7666666666664</v>
      </c>
      <c r="F192" s="36">
        <v>2054.8833333333332</v>
      </c>
      <c r="G192" s="36">
        <v>2034.7666666666664</v>
      </c>
      <c r="H192" s="36">
        <v>2142.7666666666664</v>
      </c>
      <c r="I192" s="36">
        <v>2162.8833333333332</v>
      </c>
      <c r="J192" s="36">
        <v>2196.7666666666664</v>
      </c>
      <c r="K192" s="31">
        <v>2129</v>
      </c>
      <c r="L192" s="31">
        <v>2075</v>
      </c>
      <c r="M192" s="31">
        <v>0.79227000000000003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729.7</v>
      </c>
      <c r="D193" s="36">
        <v>729.9</v>
      </c>
      <c r="E193" s="36">
        <v>723.8</v>
      </c>
      <c r="F193" s="36">
        <v>717.9</v>
      </c>
      <c r="G193" s="36">
        <v>711.8</v>
      </c>
      <c r="H193" s="36">
        <v>735.8</v>
      </c>
      <c r="I193" s="36">
        <v>741.90000000000009</v>
      </c>
      <c r="J193" s="36">
        <v>747.8</v>
      </c>
      <c r="K193" s="31">
        <v>736</v>
      </c>
      <c r="L193" s="31">
        <v>724</v>
      </c>
      <c r="M193" s="31">
        <v>0.54981000000000002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360.05</v>
      </c>
      <c r="D194" s="36">
        <v>357.33333333333331</v>
      </c>
      <c r="E194" s="36">
        <v>351.71666666666664</v>
      </c>
      <c r="F194" s="36">
        <v>343.38333333333333</v>
      </c>
      <c r="G194" s="36">
        <v>337.76666666666665</v>
      </c>
      <c r="H194" s="36">
        <v>365.66666666666663</v>
      </c>
      <c r="I194" s="36">
        <v>371.2833333333333</v>
      </c>
      <c r="J194" s="36">
        <v>379.61666666666662</v>
      </c>
      <c r="K194" s="31">
        <v>362.95</v>
      </c>
      <c r="L194" s="31">
        <v>349</v>
      </c>
      <c r="M194" s="31">
        <v>8.0411199999999994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2808.85</v>
      </c>
      <c r="D195" s="36">
        <v>2801.9333333333329</v>
      </c>
      <c r="E195" s="36">
        <v>2778.016666666666</v>
      </c>
      <c r="F195" s="36">
        <v>2747.1833333333329</v>
      </c>
      <c r="G195" s="36">
        <v>2723.266666666666</v>
      </c>
      <c r="H195" s="36">
        <v>2832.766666666666</v>
      </c>
      <c r="I195" s="36">
        <v>2856.6833333333329</v>
      </c>
      <c r="J195" s="36">
        <v>2887.516666666666</v>
      </c>
      <c r="K195" s="31">
        <v>2825.85</v>
      </c>
      <c r="L195" s="31">
        <v>2771.1</v>
      </c>
      <c r="M195" s="31">
        <v>0.81162000000000001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421.85</v>
      </c>
      <c r="D196" s="36">
        <v>421</v>
      </c>
      <c r="E196" s="36">
        <v>418.5</v>
      </c>
      <c r="F196" s="36">
        <v>415.15</v>
      </c>
      <c r="G196" s="36">
        <v>412.65</v>
      </c>
      <c r="H196" s="36">
        <v>424.35</v>
      </c>
      <c r="I196" s="36">
        <v>426.85</v>
      </c>
      <c r="J196" s="36">
        <v>430.20000000000005</v>
      </c>
      <c r="K196" s="31">
        <v>423.5</v>
      </c>
      <c r="L196" s="31">
        <v>417.65</v>
      </c>
      <c r="M196" s="31">
        <v>6.7190200000000004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707.15</v>
      </c>
      <c r="D197" s="36">
        <v>699.33333333333337</v>
      </c>
      <c r="E197" s="36">
        <v>688.81666666666672</v>
      </c>
      <c r="F197" s="36">
        <v>670.48333333333335</v>
      </c>
      <c r="G197" s="36">
        <v>659.9666666666667</v>
      </c>
      <c r="H197" s="36">
        <v>717.66666666666674</v>
      </c>
      <c r="I197" s="36">
        <v>728.18333333333339</v>
      </c>
      <c r="J197" s="36">
        <v>746.51666666666677</v>
      </c>
      <c r="K197" s="31">
        <v>709.85</v>
      </c>
      <c r="L197" s="31">
        <v>681</v>
      </c>
      <c r="M197" s="31">
        <v>41.043089999999999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137.94999999999999</v>
      </c>
      <c r="D198" s="36">
        <v>138.81666666666666</v>
      </c>
      <c r="E198" s="36">
        <v>136.13333333333333</v>
      </c>
      <c r="F198" s="36">
        <v>134.31666666666666</v>
      </c>
      <c r="G198" s="36">
        <v>131.63333333333333</v>
      </c>
      <c r="H198" s="36">
        <v>140.63333333333333</v>
      </c>
      <c r="I198" s="36">
        <v>143.31666666666666</v>
      </c>
      <c r="J198" s="36">
        <v>145.13333333333333</v>
      </c>
      <c r="K198" s="31">
        <v>141.5</v>
      </c>
      <c r="L198" s="31">
        <v>137</v>
      </c>
      <c r="M198" s="31">
        <v>14.83901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182</v>
      </c>
      <c r="D199" s="36">
        <v>182.48333333333335</v>
      </c>
      <c r="E199" s="36">
        <v>180.51666666666671</v>
      </c>
      <c r="F199" s="36">
        <v>179.03333333333336</v>
      </c>
      <c r="G199" s="36">
        <v>177.06666666666672</v>
      </c>
      <c r="H199" s="36">
        <v>183.9666666666667</v>
      </c>
      <c r="I199" s="36">
        <v>185.93333333333334</v>
      </c>
      <c r="J199" s="36">
        <v>187.41666666666669</v>
      </c>
      <c r="K199" s="31">
        <v>184.45</v>
      </c>
      <c r="L199" s="31">
        <v>181</v>
      </c>
      <c r="M199" s="31">
        <v>33.632420000000003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279.95</v>
      </c>
      <c r="D200" s="36">
        <v>280</v>
      </c>
      <c r="E200" s="36">
        <v>278.05</v>
      </c>
      <c r="F200" s="36">
        <v>276.15000000000003</v>
      </c>
      <c r="G200" s="36">
        <v>274.20000000000005</v>
      </c>
      <c r="H200" s="36">
        <v>281.89999999999998</v>
      </c>
      <c r="I200" s="36">
        <v>283.85000000000002</v>
      </c>
      <c r="J200" s="36">
        <v>285.74999999999994</v>
      </c>
      <c r="K200" s="31">
        <v>281.95</v>
      </c>
      <c r="L200" s="31">
        <v>278.10000000000002</v>
      </c>
      <c r="M200" s="31">
        <v>3.7389700000000001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1565</v>
      </c>
      <c r="D201" s="36">
        <v>1574.95</v>
      </c>
      <c r="E201" s="36">
        <v>1550.3500000000001</v>
      </c>
      <c r="F201" s="36">
        <v>1535.7</v>
      </c>
      <c r="G201" s="36">
        <v>1511.1000000000001</v>
      </c>
      <c r="H201" s="36">
        <v>1589.6000000000001</v>
      </c>
      <c r="I201" s="36">
        <v>1614.2</v>
      </c>
      <c r="J201" s="36">
        <v>1628.8500000000001</v>
      </c>
      <c r="K201" s="31">
        <v>1599.55</v>
      </c>
      <c r="L201" s="31">
        <v>1560.3</v>
      </c>
      <c r="M201" s="31">
        <v>1.2354000000000001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840.25</v>
      </c>
      <c r="D202" s="36">
        <v>841.41666666666663</v>
      </c>
      <c r="E202" s="36">
        <v>835.83333333333326</v>
      </c>
      <c r="F202" s="36">
        <v>831.41666666666663</v>
      </c>
      <c r="G202" s="36">
        <v>825.83333333333326</v>
      </c>
      <c r="H202" s="36">
        <v>845.83333333333326</v>
      </c>
      <c r="I202" s="36">
        <v>851.41666666666652</v>
      </c>
      <c r="J202" s="36">
        <v>855.83333333333326</v>
      </c>
      <c r="K202" s="31">
        <v>847</v>
      </c>
      <c r="L202" s="31">
        <v>837</v>
      </c>
      <c r="M202" s="31">
        <v>1.63628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1262.05</v>
      </c>
      <c r="D203" s="36">
        <v>1261.9166666666667</v>
      </c>
      <c r="E203" s="36">
        <v>1253.8333333333335</v>
      </c>
      <c r="F203" s="36">
        <v>1245.6166666666668</v>
      </c>
      <c r="G203" s="36">
        <v>1237.5333333333335</v>
      </c>
      <c r="H203" s="36">
        <v>1270.1333333333334</v>
      </c>
      <c r="I203" s="36">
        <v>1278.2166666666669</v>
      </c>
      <c r="J203" s="36">
        <v>1286.4333333333334</v>
      </c>
      <c r="K203" s="31">
        <v>1270</v>
      </c>
      <c r="L203" s="31">
        <v>1253.7</v>
      </c>
      <c r="M203" s="31">
        <v>5.5389499999999998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1276.6500000000001</v>
      </c>
      <c r="D204" s="36">
        <v>1276.0166666666667</v>
      </c>
      <c r="E204" s="36">
        <v>1269.0333333333333</v>
      </c>
      <c r="F204" s="36">
        <v>1261.4166666666667</v>
      </c>
      <c r="G204" s="36">
        <v>1254.4333333333334</v>
      </c>
      <c r="H204" s="36">
        <v>1283.6333333333332</v>
      </c>
      <c r="I204" s="36">
        <v>1290.6166666666663</v>
      </c>
      <c r="J204" s="36">
        <v>1298.2333333333331</v>
      </c>
      <c r="K204" s="31">
        <v>1283</v>
      </c>
      <c r="L204" s="31">
        <v>1268.4000000000001</v>
      </c>
      <c r="M204" s="31">
        <v>24.106200000000001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2769.95</v>
      </c>
      <c r="D205" s="36">
        <v>2783.8166666666671</v>
      </c>
      <c r="E205" s="36">
        <v>2752.6833333333343</v>
      </c>
      <c r="F205" s="36">
        <v>2735.4166666666674</v>
      </c>
      <c r="G205" s="36">
        <v>2704.2833333333347</v>
      </c>
      <c r="H205" s="36">
        <v>2801.0833333333339</v>
      </c>
      <c r="I205" s="36">
        <v>2832.2166666666662</v>
      </c>
      <c r="J205" s="36">
        <v>2849.4833333333336</v>
      </c>
      <c r="K205" s="31">
        <v>2814.95</v>
      </c>
      <c r="L205" s="31">
        <v>2766.55</v>
      </c>
      <c r="M205" s="31">
        <v>3.1033400000000002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1504.4</v>
      </c>
      <c r="D206" s="36">
        <v>1505.3000000000002</v>
      </c>
      <c r="E206" s="36">
        <v>1499.6500000000003</v>
      </c>
      <c r="F206" s="36">
        <v>1494.9</v>
      </c>
      <c r="G206" s="36">
        <v>1489.2500000000002</v>
      </c>
      <c r="H206" s="36">
        <v>1510.0500000000004</v>
      </c>
      <c r="I206" s="36">
        <v>1515.7</v>
      </c>
      <c r="J206" s="36">
        <v>1520.4500000000005</v>
      </c>
      <c r="K206" s="31">
        <v>1510.95</v>
      </c>
      <c r="L206" s="31">
        <v>1500.55</v>
      </c>
      <c r="M206" s="31">
        <v>206.22730000000001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636.15</v>
      </c>
      <c r="D207" s="36">
        <v>634.18333333333328</v>
      </c>
      <c r="E207" s="36">
        <v>628.96666666666658</v>
      </c>
      <c r="F207" s="36">
        <v>621.7833333333333</v>
      </c>
      <c r="G207" s="36">
        <v>616.56666666666661</v>
      </c>
      <c r="H207" s="36">
        <v>641.36666666666656</v>
      </c>
      <c r="I207" s="36">
        <v>646.58333333333326</v>
      </c>
      <c r="J207" s="36">
        <v>653.76666666666654</v>
      </c>
      <c r="K207" s="31">
        <v>639.4</v>
      </c>
      <c r="L207" s="31">
        <v>627</v>
      </c>
      <c r="M207" s="31">
        <v>20.336269999999999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3177.85</v>
      </c>
      <c r="D208" s="36">
        <v>3163.1833333333329</v>
      </c>
      <c r="E208" s="36">
        <v>3144.766666666666</v>
      </c>
      <c r="F208" s="36">
        <v>3111.6833333333329</v>
      </c>
      <c r="G208" s="36">
        <v>3093.266666666666</v>
      </c>
      <c r="H208" s="36">
        <v>3196.266666666666</v>
      </c>
      <c r="I208" s="36">
        <v>3214.6833333333329</v>
      </c>
      <c r="J208" s="36">
        <v>3247.766666666666</v>
      </c>
      <c r="K208" s="31">
        <v>3181.6</v>
      </c>
      <c r="L208" s="31">
        <v>3130.1</v>
      </c>
      <c r="M208" s="31">
        <v>5.7065200000000003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68.349999999999994</v>
      </c>
      <c r="D209" s="36">
        <v>67.899999999999991</v>
      </c>
      <c r="E209" s="36">
        <v>66.649999999999977</v>
      </c>
      <c r="F209" s="36">
        <v>64.949999999999989</v>
      </c>
      <c r="G209" s="36">
        <v>63.699999999999974</v>
      </c>
      <c r="H209" s="36">
        <v>69.59999999999998</v>
      </c>
      <c r="I209" s="36">
        <v>70.850000000000009</v>
      </c>
      <c r="J209" s="36">
        <v>72.549999999999983</v>
      </c>
      <c r="K209" s="31">
        <v>69.150000000000006</v>
      </c>
      <c r="L209" s="31">
        <v>66.2</v>
      </c>
      <c r="M209" s="31">
        <v>100.51485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279.14999999999998</v>
      </c>
      <c r="D210" s="36">
        <v>280.26666666666665</v>
      </c>
      <c r="E210" s="36">
        <v>276.13333333333333</v>
      </c>
      <c r="F210" s="36">
        <v>273.11666666666667</v>
      </c>
      <c r="G210" s="36">
        <v>268.98333333333335</v>
      </c>
      <c r="H210" s="36">
        <v>283.2833333333333</v>
      </c>
      <c r="I210" s="36">
        <v>287.41666666666663</v>
      </c>
      <c r="J210" s="36">
        <v>290.43333333333328</v>
      </c>
      <c r="K210" s="31">
        <v>284.39999999999998</v>
      </c>
      <c r="L210" s="31">
        <v>277.25</v>
      </c>
      <c r="M210" s="31">
        <v>1.65469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505.4</v>
      </c>
      <c r="D211" s="36">
        <v>504.36666666666662</v>
      </c>
      <c r="E211" s="36">
        <v>495.23333333333323</v>
      </c>
      <c r="F211" s="36">
        <v>485.06666666666661</v>
      </c>
      <c r="G211" s="36">
        <v>475.93333333333322</v>
      </c>
      <c r="H211" s="36">
        <v>514.5333333333333</v>
      </c>
      <c r="I211" s="36">
        <v>523.66666666666652</v>
      </c>
      <c r="J211" s="36">
        <v>533.83333333333326</v>
      </c>
      <c r="K211" s="31">
        <v>513.5</v>
      </c>
      <c r="L211" s="31">
        <v>494.2</v>
      </c>
      <c r="M211" s="31">
        <v>116.74265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934.6</v>
      </c>
      <c r="D212" s="36">
        <v>935.18333333333339</v>
      </c>
      <c r="E212" s="36">
        <v>930.41666666666674</v>
      </c>
      <c r="F212" s="36">
        <v>926.23333333333335</v>
      </c>
      <c r="G212" s="36">
        <v>921.4666666666667</v>
      </c>
      <c r="H212" s="36">
        <v>939.36666666666679</v>
      </c>
      <c r="I212" s="36">
        <v>944.13333333333344</v>
      </c>
      <c r="J212" s="36">
        <v>948.31666666666683</v>
      </c>
      <c r="K212" s="31">
        <v>939.95</v>
      </c>
      <c r="L212" s="31">
        <v>931</v>
      </c>
      <c r="M212" s="31">
        <v>0.18976000000000001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2091</v>
      </c>
      <c r="D213" s="36">
        <v>2078.85</v>
      </c>
      <c r="E213" s="36">
        <v>2052.6999999999998</v>
      </c>
      <c r="F213" s="36">
        <v>2014.3999999999999</v>
      </c>
      <c r="G213" s="36">
        <v>1988.2499999999998</v>
      </c>
      <c r="H213" s="36">
        <v>2117.1499999999996</v>
      </c>
      <c r="I213" s="36">
        <v>2143.3000000000002</v>
      </c>
      <c r="J213" s="36">
        <v>2181.6</v>
      </c>
      <c r="K213" s="31">
        <v>2105</v>
      </c>
      <c r="L213" s="31">
        <v>2040.55</v>
      </c>
      <c r="M213" s="31">
        <v>16.343959999999999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160.25</v>
      </c>
      <c r="D214" s="36">
        <v>161.4</v>
      </c>
      <c r="E214" s="36">
        <v>158.4</v>
      </c>
      <c r="F214" s="36">
        <v>156.55000000000001</v>
      </c>
      <c r="G214" s="36">
        <v>153.55000000000001</v>
      </c>
      <c r="H214" s="36">
        <v>163.25</v>
      </c>
      <c r="I214" s="36">
        <v>166.25</v>
      </c>
      <c r="J214" s="36">
        <v>168.1</v>
      </c>
      <c r="K214" s="31">
        <v>164.4</v>
      </c>
      <c r="L214" s="31">
        <v>159.55000000000001</v>
      </c>
      <c r="M214" s="31">
        <v>72.102239999999995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313.60000000000002</v>
      </c>
      <c r="D215" s="36">
        <v>310.01666666666665</v>
      </c>
      <c r="E215" s="36">
        <v>305.33333333333331</v>
      </c>
      <c r="F215" s="36">
        <v>297.06666666666666</v>
      </c>
      <c r="G215" s="36">
        <v>292.38333333333333</v>
      </c>
      <c r="H215" s="36">
        <v>318.2833333333333</v>
      </c>
      <c r="I215" s="36">
        <v>322.9666666666667</v>
      </c>
      <c r="J215" s="36">
        <v>331.23333333333329</v>
      </c>
      <c r="K215" s="31">
        <v>314.7</v>
      </c>
      <c r="L215" s="31">
        <v>301.75</v>
      </c>
      <c r="M215" s="31">
        <v>88.651470000000003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2486.4</v>
      </c>
      <c r="D216" s="36">
        <v>2488.4833333333336</v>
      </c>
      <c r="E216" s="36">
        <v>2473.916666666667</v>
      </c>
      <c r="F216" s="36">
        <v>2461.4333333333334</v>
      </c>
      <c r="G216" s="36">
        <v>2446.8666666666668</v>
      </c>
      <c r="H216" s="36">
        <v>2500.9666666666672</v>
      </c>
      <c r="I216" s="36">
        <v>2515.5333333333338</v>
      </c>
      <c r="J216" s="36">
        <v>2528.0166666666673</v>
      </c>
      <c r="K216" s="31">
        <v>2503.0500000000002</v>
      </c>
      <c r="L216" s="31">
        <v>2476</v>
      </c>
      <c r="M216" s="31">
        <v>14.57029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304.3</v>
      </c>
      <c r="D217" s="36">
        <v>304.48333333333335</v>
      </c>
      <c r="E217" s="36">
        <v>302.36666666666667</v>
      </c>
      <c r="F217" s="36">
        <v>300.43333333333334</v>
      </c>
      <c r="G217" s="36">
        <v>298.31666666666666</v>
      </c>
      <c r="H217" s="36">
        <v>306.41666666666669</v>
      </c>
      <c r="I217" s="36">
        <v>308.53333333333336</v>
      </c>
      <c r="J217" s="36">
        <v>310.4666666666667</v>
      </c>
      <c r="K217" s="31">
        <v>306.60000000000002</v>
      </c>
      <c r="L217" s="31">
        <v>302.55</v>
      </c>
      <c r="M217" s="31">
        <v>3.06698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4373.8500000000004</v>
      </c>
      <c r="D218" s="36">
        <v>4364.5333333333338</v>
      </c>
      <c r="E218" s="36">
        <v>4309.0666666666675</v>
      </c>
      <c r="F218" s="36">
        <v>4244.2833333333338</v>
      </c>
      <c r="G218" s="36">
        <v>4188.8166666666675</v>
      </c>
      <c r="H218" s="36">
        <v>4429.3166666666675</v>
      </c>
      <c r="I218" s="36">
        <v>4484.7833333333328</v>
      </c>
      <c r="J218" s="36">
        <v>4549.5666666666675</v>
      </c>
      <c r="K218" s="31">
        <v>4420</v>
      </c>
      <c r="L218" s="31">
        <v>4299.75</v>
      </c>
      <c r="M218" s="31">
        <v>0.16847000000000001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523.20000000000005</v>
      </c>
      <c r="D219" s="36">
        <v>524.56666666666672</v>
      </c>
      <c r="E219" s="36">
        <v>519.63333333333344</v>
      </c>
      <c r="F219" s="36">
        <v>516.06666666666672</v>
      </c>
      <c r="G219" s="36">
        <v>511.13333333333344</v>
      </c>
      <c r="H219" s="36">
        <v>528.13333333333344</v>
      </c>
      <c r="I219" s="36">
        <v>533.06666666666661</v>
      </c>
      <c r="J219" s="36">
        <v>536.63333333333344</v>
      </c>
      <c r="K219" s="31">
        <v>529.5</v>
      </c>
      <c r="L219" s="31">
        <v>521</v>
      </c>
      <c r="M219" s="31">
        <v>0.31252999999999997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965.8</v>
      </c>
      <c r="D220" s="36">
        <v>960.94999999999993</v>
      </c>
      <c r="E220" s="36">
        <v>953.89999999999986</v>
      </c>
      <c r="F220" s="36">
        <v>941.99999999999989</v>
      </c>
      <c r="G220" s="36">
        <v>934.94999999999982</v>
      </c>
      <c r="H220" s="36">
        <v>972.84999999999991</v>
      </c>
      <c r="I220" s="36">
        <v>979.89999999999986</v>
      </c>
      <c r="J220" s="36">
        <v>991.8</v>
      </c>
      <c r="K220" s="31">
        <v>968</v>
      </c>
      <c r="L220" s="31">
        <v>949.05</v>
      </c>
      <c r="M220" s="31">
        <v>1.04321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35901.65</v>
      </c>
      <c r="D221" s="36">
        <v>36364.700000000004</v>
      </c>
      <c r="E221" s="36">
        <v>35386.950000000012</v>
      </c>
      <c r="F221" s="36">
        <v>34872.250000000007</v>
      </c>
      <c r="G221" s="36">
        <v>33894.500000000015</v>
      </c>
      <c r="H221" s="36">
        <v>36879.400000000009</v>
      </c>
      <c r="I221" s="36">
        <v>37857.149999999994</v>
      </c>
      <c r="J221" s="36">
        <v>38371.850000000006</v>
      </c>
      <c r="K221" s="31">
        <v>37342.449999999997</v>
      </c>
      <c r="L221" s="31">
        <v>35850</v>
      </c>
      <c r="M221" s="31">
        <v>7.0819999999999994E-2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81.75</v>
      </c>
      <c r="D222" s="36">
        <v>81.666666666666671</v>
      </c>
      <c r="E222" s="36">
        <v>80.983333333333348</v>
      </c>
      <c r="F222" s="36">
        <v>80.216666666666683</v>
      </c>
      <c r="G222" s="36">
        <v>79.53333333333336</v>
      </c>
      <c r="H222" s="36">
        <v>82.433333333333337</v>
      </c>
      <c r="I222" s="36">
        <v>83.116666666666646</v>
      </c>
      <c r="J222" s="36">
        <v>83.883333333333326</v>
      </c>
      <c r="K222" s="31">
        <v>82.35</v>
      </c>
      <c r="L222" s="31">
        <v>80.900000000000006</v>
      </c>
      <c r="M222" s="31">
        <v>95.963740000000001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941.1</v>
      </c>
      <c r="D223" s="36">
        <v>941.41666666666663</v>
      </c>
      <c r="E223" s="36">
        <v>938.43333333333328</v>
      </c>
      <c r="F223" s="36">
        <v>935.76666666666665</v>
      </c>
      <c r="G223" s="36">
        <v>932.7833333333333</v>
      </c>
      <c r="H223" s="36">
        <v>944.08333333333326</v>
      </c>
      <c r="I223" s="36">
        <v>947.06666666666661</v>
      </c>
      <c r="J223" s="36">
        <v>949.73333333333323</v>
      </c>
      <c r="K223" s="31">
        <v>944.4</v>
      </c>
      <c r="L223" s="31">
        <v>938.75</v>
      </c>
      <c r="M223" s="31">
        <v>194.92138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1395.55</v>
      </c>
      <c r="D224" s="36">
        <v>1386.25</v>
      </c>
      <c r="E224" s="36">
        <v>1369.5</v>
      </c>
      <c r="F224" s="36">
        <v>1343.45</v>
      </c>
      <c r="G224" s="36">
        <v>1326.7</v>
      </c>
      <c r="H224" s="36">
        <v>1412.3</v>
      </c>
      <c r="I224" s="36">
        <v>1429.05</v>
      </c>
      <c r="J224" s="36">
        <v>1455.1</v>
      </c>
      <c r="K224" s="31">
        <v>1403</v>
      </c>
      <c r="L224" s="31">
        <v>1360.2</v>
      </c>
      <c r="M224" s="31">
        <v>6.2734100000000002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543.25</v>
      </c>
      <c r="D225" s="36">
        <v>540.61666666666667</v>
      </c>
      <c r="E225" s="36">
        <v>533.33333333333337</v>
      </c>
      <c r="F225" s="36">
        <v>523.41666666666674</v>
      </c>
      <c r="G225" s="36">
        <v>516.13333333333344</v>
      </c>
      <c r="H225" s="36">
        <v>550.5333333333333</v>
      </c>
      <c r="I225" s="36">
        <v>557.81666666666661</v>
      </c>
      <c r="J225" s="36">
        <v>567.73333333333323</v>
      </c>
      <c r="K225" s="31">
        <v>547.9</v>
      </c>
      <c r="L225" s="31">
        <v>530.70000000000005</v>
      </c>
      <c r="M225" s="31">
        <v>17.014469999999999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674.8</v>
      </c>
      <c r="D226" s="36">
        <v>666.80000000000007</v>
      </c>
      <c r="E226" s="36">
        <v>655.65000000000009</v>
      </c>
      <c r="F226" s="36">
        <v>636.5</v>
      </c>
      <c r="G226" s="36">
        <v>625.35</v>
      </c>
      <c r="H226" s="36">
        <v>685.95000000000016</v>
      </c>
      <c r="I226" s="36">
        <v>697.1</v>
      </c>
      <c r="J226" s="36">
        <v>716.25000000000023</v>
      </c>
      <c r="K226" s="31">
        <v>677.95</v>
      </c>
      <c r="L226" s="31">
        <v>647.65</v>
      </c>
      <c r="M226" s="31">
        <v>3.2520500000000001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66.150000000000006</v>
      </c>
      <c r="D227" s="36">
        <v>66.116666666666674</v>
      </c>
      <c r="E227" s="36">
        <v>65.733333333333348</v>
      </c>
      <c r="F227" s="36">
        <v>65.316666666666677</v>
      </c>
      <c r="G227" s="36">
        <v>64.933333333333351</v>
      </c>
      <c r="H227" s="36">
        <v>66.533333333333346</v>
      </c>
      <c r="I227" s="36">
        <v>66.916666666666671</v>
      </c>
      <c r="J227" s="36">
        <v>67.333333333333343</v>
      </c>
      <c r="K227" s="31">
        <v>66.5</v>
      </c>
      <c r="L227" s="31">
        <v>65.7</v>
      </c>
      <c r="M227" s="31">
        <v>55.589170000000003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86.85</v>
      </c>
      <c r="D228" s="36">
        <v>87.05</v>
      </c>
      <c r="E228" s="36">
        <v>86.399999999999991</v>
      </c>
      <c r="F228" s="36">
        <v>85.949999999999989</v>
      </c>
      <c r="G228" s="36">
        <v>85.299999999999983</v>
      </c>
      <c r="H228" s="36">
        <v>87.5</v>
      </c>
      <c r="I228" s="36">
        <v>88.15</v>
      </c>
      <c r="J228" s="36">
        <v>88.600000000000009</v>
      </c>
      <c r="K228" s="31">
        <v>87.7</v>
      </c>
      <c r="L228" s="31">
        <v>86.6</v>
      </c>
      <c r="M228" s="31">
        <v>289.32220000000001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120.45</v>
      </c>
      <c r="D229" s="36">
        <v>120.46666666666665</v>
      </c>
      <c r="E229" s="36">
        <v>119.68333333333331</v>
      </c>
      <c r="F229" s="36">
        <v>118.91666666666666</v>
      </c>
      <c r="G229" s="36">
        <v>118.13333333333331</v>
      </c>
      <c r="H229" s="36">
        <v>121.23333333333331</v>
      </c>
      <c r="I229" s="36">
        <v>122.01666666666664</v>
      </c>
      <c r="J229" s="36">
        <v>122.7833333333333</v>
      </c>
      <c r="K229" s="31">
        <v>121.25</v>
      </c>
      <c r="L229" s="31">
        <v>119.7</v>
      </c>
      <c r="M229" s="31">
        <v>67.460679999999996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974.3</v>
      </c>
      <c r="D230" s="36">
        <v>986.91666666666663</v>
      </c>
      <c r="E230" s="36">
        <v>957.43333333333328</v>
      </c>
      <c r="F230" s="36">
        <v>940.56666666666661</v>
      </c>
      <c r="G230" s="36">
        <v>911.08333333333326</v>
      </c>
      <c r="H230" s="36">
        <v>1003.7833333333333</v>
      </c>
      <c r="I230" s="36">
        <v>1033.2666666666667</v>
      </c>
      <c r="J230" s="36">
        <v>1050.1333333333332</v>
      </c>
      <c r="K230" s="31">
        <v>1016.4</v>
      </c>
      <c r="L230" s="31">
        <v>970.05</v>
      </c>
      <c r="M230" s="31">
        <v>1.50362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632.45000000000005</v>
      </c>
      <c r="D231" s="36">
        <v>629.79999999999995</v>
      </c>
      <c r="E231" s="36">
        <v>622.69999999999993</v>
      </c>
      <c r="F231" s="36">
        <v>612.94999999999993</v>
      </c>
      <c r="G231" s="36">
        <v>605.84999999999991</v>
      </c>
      <c r="H231" s="36">
        <v>639.54999999999995</v>
      </c>
      <c r="I231" s="36">
        <v>646.64999999999986</v>
      </c>
      <c r="J231" s="36">
        <v>656.4</v>
      </c>
      <c r="K231" s="31">
        <v>636.9</v>
      </c>
      <c r="L231" s="31">
        <v>620.04999999999995</v>
      </c>
      <c r="M231" s="31">
        <v>3.1855799999999999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213.35</v>
      </c>
      <c r="D232" s="36">
        <v>214.35</v>
      </c>
      <c r="E232" s="36">
        <v>212</v>
      </c>
      <c r="F232" s="36">
        <v>210.65</v>
      </c>
      <c r="G232" s="36">
        <v>208.3</v>
      </c>
      <c r="H232" s="36">
        <v>215.7</v>
      </c>
      <c r="I232" s="36">
        <v>218.04999999999995</v>
      </c>
      <c r="J232" s="36">
        <v>219.39999999999998</v>
      </c>
      <c r="K232" s="31">
        <v>216.7</v>
      </c>
      <c r="L232" s="31">
        <v>213</v>
      </c>
      <c r="M232" s="31">
        <v>13.92704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180.3</v>
      </c>
      <c r="D233" s="36">
        <v>179.66666666666666</v>
      </c>
      <c r="E233" s="36">
        <v>177.0333333333333</v>
      </c>
      <c r="F233" s="36">
        <v>173.76666666666665</v>
      </c>
      <c r="G233" s="36">
        <v>171.1333333333333</v>
      </c>
      <c r="H233" s="36">
        <v>182.93333333333331</v>
      </c>
      <c r="I233" s="36">
        <v>185.56666666666669</v>
      </c>
      <c r="J233" s="36">
        <v>188.83333333333331</v>
      </c>
      <c r="K233" s="31">
        <v>182.3</v>
      </c>
      <c r="L233" s="31">
        <v>176.4</v>
      </c>
      <c r="M233" s="31">
        <v>220.60212999999999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81.8</v>
      </c>
      <c r="D234" s="36">
        <v>82.016666666666666</v>
      </c>
      <c r="E234" s="36">
        <v>80.633333333333326</v>
      </c>
      <c r="F234" s="36">
        <v>79.466666666666654</v>
      </c>
      <c r="G234" s="36">
        <v>78.083333333333314</v>
      </c>
      <c r="H234" s="36">
        <v>83.183333333333337</v>
      </c>
      <c r="I234" s="36">
        <v>84.566666666666691</v>
      </c>
      <c r="J234" s="36">
        <v>85.733333333333348</v>
      </c>
      <c r="K234" s="31">
        <v>83.4</v>
      </c>
      <c r="L234" s="31">
        <v>80.849999999999994</v>
      </c>
      <c r="M234" s="31">
        <v>147.37286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2584.1999999999998</v>
      </c>
      <c r="D235" s="36">
        <v>2583.6333333333332</v>
      </c>
      <c r="E235" s="36">
        <v>2547.7166666666662</v>
      </c>
      <c r="F235" s="36">
        <v>2511.2333333333331</v>
      </c>
      <c r="G235" s="36">
        <v>2475.3166666666662</v>
      </c>
      <c r="H235" s="36">
        <v>2620.1166666666663</v>
      </c>
      <c r="I235" s="36">
        <v>2656.0333333333333</v>
      </c>
      <c r="J235" s="36">
        <v>2692.5166666666664</v>
      </c>
      <c r="K235" s="31">
        <v>2619.5500000000002</v>
      </c>
      <c r="L235" s="31">
        <v>2547.15</v>
      </c>
      <c r="M235" s="31">
        <v>3.2275800000000001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446.3</v>
      </c>
      <c r="D236" s="36">
        <v>450.36666666666662</v>
      </c>
      <c r="E236" s="36">
        <v>437.73333333333323</v>
      </c>
      <c r="F236" s="36">
        <v>429.16666666666663</v>
      </c>
      <c r="G236" s="36">
        <v>416.53333333333325</v>
      </c>
      <c r="H236" s="36">
        <v>458.93333333333322</v>
      </c>
      <c r="I236" s="36">
        <v>471.56666666666655</v>
      </c>
      <c r="J236" s="36">
        <v>480.13333333333321</v>
      </c>
      <c r="K236" s="31">
        <v>463</v>
      </c>
      <c r="L236" s="31">
        <v>441.8</v>
      </c>
      <c r="M236" s="31">
        <v>25.012509999999999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135.5</v>
      </c>
      <c r="D237" s="36">
        <v>135.04999999999998</v>
      </c>
      <c r="E237" s="36">
        <v>133.34999999999997</v>
      </c>
      <c r="F237" s="36">
        <v>131.19999999999999</v>
      </c>
      <c r="G237" s="36">
        <v>129.49999999999997</v>
      </c>
      <c r="H237" s="36">
        <v>137.19999999999996</v>
      </c>
      <c r="I237" s="36">
        <v>138.89999999999995</v>
      </c>
      <c r="J237" s="36">
        <v>141.04999999999995</v>
      </c>
      <c r="K237" s="31">
        <v>136.75</v>
      </c>
      <c r="L237" s="31">
        <v>132.9</v>
      </c>
      <c r="M237" s="31">
        <v>80.809039999999996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411.4</v>
      </c>
      <c r="D238" s="36">
        <v>411.5</v>
      </c>
      <c r="E238" s="36">
        <v>409.5</v>
      </c>
      <c r="F238" s="36">
        <v>407.6</v>
      </c>
      <c r="G238" s="36">
        <v>405.6</v>
      </c>
      <c r="H238" s="36">
        <v>413.4</v>
      </c>
      <c r="I238" s="36">
        <v>415.4</v>
      </c>
      <c r="J238" s="36">
        <v>417.29999999999995</v>
      </c>
      <c r="K238" s="31">
        <v>413.5</v>
      </c>
      <c r="L238" s="31">
        <v>409.6</v>
      </c>
      <c r="M238" s="31">
        <v>22.58736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101.7</v>
      </c>
      <c r="D239" s="36">
        <v>100.95</v>
      </c>
      <c r="E239" s="36">
        <v>99.9</v>
      </c>
      <c r="F239" s="36">
        <v>98.100000000000009</v>
      </c>
      <c r="G239" s="36">
        <v>97.050000000000011</v>
      </c>
      <c r="H239" s="36">
        <v>102.75</v>
      </c>
      <c r="I239" s="36">
        <v>103.79999999999998</v>
      </c>
      <c r="J239" s="36">
        <v>105.6</v>
      </c>
      <c r="K239" s="31">
        <v>102</v>
      </c>
      <c r="L239" s="31">
        <v>99.15</v>
      </c>
      <c r="M239" s="31">
        <v>357.21107000000001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41.6</v>
      </c>
      <c r="D240" s="36">
        <v>41.75</v>
      </c>
      <c r="E240" s="36">
        <v>41.1</v>
      </c>
      <c r="F240" s="36">
        <v>40.6</v>
      </c>
      <c r="G240" s="36">
        <v>39.950000000000003</v>
      </c>
      <c r="H240" s="36">
        <v>42.25</v>
      </c>
      <c r="I240" s="36">
        <v>42.900000000000006</v>
      </c>
      <c r="J240" s="36">
        <v>43.4</v>
      </c>
      <c r="K240" s="31">
        <v>42.4</v>
      </c>
      <c r="L240" s="31">
        <v>41.25</v>
      </c>
      <c r="M240" s="31">
        <v>264.56887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677.35</v>
      </c>
      <c r="D241" s="36">
        <v>676.76666666666677</v>
      </c>
      <c r="E241" s="36">
        <v>674.58333333333348</v>
      </c>
      <c r="F241" s="36">
        <v>671.81666666666672</v>
      </c>
      <c r="G241" s="36">
        <v>669.63333333333344</v>
      </c>
      <c r="H241" s="36">
        <v>679.53333333333353</v>
      </c>
      <c r="I241" s="36">
        <v>681.7166666666667</v>
      </c>
      <c r="J241" s="36">
        <v>684.48333333333358</v>
      </c>
      <c r="K241" s="31">
        <v>678.95</v>
      </c>
      <c r="L241" s="31">
        <v>674</v>
      </c>
      <c r="M241" s="31">
        <v>7.3647499999999999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73.5</v>
      </c>
      <c r="D242" s="36">
        <v>73.816666666666677</v>
      </c>
      <c r="E242" s="36">
        <v>72.833333333333357</v>
      </c>
      <c r="F242" s="36">
        <v>72.166666666666686</v>
      </c>
      <c r="G242" s="36">
        <v>71.183333333333366</v>
      </c>
      <c r="H242" s="36">
        <v>74.483333333333348</v>
      </c>
      <c r="I242" s="36">
        <v>75.466666666666669</v>
      </c>
      <c r="J242" s="36">
        <v>76.13333333333334</v>
      </c>
      <c r="K242" s="31">
        <v>74.8</v>
      </c>
      <c r="L242" s="31">
        <v>73.150000000000006</v>
      </c>
      <c r="M242" s="31">
        <v>198.71941000000001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1479.75</v>
      </c>
      <c r="D243" s="36">
        <v>1491.5833333333333</v>
      </c>
      <c r="E243" s="36">
        <v>1458.1666666666665</v>
      </c>
      <c r="F243" s="36">
        <v>1436.5833333333333</v>
      </c>
      <c r="G243" s="36">
        <v>1403.1666666666665</v>
      </c>
      <c r="H243" s="36">
        <v>1513.1666666666665</v>
      </c>
      <c r="I243" s="36">
        <v>1546.583333333333</v>
      </c>
      <c r="J243" s="36">
        <v>1568.1666666666665</v>
      </c>
      <c r="K243" s="31">
        <v>1525</v>
      </c>
      <c r="L243" s="31">
        <v>1470</v>
      </c>
      <c r="M243" s="31">
        <v>1.5697099999999999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387.3</v>
      </c>
      <c r="D244" s="36">
        <v>388.48333333333329</v>
      </c>
      <c r="E244" s="36">
        <v>382.96666666666658</v>
      </c>
      <c r="F244" s="36">
        <v>378.63333333333327</v>
      </c>
      <c r="G244" s="36">
        <v>373.11666666666656</v>
      </c>
      <c r="H244" s="36">
        <v>392.81666666666661</v>
      </c>
      <c r="I244" s="36">
        <v>398.33333333333337</v>
      </c>
      <c r="J244" s="36">
        <v>402.66666666666663</v>
      </c>
      <c r="K244" s="31">
        <v>394</v>
      </c>
      <c r="L244" s="31">
        <v>384.15</v>
      </c>
      <c r="M244" s="31">
        <v>53.5869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187.75</v>
      </c>
      <c r="D245" s="36">
        <v>188.06666666666669</v>
      </c>
      <c r="E245" s="36">
        <v>186.08333333333337</v>
      </c>
      <c r="F245" s="36">
        <v>184.41666666666669</v>
      </c>
      <c r="G245" s="36">
        <v>182.43333333333337</v>
      </c>
      <c r="H245" s="36">
        <v>189.73333333333338</v>
      </c>
      <c r="I245" s="36">
        <v>191.71666666666667</v>
      </c>
      <c r="J245" s="36">
        <v>193.38333333333338</v>
      </c>
      <c r="K245" s="31">
        <v>190.05</v>
      </c>
      <c r="L245" s="31">
        <v>186.4</v>
      </c>
      <c r="M245" s="31">
        <v>43.212609999999998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1493.95</v>
      </c>
      <c r="D246" s="36">
        <v>1507.5666666666666</v>
      </c>
      <c r="E246" s="36">
        <v>1476.6333333333332</v>
      </c>
      <c r="F246" s="36">
        <v>1459.3166666666666</v>
      </c>
      <c r="G246" s="36">
        <v>1428.3833333333332</v>
      </c>
      <c r="H246" s="36">
        <v>1524.8833333333332</v>
      </c>
      <c r="I246" s="36">
        <v>1555.8166666666666</v>
      </c>
      <c r="J246" s="36">
        <v>1573.1333333333332</v>
      </c>
      <c r="K246" s="31">
        <v>1538.5</v>
      </c>
      <c r="L246" s="31">
        <v>1490.25</v>
      </c>
      <c r="M246" s="31">
        <v>62.93703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22.1</v>
      </c>
      <c r="D247" s="36">
        <v>21.833333333333332</v>
      </c>
      <c r="E247" s="36">
        <v>21.366666666666664</v>
      </c>
      <c r="F247" s="36">
        <v>20.633333333333333</v>
      </c>
      <c r="G247" s="36">
        <v>20.166666666666664</v>
      </c>
      <c r="H247" s="36">
        <v>22.566666666666663</v>
      </c>
      <c r="I247" s="36">
        <v>23.033333333333331</v>
      </c>
      <c r="J247" s="36">
        <v>23.766666666666662</v>
      </c>
      <c r="K247" s="31">
        <v>22.3</v>
      </c>
      <c r="L247" s="31">
        <v>21.1</v>
      </c>
      <c r="M247" s="31">
        <v>649.08335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4743.6000000000004</v>
      </c>
      <c r="D248" s="36">
        <v>4674.9333333333334</v>
      </c>
      <c r="E248" s="36">
        <v>4593.8166666666666</v>
      </c>
      <c r="F248" s="36">
        <v>4444.0333333333328</v>
      </c>
      <c r="G248" s="36">
        <v>4362.9166666666661</v>
      </c>
      <c r="H248" s="36">
        <v>4824.7166666666672</v>
      </c>
      <c r="I248" s="36">
        <v>4905.8333333333339</v>
      </c>
      <c r="J248" s="36">
        <v>5055.6166666666677</v>
      </c>
      <c r="K248" s="31">
        <v>4756.05</v>
      </c>
      <c r="L248" s="31">
        <v>4525.1499999999996</v>
      </c>
      <c r="M248" s="31">
        <v>5.4529199999999998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1410.5</v>
      </c>
      <c r="D249" s="36">
        <v>1405.8333333333333</v>
      </c>
      <c r="E249" s="36">
        <v>1397.6666666666665</v>
      </c>
      <c r="F249" s="36">
        <v>1384.8333333333333</v>
      </c>
      <c r="G249" s="36">
        <v>1376.6666666666665</v>
      </c>
      <c r="H249" s="36">
        <v>1418.6666666666665</v>
      </c>
      <c r="I249" s="36">
        <v>1426.833333333333</v>
      </c>
      <c r="J249" s="36">
        <v>1439.6666666666665</v>
      </c>
      <c r="K249" s="31">
        <v>1414</v>
      </c>
      <c r="L249" s="31">
        <v>1393</v>
      </c>
      <c r="M249" s="31">
        <v>85.518600000000006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2952.35</v>
      </c>
      <c r="D250" s="36">
        <v>2951.4500000000003</v>
      </c>
      <c r="E250" s="36">
        <v>2914.0000000000005</v>
      </c>
      <c r="F250" s="36">
        <v>2875.65</v>
      </c>
      <c r="G250" s="36">
        <v>2838.2000000000003</v>
      </c>
      <c r="H250" s="36">
        <v>2989.8000000000006</v>
      </c>
      <c r="I250" s="36">
        <v>3027.2500000000005</v>
      </c>
      <c r="J250" s="36">
        <v>3065.6000000000008</v>
      </c>
      <c r="K250" s="31">
        <v>2988.9</v>
      </c>
      <c r="L250" s="31">
        <v>2913.1</v>
      </c>
      <c r="M250" s="31">
        <v>0.21084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689.9</v>
      </c>
      <c r="D251" s="36">
        <v>686.23333333333323</v>
      </c>
      <c r="E251" s="36">
        <v>677.46666666666647</v>
      </c>
      <c r="F251" s="36">
        <v>665.03333333333319</v>
      </c>
      <c r="G251" s="36">
        <v>656.26666666666642</v>
      </c>
      <c r="H251" s="36">
        <v>698.66666666666652</v>
      </c>
      <c r="I251" s="36">
        <v>707.43333333333317</v>
      </c>
      <c r="J251" s="36">
        <v>719.86666666666656</v>
      </c>
      <c r="K251" s="31">
        <v>695</v>
      </c>
      <c r="L251" s="31">
        <v>673.8</v>
      </c>
      <c r="M251" s="31">
        <v>4.6742800000000004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2543.35</v>
      </c>
      <c r="D252" s="36">
        <v>2547.7333333333336</v>
      </c>
      <c r="E252" s="36">
        <v>2530.4666666666672</v>
      </c>
      <c r="F252" s="36">
        <v>2517.5833333333335</v>
      </c>
      <c r="G252" s="36">
        <v>2500.3166666666671</v>
      </c>
      <c r="H252" s="36">
        <v>2560.6166666666672</v>
      </c>
      <c r="I252" s="36">
        <v>2577.8833333333337</v>
      </c>
      <c r="J252" s="36">
        <v>2590.7666666666673</v>
      </c>
      <c r="K252" s="31">
        <v>2565</v>
      </c>
      <c r="L252" s="31">
        <v>2534.85</v>
      </c>
      <c r="M252" s="31">
        <v>7.7884599999999997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1057.3499999999999</v>
      </c>
      <c r="D253" s="36">
        <v>1055.5833333333333</v>
      </c>
      <c r="E253" s="36">
        <v>1043.7666666666664</v>
      </c>
      <c r="F253" s="36">
        <v>1030.1833333333332</v>
      </c>
      <c r="G253" s="36">
        <v>1018.3666666666663</v>
      </c>
      <c r="H253" s="36">
        <v>1069.1666666666665</v>
      </c>
      <c r="I253" s="36">
        <v>1080.9833333333336</v>
      </c>
      <c r="J253" s="36">
        <v>1094.5666666666666</v>
      </c>
      <c r="K253" s="31">
        <v>1067.4000000000001</v>
      </c>
      <c r="L253" s="31">
        <v>1042</v>
      </c>
      <c r="M253" s="31">
        <v>1.6609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35.4</v>
      </c>
      <c r="D254" s="36">
        <v>35.666666666666664</v>
      </c>
      <c r="E254" s="36">
        <v>34.833333333333329</v>
      </c>
      <c r="F254" s="36">
        <v>34.266666666666666</v>
      </c>
      <c r="G254" s="36">
        <v>33.43333333333333</v>
      </c>
      <c r="H254" s="36">
        <v>36.233333333333327</v>
      </c>
      <c r="I254" s="36">
        <v>37.066666666666656</v>
      </c>
      <c r="J254" s="36">
        <v>37.633333333333326</v>
      </c>
      <c r="K254" s="31">
        <v>36.5</v>
      </c>
      <c r="L254" s="31">
        <v>35.1</v>
      </c>
      <c r="M254" s="31">
        <v>433.54165999999998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441.95</v>
      </c>
      <c r="D255" s="36">
        <v>440.65000000000003</v>
      </c>
      <c r="E255" s="36">
        <v>438.80000000000007</v>
      </c>
      <c r="F255" s="36">
        <v>435.65000000000003</v>
      </c>
      <c r="G255" s="36">
        <v>433.80000000000007</v>
      </c>
      <c r="H255" s="36">
        <v>443.80000000000007</v>
      </c>
      <c r="I255" s="36">
        <v>445.65000000000009</v>
      </c>
      <c r="J255" s="36">
        <v>448.80000000000007</v>
      </c>
      <c r="K255" s="31">
        <v>442.5</v>
      </c>
      <c r="L255" s="31">
        <v>437.5</v>
      </c>
      <c r="M255" s="31">
        <v>74.364279999999994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266.05</v>
      </c>
      <c r="D256" s="36">
        <v>267.88333333333338</v>
      </c>
      <c r="E256" s="36">
        <v>263.16666666666674</v>
      </c>
      <c r="F256" s="36">
        <v>260.28333333333336</v>
      </c>
      <c r="G256" s="36">
        <v>255.56666666666672</v>
      </c>
      <c r="H256" s="36">
        <v>270.76666666666677</v>
      </c>
      <c r="I256" s="36">
        <v>275.48333333333335</v>
      </c>
      <c r="J256" s="36">
        <v>278.36666666666679</v>
      </c>
      <c r="K256" s="31">
        <v>272.60000000000002</v>
      </c>
      <c r="L256" s="31">
        <v>265</v>
      </c>
      <c r="M256" s="31">
        <v>9.2520600000000002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1513.95</v>
      </c>
      <c r="D257" s="36">
        <v>1513.7</v>
      </c>
      <c r="E257" s="36">
        <v>1491.45</v>
      </c>
      <c r="F257" s="36">
        <v>1468.95</v>
      </c>
      <c r="G257" s="36">
        <v>1446.7</v>
      </c>
      <c r="H257" s="36">
        <v>1536.2</v>
      </c>
      <c r="I257" s="36">
        <v>1558.45</v>
      </c>
      <c r="J257" s="36">
        <v>1580.95</v>
      </c>
      <c r="K257" s="31">
        <v>1535.95</v>
      </c>
      <c r="L257" s="31">
        <v>1491.2</v>
      </c>
      <c r="M257" s="31">
        <v>1.7793699999999999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3456.05</v>
      </c>
      <c r="D258" s="36">
        <v>3456.9333333333329</v>
      </c>
      <c r="E258" s="36">
        <v>3429.1166666666659</v>
      </c>
      <c r="F258" s="36">
        <v>3402.1833333333329</v>
      </c>
      <c r="G258" s="36">
        <v>3374.3666666666659</v>
      </c>
      <c r="H258" s="36">
        <v>3483.8666666666659</v>
      </c>
      <c r="I258" s="36">
        <v>3511.6833333333325</v>
      </c>
      <c r="J258" s="36">
        <v>3538.6166666666659</v>
      </c>
      <c r="K258" s="31">
        <v>3484.75</v>
      </c>
      <c r="L258" s="31">
        <v>3430</v>
      </c>
      <c r="M258" s="31">
        <v>0.62968000000000002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112.25</v>
      </c>
      <c r="D259" s="36">
        <v>112.25</v>
      </c>
      <c r="E259" s="36">
        <v>111.3</v>
      </c>
      <c r="F259" s="36">
        <v>110.35</v>
      </c>
      <c r="G259" s="36">
        <v>109.39999999999999</v>
      </c>
      <c r="H259" s="36">
        <v>113.2</v>
      </c>
      <c r="I259" s="36">
        <v>114.14999999999999</v>
      </c>
      <c r="J259" s="36">
        <v>115.10000000000001</v>
      </c>
      <c r="K259" s="31">
        <v>113.2</v>
      </c>
      <c r="L259" s="31">
        <v>111.3</v>
      </c>
      <c r="M259" s="31">
        <v>7.7614900000000002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1206.3</v>
      </c>
      <c r="D260" s="36">
        <v>1204.7499999999998</v>
      </c>
      <c r="E260" s="36">
        <v>1192.6499999999996</v>
      </c>
      <c r="F260" s="36">
        <v>1178.9999999999998</v>
      </c>
      <c r="G260" s="36">
        <v>1166.8999999999996</v>
      </c>
      <c r="H260" s="36">
        <v>1218.3999999999996</v>
      </c>
      <c r="I260" s="36">
        <v>1230.4999999999995</v>
      </c>
      <c r="J260" s="36">
        <v>1244.1499999999996</v>
      </c>
      <c r="K260" s="31">
        <v>1216.8499999999999</v>
      </c>
      <c r="L260" s="31">
        <v>1191.0999999999999</v>
      </c>
      <c r="M260" s="31">
        <v>0.23627000000000001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471.2</v>
      </c>
      <c r="D261" s="36">
        <v>477.38333333333338</v>
      </c>
      <c r="E261" s="36">
        <v>463.81666666666678</v>
      </c>
      <c r="F261" s="36">
        <v>456.43333333333339</v>
      </c>
      <c r="G261" s="36">
        <v>442.86666666666679</v>
      </c>
      <c r="H261" s="36">
        <v>484.76666666666677</v>
      </c>
      <c r="I261" s="36">
        <v>498.33333333333337</v>
      </c>
      <c r="J261" s="36">
        <v>505.71666666666675</v>
      </c>
      <c r="K261" s="31">
        <v>490.95</v>
      </c>
      <c r="L261" s="31">
        <v>470</v>
      </c>
      <c r="M261" s="31">
        <v>13.584160000000001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648.29999999999995</v>
      </c>
      <c r="D262" s="36">
        <v>649.69999999999993</v>
      </c>
      <c r="E262" s="36">
        <v>641.19999999999982</v>
      </c>
      <c r="F262" s="36">
        <v>634.09999999999991</v>
      </c>
      <c r="G262" s="36">
        <v>625.5999999999998</v>
      </c>
      <c r="H262" s="36">
        <v>656.79999999999984</v>
      </c>
      <c r="I262" s="36">
        <v>665.30000000000007</v>
      </c>
      <c r="J262" s="36">
        <v>672.39999999999986</v>
      </c>
      <c r="K262" s="31">
        <v>658.2</v>
      </c>
      <c r="L262" s="31">
        <v>642.6</v>
      </c>
      <c r="M262" s="31">
        <v>24.91752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333.9</v>
      </c>
      <c r="D263" s="36">
        <v>336.2833333333333</v>
      </c>
      <c r="E263" s="36">
        <v>328.86666666666662</v>
      </c>
      <c r="F263" s="36">
        <v>323.83333333333331</v>
      </c>
      <c r="G263" s="36">
        <v>316.41666666666663</v>
      </c>
      <c r="H263" s="36">
        <v>341.31666666666661</v>
      </c>
      <c r="I263" s="36">
        <v>348.73333333333335</v>
      </c>
      <c r="J263" s="36">
        <v>353.76666666666659</v>
      </c>
      <c r="K263" s="31">
        <v>343.7</v>
      </c>
      <c r="L263" s="31">
        <v>331.25</v>
      </c>
      <c r="M263" s="31">
        <v>0.89939999999999998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807.75</v>
      </c>
      <c r="D264" s="36">
        <v>807.08333333333337</v>
      </c>
      <c r="E264" s="36">
        <v>780.66666666666674</v>
      </c>
      <c r="F264" s="36">
        <v>753.58333333333337</v>
      </c>
      <c r="G264" s="36">
        <v>727.16666666666674</v>
      </c>
      <c r="H264" s="36">
        <v>834.16666666666674</v>
      </c>
      <c r="I264" s="36">
        <v>860.58333333333348</v>
      </c>
      <c r="J264" s="36">
        <v>887.66666666666674</v>
      </c>
      <c r="K264" s="31">
        <v>833.5</v>
      </c>
      <c r="L264" s="31">
        <v>780</v>
      </c>
      <c r="M264" s="31">
        <v>11.20467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374.25</v>
      </c>
      <c r="D265" s="36">
        <v>375.88333333333338</v>
      </c>
      <c r="E265" s="36">
        <v>371.41666666666674</v>
      </c>
      <c r="F265" s="36">
        <v>368.58333333333337</v>
      </c>
      <c r="G265" s="36">
        <v>364.11666666666673</v>
      </c>
      <c r="H265" s="36">
        <v>378.71666666666675</v>
      </c>
      <c r="I265" s="36">
        <v>383.18333333333334</v>
      </c>
      <c r="J265" s="36">
        <v>386.01666666666677</v>
      </c>
      <c r="K265" s="31">
        <v>380.35</v>
      </c>
      <c r="L265" s="31">
        <v>373.05</v>
      </c>
      <c r="M265" s="31">
        <v>4.5052300000000001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82.65</v>
      </c>
      <c r="D266" s="36">
        <v>82.933333333333323</v>
      </c>
      <c r="E266" s="36">
        <v>81.816666666666649</v>
      </c>
      <c r="F266" s="36">
        <v>80.98333333333332</v>
      </c>
      <c r="G266" s="36">
        <v>79.866666666666646</v>
      </c>
      <c r="H266" s="36">
        <v>83.766666666666652</v>
      </c>
      <c r="I266" s="36">
        <v>84.883333333333326</v>
      </c>
      <c r="J266" s="36">
        <v>85.716666666666654</v>
      </c>
      <c r="K266" s="31">
        <v>84.05</v>
      </c>
      <c r="L266" s="31">
        <v>82.1</v>
      </c>
      <c r="M266" s="31">
        <v>27.610800000000001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399.9</v>
      </c>
      <c r="D267" s="36">
        <v>401.60000000000008</v>
      </c>
      <c r="E267" s="36">
        <v>391.40000000000015</v>
      </c>
      <c r="F267" s="36">
        <v>382.90000000000009</v>
      </c>
      <c r="G267" s="36">
        <v>372.70000000000016</v>
      </c>
      <c r="H267" s="36">
        <v>410.10000000000014</v>
      </c>
      <c r="I267" s="36">
        <v>420.30000000000007</v>
      </c>
      <c r="J267" s="36">
        <v>428.80000000000013</v>
      </c>
      <c r="K267" s="31">
        <v>411.8</v>
      </c>
      <c r="L267" s="31">
        <v>393.1</v>
      </c>
      <c r="M267" s="31">
        <v>94.394049999999993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772.85</v>
      </c>
      <c r="D268" s="36">
        <v>774.7833333333333</v>
      </c>
      <c r="E268" s="36">
        <v>767.06666666666661</v>
      </c>
      <c r="F268" s="36">
        <v>761.2833333333333</v>
      </c>
      <c r="G268" s="36">
        <v>753.56666666666661</v>
      </c>
      <c r="H268" s="36">
        <v>780.56666666666661</v>
      </c>
      <c r="I268" s="36">
        <v>788.2833333333333</v>
      </c>
      <c r="J268" s="36">
        <v>794.06666666666661</v>
      </c>
      <c r="K268" s="31">
        <v>782.5</v>
      </c>
      <c r="L268" s="31">
        <v>769</v>
      </c>
      <c r="M268" s="31">
        <v>24.436520000000002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515.75</v>
      </c>
      <c r="D269" s="36">
        <v>513.11666666666667</v>
      </c>
      <c r="E269" s="36">
        <v>508.73333333333335</v>
      </c>
      <c r="F269" s="36">
        <v>501.7166666666667</v>
      </c>
      <c r="G269" s="36">
        <v>497.33333333333337</v>
      </c>
      <c r="H269" s="36">
        <v>520.13333333333333</v>
      </c>
      <c r="I269" s="36">
        <v>524.51666666666677</v>
      </c>
      <c r="J269" s="36">
        <v>531.5333333333333</v>
      </c>
      <c r="K269" s="31">
        <v>517.5</v>
      </c>
      <c r="L269" s="31">
        <v>506.1</v>
      </c>
      <c r="M269" s="31">
        <v>21.25442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423.65</v>
      </c>
      <c r="D270" s="36">
        <v>424.90000000000003</v>
      </c>
      <c r="E270" s="36">
        <v>419.75000000000006</v>
      </c>
      <c r="F270" s="36">
        <v>415.85</v>
      </c>
      <c r="G270" s="36">
        <v>410.70000000000005</v>
      </c>
      <c r="H270" s="36">
        <v>428.80000000000007</v>
      </c>
      <c r="I270" s="36">
        <v>433.95000000000005</v>
      </c>
      <c r="J270" s="36">
        <v>437.85000000000008</v>
      </c>
      <c r="K270" s="31">
        <v>430.05</v>
      </c>
      <c r="L270" s="31">
        <v>421</v>
      </c>
      <c r="M270" s="31">
        <v>1.8425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419.55</v>
      </c>
      <c r="D271" s="36">
        <v>416.43333333333334</v>
      </c>
      <c r="E271" s="36">
        <v>411.36666666666667</v>
      </c>
      <c r="F271" s="36">
        <v>403.18333333333334</v>
      </c>
      <c r="G271" s="36">
        <v>398.11666666666667</v>
      </c>
      <c r="H271" s="36">
        <v>424.61666666666667</v>
      </c>
      <c r="I271" s="36">
        <v>429.68333333333339</v>
      </c>
      <c r="J271" s="36">
        <v>437.86666666666667</v>
      </c>
      <c r="K271" s="31">
        <v>421.5</v>
      </c>
      <c r="L271" s="31">
        <v>408.25</v>
      </c>
      <c r="M271" s="31">
        <v>3.6468799999999999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701.65</v>
      </c>
      <c r="D272" s="36">
        <v>704.83333333333337</v>
      </c>
      <c r="E272" s="36">
        <v>695.16666666666674</v>
      </c>
      <c r="F272" s="36">
        <v>688.68333333333339</v>
      </c>
      <c r="G272" s="36">
        <v>679.01666666666677</v>
      </c>
      <c r="H272" s="36">
        <v>711.31666666666672</v>
      </c>
      <c r="I272" s="36">
        <v>720.98333333333346</v>
      </c>
      <c r="J272" s="36">
        <v>727.4666666666667</v>
      </c>
      <c r="K272" s="31">
        <v>714.5</v>
      </c>
      <c r="L272" s="31">
        <v>698.35</v>
      </c>
      <c r="M272" s="31">
        <v>1.3113300000000001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458.6</v>
      </c>
      <c r="D273" s="36">
        <v>453.11666666666662</v>
      </c>
      <c r="E273" s="36">
        <v>438.83333333333326</v>
      </c>
      <c r="F273" s="36">
        <v>419.06666666666666</v>
      </c>
      <c r="G273" s="36">
        <v>404.7833333333333</v>
      </c>
      <c r="H273" s="36">
        <v>472.88333333333321</v>
      </c>
      <c r="I273" s="36">
        <v>487.16666666666663</v>
      </c>
      <c r="J273" s="36">
        <v>506.93333333333317</v>
      </c>
      <c r="K273" s="31">
        <v>467.4</v>
      </c>
      <c r="L273" s="31">
        <v>433.35</v>
      </c>
      <c r="M273" s="31">
        <v>18.434760000000001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780.7</v>
      </c>
      <c r="D274" s="36">
        <v>779.38333333333333</v>
      </c>
      <c r="E274" s="36">
        <v>763.76666666666665</v>
      </c>
      <c r="F274" s="36">
        <v>746.83333333333337</v>
      </c>
      <c r="G274" s="36">
        <v>731.2166666666667</v>
      </c>
      <c r="H274" s="36">
        <v>796.31666666666661</v>
      </c>
      <c r="I274" s="36">
        <v>811.93333333333317</v>
      </c>
      <c r="J274" s="36">
        <v>828.86666666666656</v>
      </c>
      <c r="K274" s="31">
        <v>795</v>
      </c>
      <c r="L274" s="31">
        <v>762.45</v>
      </c>
      <c r="M274" s="31">
        <v>3.3578199999999998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1279.5</v>
      </c>
      <c r="D275" s="36">
        <v>1284.8</v>
      </c>
      <c r="E275" s="36">
        <v>1270.5999999999999</v>
      </c>
      <c r="F275" s="36">
        <v>1261.7</v>
      </c>
      <c r="G275" s="36">
        <v>1247.5</v>
      </c>
      <c r="H275" s="36">
        <v>1293.6999999999998</v>
      </c>
      <c r="I275" s="36">
        <v>1307.9000000000001</v>
      </c>
      <c r="J275" s="36">
        <v>1316.7999999999997</v>
      </c>
      <c r="K275" s="31">
        <v>1299</v>
      </c>
      <c r="L275" s="31">
        <v>1275.9000000000001</v>
      </c>
      <c r="M275" s="31">
        <v>0.68911999999999995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658</v>
      </c>
      <c r="D276" s="36">
        <v>653.69999999999993</v>
      </c>
      <c r="E276" s="36">
        <v>643.39999999999986</v>
      </c>
      <c r="F276" s="36">
        <v>628.79999999999995</v>
      </c>
      <c r="G276" s="36">
        <v>618.49999999999989</v>
      </c>
      <c r="H276" s="36">
        <v>668.29999999999984</v>
      </c>
      <c r="I276" s="36">
        <v>678.5999999999998</v>
      </c>
      <c r="J276" s="36">
        <v>693.19999999999982</v>
      </c>
      <c r="K276" s="31">
        <v>664</v>
      </c>
      <c r="L276" s="31">
        <v>639.1</v>
      </c>
      <c r="M276" s="31">
        <v>2.3383099999999999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329.8</v>
      </c>
      <c r="D277" s="36">
        <v>334.59999999999997</v>
      </c>
      <c r="E277" s="36">
        <v>321.19999999999993</v>
      </c>
      <c r="F277" s="36">
        <v>312.59999999999997</v>
      </c>
      <c r="G277" s="36">
        <v>299.19999999999993</v>
      </c>
      <c r="H277" s="36">
        <v>343.19999999999993</v>
      </c>
      <c r="I277" s="36">
        <v>356.59999999999991</v>
      </c>
      <c r="J277" s="36">
        <v>365.19999999999993</v>
      </c>
      <c r="K277" s="31">
        <v>348</v>
      </c>
      <c r="L277" s="31">
        <v>326</v>
      </c>
      <c r="M277" s="31">
        <v>41.32958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314.55</v>
      </c>
      <c r="D278" s="36">
        <v>313.18333333333334</v>
      </c>
      <c r="E278" s="36">
        <v>310.86666666666667</v>
      </c>
      <c r="F278" s="36">
        <v>307.18333333333334</v>
      </c>
      <c r="G278" s="36">
        <v>304.86666666666667</v>
      </c>
      <c r="H278" s="36">
        <v>316.86666666666667</v>
      </c>
      <c r="I278" s="36">
        <v>319.18333333333339</v>
      </c>
      <c r="J278" s="36">
        <v>322.86666666666667</v>
      </c>
      <c r="K278" s="31">
        <v>315.5</v>
      </c>
      <c r="L278" s="31">
        <v>309.5</v>
      </c>
      <c r="M278" s="31">
        <v>6.7267000000000001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157.15</v>
      </c>
      <c r="D279" s="36">
        <v>158.15</v>
      </c>
      <c r="E279" s="36">
        <v>155.5</v>
      </c>
      <c r="F279" s="36">
        <v>153.85</v>
      </c>
      <c r="G279" s="36">
        <v>151.19999999999999</v>
      </c>
      <c r="H279" s="36">
        <v>159.80000000000001</v>
      </c>
      <c r="I279" s="36">
        <v>162.45000000000005</v>
      </c>
      <c r="J279" s="36">
        <v>164.10000000000002</v>
      </c>
      <c r="K279" s="31">
        <v>160.80000000000001</v>
      </c>
      <c r="L279" s="31">
        <v>156.5</v>
      </c>
      <c r="M279" s="31">
        <v>22.57208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592.79999999999995</v>
      </c>
      <c r="D280" s="36">
        <v>586.6</v>
      </c>
      <c r="E280" s="36">
        <v>575.20000000000005</v>
      </c>
      <c r="F280" s="36">
        <v>557.6</v>
      </c>
      <c r="G280" s="36">
        <v>546.20000000000005</v>
      </c>
      <c r="H280" s="36">
        <v>604.20000000000005</v>
      </c>
      <c r="I280" s="36">
        <v>615.59999999999991</v>
      </c>
      <c r="J280" s="36">
        <v>633.20000000000005</v>
      </c>
      <c r="K280" s="31">
        <v>598</v>
      </c>
      <c r="L280" s="31">
        <v>569</v>
      </c>
      <c r="M280" s="31">
        <v>8.3939000000000004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2553.1999999999998</v>
      </c>
      <c r="D281" s="36">
        <v>2567.4</v>
      </c>
      <c r="E281" s="36">
        <v>2532.8000000000002</v>
      </c>
      <c r="F281" s="36">
        <v>2512.4</v>
      </c>
      <c r="G281" s="36">
        <v>2477.8000000000002</v>
      </c>
      <c r="H281" s="36">
        <v>2587.8000000000002</v>
      </c>
      <c r="I281" s="36">
        <v>2622.3999999999996</v>
      </c>
      <c r="J281" s="36">
        <v>2642.8</v>
      </c>
      <c r="K281" s="31">
        <v>2602</v>
      </c>
      <c r="L281" s="31">
        <v>2547</v>
      </c>
      <c r="M281" s="31">
        <v>2.0109599999999999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560.15</v>
      </c>
      <c r="D282" s="36">
        <v>564.11666666666667</v>
      </c>
      <c r="E282" s="36">
        <v>551.08333333333337</v>
      </c>
      <c r="F282" s="36">
        <v>542.01666666666665</v>
      </c>
      <c r="G282" s="36">
        <v>528.98333333333335</v>
      </c>
      <c r="H282" s="36">
        <v>573.18333333333339</v>
      </c>
      <c r="I282" s="36">
        <v>586.2166666666667</v>
      </c>
      <c r="J282" s="36">
        <v>595.28333333333342</v>
      </c>
      <c r="K282" s="31">
        <v>577.15</v>
      </c>
      <c r="L282" s="31">
        <v>555.04999999999995</v>
      </c>
      <c r="M282" s="31">
        <v>0.25680999999999998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524.35</v>
      </c>
      <c r="D283" s="36">
        <v>525.35</v>
      </c>
      <c r="E283" s="36">
        <v>516.70000000000005</v>
      </c>
      <c r="F283" s="36">
        <v>509.05000000000007</v>
      </c>
      <c r="G283" s="36">
        <v>500.40000000000009</v>
      </c>
      <c r="H283" s="36">
        <v>533</v>
      </c>
      <c r="I283" s="36">
        <v>541.64999999999986</v>
      </c>
      <c r="J283" s="36">
        <v>549.29999999999995</v>
      </c>
      <c r="K283" s="31">
        <v>534</v>
      </c>
      <c r="L283" s="31">
        <v>517.70000000000005</v>
      </c>
      <c r="M283" s="31">
        <v>3.2097600000000002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263.25</v>
      </c>
      <c r="D284" s="36">
        <v>264.88333333333338</v>
      </c>
      <c r="E284" s="36">
        <v>260.56666666666678</v>
      </c>
      <c r="F284" s="36">
        <v>257.88333333333338</v>
      </c>
      <c r="G284" s="36">
        <v>253.56666666666678</v>
      </c>
      <c r="H284" s="36">
        <v>267.56666666666678</v>
      </c>
      <c r="I284" s="36">
        <v>271.88333333333338</v>
      </c>
      <c r="J284" s="36">
        <v>274.56666666666678</v>
      </c>
      <c r="K284" s="31">
        <v>269.2</v>
      </c>
      <c r="L284" s="31">
        <v>262.2</v>
      </c>
      <c r="M284" s="31">
        <v>6.1332199999999997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1769.5</v>
      </c>
      <c r="D285" s="36">
        <v>1763.9833333333336</v>
      </c>
      <c r="E285" s="36">
        <v>1755.6666666666672</v>
      </c>
      <c r="F285" s="36">
        <v>1741.8333333333337</v>
      </c>
      <c r="G285" s="36">
        <v>1733.5166666666673</v>
      </c>
      <c r="H285" s="36">
        <v>1777.8166666666671</v>
      </c>
      <c r="I285" s="36">
        <v>1786.1333333333337</v>
      </c>
      <c r="J285" s="36">
        <v>1799.9666666666669</v>
      </c>
      <c r="K285" s="31">
        <v>1772.3</v>
      </c>
      <c r="L285" s="31">
        <v>1750.15</v>
      </c>
      <c r="M285" s="31">
        <v>34.322710000000001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1393.1</v>
      </c>
      <c r="D286" s="36">
        <v>1397.0333333333335</v>
      </c>
      <c r="E286" s="36">
        <v>1370.0666666666671</v>
      </c>
      <c r="F286" s="36">
        <v>1347.0333333333335</v>
      </c>
      <c r="G286" s="36">
        <v>1320.0666666666671</v>
      </c>
      <c r="H286" s="36">
        <v>1420.0666666666671</v>
      </c>
      <c r="I286" s="36">
        <v>1447.0333333333338</v>
      </c>
      <c r="J286" s="36">
        <v>1470.0666666666671</v>
      </c>
      <c r="K286" s="31">
        <v>1424</v>
      </c>
      <c r="L286" s="31">
        <v>1374</v>
      </c>
      <c r="M286" s="31">
        <v>13.299010000000001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343.55</v>
      </c>
      <c r="D287" s="36">
        <v>346.5333333333333</v>
      </c>
      <c r="E287" s="36">
        <v>339.91666666666663</v>
      </c>
      <c r="F287" s="36">
        <v>336.2833333333333</v>
      </c>
      <c r="G287" s="36">
        <v>329.66666666666663</v>
      </c>
      <c r="H287" s="36">
        <v>350.16666666666663</v>
      </c>
      <c r="I287" s="36">
        <v>356.7833333333333</v>
      </c>
      <c r="J287" s="36">
        <v>360.41666666666663</v>
      </c>
      <c r="K287" s="31">
        <v>353.15</v>
      </c>
      <c r="L287" s="31">
        <v>342.9</v>
      </c>
      <c r="M287" s="31">
        <v>5.9593499999999997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1895.35</v>
      </c>
      <c r="D288" s="36">
        <v>1882.45</v>
      </c>
      <c r="E288" s="36">
        <v>1864.9</v>
      </c>
      <c r="F288" s="36">
        <v>1834.45</v>
      </c>
      <c r="G288" s="36">
        <v>1816.9</v>
      </c>
      <c r="H288" s="36">
        <v>1912.9</v>
      </c>
      <c r="I288" s="36">
        <v>1930.4499999999998</v>
      </c>
      <c r="J288" s="36">
        <v>1960.9</v>
      </c>
      <c r="K288" s="31">
        <v>1900</v>
      </c>
      <c r="L288" s="31">
        <v>1852</v>
      </c>
      <c r="M288" s="31">
        <v>1.9562200000000001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3163.85</v>
      </c>
      <c r="D289" s="36">
        <v>3144.7666666666664</v>
      </c>
      <c r="E289" s="36">
        <v>3089.5333333333328</v>
      </c>
      <c r="F289" s="36">
        <v>3015.2166666666662</v>
      </c>
      <c r="G289" s="36">
        <v>2959.9833333333327</v>
      </c>
      <c r="H289" s="36">
        <v>3219.083333333333</v>
      </c>
      <c r="I289" s="36">
        <v>3274.3166666666666</v>
      </c>
      <c r="J289" s="36">
        <v>3348.6333333333332</v>
      </c>
      <c r="K289" s="31">
        <v>3200</v>
      </c>
      <c r="L289" s="31">
        <v>3070.45</v>
      </c>
      <c r="M289" s="31">
        <v>0.38768999999999998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150.44999999999999</v>
      </c>
      <c r="D290" s="36">
        <v>149.01666666666665</v>
      </c>
      <c r="E290" s="36">
        <v>146.83333333333331</v>
      </c>
      <c r="F290" s="36">
        <v>143.21666666666667</v>
      </c>
      <c r="G290" s="36">
        <v>141.03333333333333</v>
      </c>
      <c r="H290" s="36">
        <v>152.6333333333333</v>
      </c>
      <c r="I290" s="36">
        <v>154.81666666666663</v>
      </c>
      <c r="J290" s="36">
        <v>158.43333333333328</v>
      </c>
      <c r="K290" s="31">
        <v>151.19999999999999</v>
      </c>
      <c r="L290" s="31">
        <v>145.4</v>
      </c>
      <c r="M290" s="31">
        <v>201.65968000000001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4391</v>
      </c>
      <c r="D291" s="36">
        <v>4359.6833333333334</v>
      </c>
      <c r="E291" s="36">
        <v>4314.3666666666668</v>
      </c>
      <c r="F291" s="36">
        <v>4237.7333333333336</v>
      </c>
      <c r="G291" s="36">
        <v>4192.416666666667</v>
      </c>
      <c r="H291" s="36">
        <v>4436.3166666666666</v>
      </c>
      <c r="I291" s="36">
        <v>4481.6333333333341</v>
      </c>
      <c r="J291" s="36">
        <v>4558.2666666666664</v>
      </c>
      <c r="K291" s="31">
        <v>4405</v>
      </c>
      <c r="L291" s="31">
        <v>4283.05</v>
      </c>
      <c r="M291" s="31">
        <v>2.3611499999999999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12906.9</v>
      </c>
      <c r="D292" s="36">
        <v>12920.1</v>
      </c>
      <c r="E292" s="36">
        <v>12737.800000000001</v>
      </c>
      <c r="F292" s="36">
        <v>12568.7</v>
      </c>
      <c r="G292" s="36">
        <v>12386.400000000001</v>
      </c>
      <c r="H292" s="36">
        <v>13089.2</v>
      </c>
      <c r="I292" s="36">
        <v>13271.5</v>
      </c>
      <c r="J292" s="36">
        <v>13440.6</v>
      </c>
      <c r="K292" s="31">
        <v>13102.4</v>
      </c>
      <c r="L292" s="31">
        <v>12751</v>
      </c>
      <c r="M292" s="31">
        <v>6.9290000000000004E-2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3064.95</v>
      </c>
      <c r="D293" s="36">
        <v>3063.6666666666665</v>
      </c>
      <c r="E293" s="36">
        <v>3056.2833333333328</v>
      </c>
      <c r="F293" s="36">
        <v>3047.6166666666663</v>
      </c>
      <c r="G293" s="36">
        <v>3040.2333333333327</v>
      </c>
      <c r="H293" s="36">
        <v>3072.333333333333</v>
      </c>
      <c r="I293" s="36">
        <v>3079.7166666666672</v>
      </c>
      <c r="J293" s="36">
        <v>3088.3833333333332</v>
      </c>
      <c r="K293" s="31">
        <v>3071.05</v>
      </c>
      <c r="L293" s="31">
        <v>3055</v>
      </c>
      <c r="M293" s="31">
        <v>11.601839999999999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412.45</v>
      </c>
      <c r="D294" s="36">
        <v>414.04999999999995</v>
      </c>
      <c r="E294" s="36">
        <v>410.19999999999993</v>
      </c>
      <c r="F294" s="36">
        <v>407.95</v>
      </c>
      <c r="G294" s="36">
        <v>404.09999999999997</v>
      </c>
      <c r="H294" s="36">
        <v>416.2999999999999</v>
      </c>
      <c r="I294" s="36">
        <v>420.14999999999992</v>
      </c>
      <c r="J294" s="36">
        <v>422.39999999999986</v>
      </c>
      <c r="K294" s="31">
        <v>417.9</v>
      </c>
      <c r="L294" s="31">
        <v>411.8</v>
      </c>
      <c r="M294" s="31">
        <v>3.9779800000000001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369.95</v>
      </c>
      <c r="D295" s="36">
        <v>372.48333333333329</v>
      </c>
      <c r="E295" s="36">
        <v>366.06666666666661</v>
      </c>
      <c r="F295" s="36">
        <v>362.18333333333334</v>
      </c>
      <c r="G295" s="36">
        <v>355.76666666666665</v>
      </c>
      <c r="H295" s="36">
        <v>376.36666666666656</v>
      </c>
      <c r="I295" s="36">
        <v>382.78333333333319</v>
      </c>
      <c r="J295" s="36">
        <v>386.66666666666652</v>
      </c>
      <c r="K295" s="31">
        <v>378.9</v>
      </c>
      <c r="L295" s="31">
        <v>368.6</v>
      </c>
      <c r="M295" s="31">
        <v>16.731159999999999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279.25</v>
      </c>
      <c r="D296" s="36">
        <v>280.05</v>
      </c>
      <c r="E296" s="36">
        <v>277.35000000000002</v>
      </c>
      <c r="F296" s="36">
        <v>275.45</v>
      </c>
      <c r="G296" s="36">
        <v>272.75</v>
      </c>
      <c r="H296" s="36">
        <v>281.95000000000005</v>
      </c>
      <c r="I296" s="36">
        <v>284.64999999999998</v>
      </c>
      <c r="J296" s="36">
        <v>286.55000000000007</v>
      </c>
      <c r="K296" s="31">
        <v>282.75</v>
      </c>
      <c r="L296" s="31">
        <v>278.14999999999998</v>
      </c>
      <c r="M296" s="31">
        <v>4.90679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116.45</v>
      </c>
      <c r="D297" s="36">
        <v>115.78333333333335</v>
      </c>
      <c r="E297" s="36">
        <v>114.36666666666669</v>
      </c>
      <c r="F297" s="36">
        <v>112.28333333333335</v>
      </c>
      <c r="G297" s="36">
        <v>110.86666666666669</v>
      </c>
      <c r="H297" s="36">
        <v>117.86666666666669</v>
      </c>
      <c r="I297" s="36">
        <v>119.28333333333335</v>
      </c>
      <c r="J297" s="36">
        <v>121.36666666666669</v>
      </c>
      <c r="K297" s="31">
        <v>117.2</v>
      </c>
      <c r="L297" s="31">
        <v>113.7</v>
      </c>
      <c r="M297" s="31">
        <v>50.275480000000002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466.15</v>
      </c>
      <c r="D298" s="36">
        <v>462.7</v>
      </c>
      <c r="E298" s="36">
        <v>457.45</v>
      </c>
      <c r="F298" s="36">
        <v>448.75</v>
      </c>
      <c r="G298" s="36">
        <v>443.5</v>
      </c>
      <c r="H298" s="36">
        <v>471.4</v>
      </c>
      <c r="I298" s="36">
        <v>476.65</v>
      </c>
      <c r="J298" s="36">
        <v>485.34999999999997</v>
      </c>
      <c r="K298" s="31">
        <v>467.95</v>
      </c>
      <c r="L298" s="31">
        <v>454</v>
      </c>
      <c r="M298" s="31">
        <v>32.488399999999999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606.79999999999995</v>
      </c>
      <c r="D299" s="36">
        <v>607.9666666666667</v>
      </c>
      <c r="E299" s="36">
        <v>604.93333333333339</v>
      </c>
      <c r="F299" s="36">
        <v>603.06666666666672</v>
      </c>
      <c r="G299" s="36">
        <v>600.03333333333342</v>
      </c>
      <c r="H299" s="36">
        <v>609.83333333333337</v>
      </c>
      <c r="I299" s="36">
        <v>612.86666666666667</v>
      </c>
      <c r="J299" s="36">
        <v>614.73333333333335</v>
      </c>
      <c r="K299" s="31">
        <v>611</v>
      </c>
      <c r="L299" s="31">
        <v>606.1</v>
      </c>
      <c r="M299" s="31">
        <v>8.4060199999999998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5963.15</v>
      </c>
      <c r="D300" s="36">
        <v>6004.7166666666672</v>
      </c>
      <c r="E300" s="36">
        <v>5909.4333333333343</v>
      </c>
      <c r="F300" s="36">
        <v>5855.7166666666672</v>
      </c>
      <c r="G300" s="36">
        <v>5760.4333333333343</v>
      </c>
      <c r="H300" s="36">
        <v>6058.4333333333343</v>
      </c>
      <c r="I300" s="36">
        <v>6153.7166666666672</v>
      </c>
      <c r="J300" s="36">
        <v>6207.4333333333343</v>
      </c>
      <c r="K300" s="31">
        <v>6100</v>
      </c>
      <c r="L300" s="31">
        <v>5951</v>
      </c>
      <c r="M300" s="31">
        <v>0.36421999999999999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5401.65</v>
      </c>
      <c r="D301" s="36">
        <v>5379.5333333333328</v>
      </c>
      <c r="E301" s="36">
        <v>5314.8166666666657</v>
      </c>
      <c r="F301" s="36">
        <v>5227.9833333333327</v>
      </c>
      <c r="G301" s="36">
        <v>5163.2666666666655</v>
      </c>
      <c r="H301" s="36">
        <v>5466.3666666666659</v>
      </c>
      <c r="I301" s="36">
        <v>5531.083333333333</v>
      </c>
      <c r="J301" s="36">
        <v>5617.9166666666661</v>
      </c>
      <c r="K301" s="31">
        <v>5444.25</v>
      </c>
      <c r="L301" s="31">
        <v>5292.7</v>
      </c>
      <c r="M301" s="31">
        <v>4.6813200000000004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1170.25</v>
      </c>
      <c r="D302" s="36">
        <v>1175.6666666666667</v>
      </c>
      <c r="E302" s="36">
        <v>1163.3333333333335</v>
      </c>
      <c r="F302" s="36">
        <v>1156.4166666666667</v>
      </c>
      <c r="G302" s="36">
        <v>1144.0833333333335</v>
      </c>
      <c r="H302" s="36">
        <v>1182.5833333333335</v>
      </c>
      <c r="I302" s="36">
        <v>1194.916666666667</v>
      </c>
      <c r="J302" s="36">
        <v>1201.8333333333335</v>
      </c>
      <c r="K302" s="31">
        <v>1188</v>
      </c>
      <c r="L302" s="31">
        <v>1168.75</v>
      </c>
      <c r="M302" s="31">
        <v>12.567909999999999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1419.75</v>
      </c>
      <c r="D303" s="36">
        <v>1425.6333333333332</v>
      </c>
      <c r="E303" s="36">
        <v>1408.1666666666665</v>
      </c>
      <c r="F303" s="36">
        <v>1396.5833333333333</v>
      </c>
      <c r="G303" s="36">
        <v>1379.1166666666666</v>
      </c>
      <c r="H303" s="36">
        <v>1437.2166666666665</v>
      </c>
      <c r="I303" s="36">
        <v>1454.6833333333332</v>
      </c>
      <c r="J303" s="36">
        <v>1466.2666666666664</v>
      </c>
      <c r="K303" s="31">
        <v>1443.1</v>
      </c>
      <c r="L303" s="31">
        <v>1414.05</v>
      </c>
      <c r="M303" s="31">
        <v>0.40372000000000002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852.75</v>
      </c>
      <c r="D304" s="36">
        <v>854.38333333333333</v>
      </c>
      <c r="E304" s="36">
        <v>837.36666666666667</v>
      </c>
      <c r="F304" s="36">
        <v>821.98333333333335</v>
      </c>
      <c r="G304" s="36">
        <v>804.9666666666667</v>
      </c>
      <c r="H304" s="36">
        <v>869.76666666666665</v>
      </c>
      <c r="I304" s="36">
        <v>886.7833333333333</v>
      </c>
      <c r="J304" s="36">
        <v>902.16666666666663</v>
      </c>
      <c r="K304" s="31">
        <v>871.4</v>
      </c>
      <c r="L304" s="31">
        <v>839</v>
      </c>
      <c r="M304" s="31">
        <v>28.94755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1041.8499999999999</v>
      </c>
      <c r="D305" s="36">
        <v>1043.7333333333333</v>
      </c>
      <c r="E305" s="36">
        <v>1036.4666666666667</v>
      </c>
      <c r="F305" s="36">
        <v>1031.0833333333333</v>
      </c>
      <c r="G305" s="36">
        <v>1023.8166666666666</v>
      </c>
      <c r="H305" s="36">
        <v>1049.1166666666668</v>
      </c>
      <c r="I305" s="36">
        <v>1056.3833333333337</v>
      </c>
      <c r="J305" s="36">
        <v>1061.7666666666669</v>
      </c>
      <c r="K305" s="31">
        <v>1051</v>
      </c>
      <c r="L305" s="31">
        <v>1038.3499999999999</v>
      </c>
      <c r="M305" s="31">
        <v>1.53816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276.39999999999998</v>
      </c>
      <c r="D306" s="36">
        <v>276.45</v>
      </c>
      <c r="E306" s="36">
        <v>273.29999999999995</v>
      </c>
      <c r="F306" s="36">
        <v>270.2</v>
      </c>
      <c r="G306" s="36">
        <v>267.04999999999995</v>
      </c>
      <c r="H306" s="36">
        <v>279.54999999999995</v>
      </c>
      <c r="I306" s="36">
        <v>282.69999999999993</v>
      </c>
      <c r="J306" s="36">
        <v>285.79999999999995</v>
      </c>
      <c r="K306" s="31">
        <v>279.60000000000002</v>
      </c>
      <c r="L306" s="31">
        <v>273.35000000000002</v>
      </c>
      <c r="M306" s="31">
        <v>19.084230000000002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1544.15</v>
      </c>
      <c r="D307" s="36">
        <v>1542.8333333333333</v>
      </c>
      <c r="E307" s="36">
        <v>1534.8666666666666</v>
      </c>
      <c r="F307" s="36">
        <v>1525.5833333333333</v>
      </c>
      <c r="G307" s="36">
        <v>1517.6166666666666</v>
      </c>
      <c r="H307" s="36">
        <v>1552.1166666666666</v>
      </c>
      <c r="I307" s="36">
        <v>1560.0833333333333</v>
      </c>
      <c r="J307" s="36">
        <v>1569.3666666666666</v>
      </c>
      <c r="K307" s="31">
        <v>1550.8</v>
      </c>
      <c r="L307" s="31">
        <v>1533.55</v>
      </c>
      <c r="M307" s="31">
        <v>27.829419999999999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399.5</v>
      </c>
      <c r="D308" s="36">
        <v>399.59999999999997</v>
      </c>
      <c r="E308" s="36">
        <v>397.89999999999992</v>
      </c>
      <c r="F308" s="36">
        <v>396.29999999999995</v>
      </c>
      <c r="G308" s="36">
        <v>394.59999999999991</v>
      </c>
      <c r="H308" s="36">
        <v>401.19999999999993</v>
      </c>
      <c r="I308" s="36">
        <v>402.9</v>
      </c>
      <c r="J308" s="36">
        <v>404.49999999999994</v>
      </c>
      <c r="K308" s="31">
        <v>401.3</v>
      </c>
      <c r="L308" s="31">
        <v>398</v>
      </c>
      <c r="M308" s="31">
        <v>1.4049400000000001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509.9</v>
      </c>
      <c r="D309" s="36">
        <v>512.08333333333337</v>
      </c>
      <c r="E309" s="36">
        <v>506.81666666666672</v>
      </c>
      <c r="F309" s="36">
        <v>503.73333333333335</v>
      </c>
      <c r="G309" s="36">
        <v>498.4666666666667</v>
      </c>
      <c r="H309" s="36">
        <v>515.16666666666674</v>
      </c>
      <c r="I309" s="36">
        <v>520.43333333333339</v>
      </c>
      <c r="J309" s="36">
        <v>523.51666666666677</v>
      </c>
      <c r="K309" s="31">
        <v>517.35</v>
      </c>
      <c r="L309" s="31">
        <v>509</v>
      </c>
      <c r="M309" s="31">
        <v>0.99348999999999998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360.8</v>
      </c>
      <c r="D310" s="36">
        <v>361.88333333333338</v>
      </c>
      <c r="E310" s="36">
        <v>358.91666666666674</v>
      </c>
      <c r="F310" s="36">
        <v>357.03333333333336</v>
      </c>
      <c r="G310" s="36">
        <v>354.06666666666672</v>
      </c>
      <c r="H310" s="36">
        <v>363.76666666666677</v>
      </c>
      <c r="I310" s="36">
        <v>366.73333333333335</v>
      </c>
      <c r="J310" s="36">
        <v>368.61666666666679</v>
      </c>
      <c r="K310" s="31">
        <v>364.85</v>
      </c>
      <c r="L310" s="31">
        <v>360</v>
      </c>
      <c r="M310" s="31">
        <v>1.2357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150.5</v>
      </c>
      <c r="D311" s="36">
        <v>151.45000000000002</v>
      </c>
      <c r="E311" s="36">
        <v>148.55000000000004</v>
      </c>
      <c r="F311" s="36">
        <v>146.60000000000002</v>
      </c>
      <c r="G311" s="36">
        <v>143.70000000000005</v>
      </c>
      <c r="H311" s="36">
        <v>153.40000000000003</v>
      </c>
      <c r="I311" s="36">
        <v>156.30000000000001</v>
      </c>
      <c r="J311" s="36">
        <v>158.25000000000003</v>
      </c>
      <c r="K311" s="31">
        <v>154.35</v>
      </c>
      <c r="L311" s="31">
        <v>149.5</v>
      </c>
      <c r="M311" s="31">
        <v>416.40489000000002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118.3</v>
      </c>
      <c r="D312" s="36">
        <v>118.13333333333333</v>
      </c>
      <c r="E312" s="36">
        <v>114.76666666666665</v>
      </c>
      <c r="F312" s="36">
        <v>111.23333333333332</v>
      </c>
      <c r="G312" s="36">
        <v>107.86666666666665</v>
      </c>
      <c r="H312" s="36">
        <v>121.66666666666666</v>
      </c>
      <c r="I312" s="36">
        <v>125.03333333333333</v>
      </c>
      <c r="J312" s="36">
        <v>128.56666666666666</v>
      </c>
      <c r="K312" s="31">
        <v>121.5</v>
      </c>
      <c r="L312" s="31">
        <v>114.6</v>
      </c>
      <c r="M312" s="31">
        <v>167.9469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1862.35</v>
      </c>
      <c r="D313" s="36">
        <v>1862.4333333333334</v>
      </c>
      <c r="E313" s="36">
        <v>1839.8666666666668</v>
      </c>
      <c r="F313" s="36">
        <v>1817.3833333333334</v>
      </c>
      <c r="G313" s="36">
        <v>1794.8166666666668</v>
      </c>
      <c r="H313" s="36">
        <v>1884.9166666666667</v>
      </c>
      <c r="I313" s="36">
        <v>1907.4833333333333</v>
      </c>
      <c r="J313" s="36">
        <v>1929.9666666666667</v>
      </c>
      <c r="K313" s="31">
        <v>1885</v>
      </c>
      <c r="L313" s="31">
        <v>1839.95</v>
      </c>
      <c r="M313" s="31">
        <v>1.46241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519.1</v>
      </c>
      <c r="D314" s="36">
        <v>520.05000000000007</v>
      </c>
      <c r="E314" s="36">
        <v>516.20000000000016</v>
      </c>
      <c r="F314" s="36">
        <v>513.30000000000007</v>
      </c>
      <c r="G314" s="36">
        <v>509.45000000000016</v>
      </c>
      <c r="H314" s="36">
        <v>522.95000000000016</v>
      </c>
      <c r="I314" s="36">
        <v>526.80000000000007</v>
      </c>
      <c r="J314" s="36">
        <v>529.70000000000016</v>
      </c>
      <c r="K314" s="31">
        <v>523.9</v>
      </c>
      <c r="L314" s="31">
        <v>517.15</v>
      </c>
      <c r="M314" s="31">
        <v>23.770160000000001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10456.049999999999</v>
      </c>
      <c r="D315" s="36">
        <v>10442.699999999999</v>
      </c>
      <c r="E315" s="36">
        <v>10388.399999999998</v>
      </c>
      <c r="F315" s="36">
        <v>10320.749999999998</v>
      </c>
      <c r="G315" s="36">
        <v>10266.449999999997</v>
      </c>
      <c r="H315" s="36">
        <v>10510.349999999999</v>
      </c>
      <c r="I315" s="36">
        <v>10564.649999999998</v>
      </c>
      <c r="J315" s="36">
        <v>10632.3</v>
      </c>
      <c r="K315" s="31">
        <v>10497</v>
      </c>
      <c r="L315" s="31">
        <v>10375.049999999999</v>
      </c>
      <c r="M315" s="31">
        <v>4.36538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2262.9</v>
      </c>
      <c r="D316" s="36">
        <v>2259.6833333333329</v>
      </c>
      <c r="E316" s="36">
        <v>2229.3666666666659</v>
      </c>
      <c r="F316" s="36">
        <v>2195.833333333333</v>
      </c>
      <c r="G316" s="36">
        <v>2165.516666666666</v>
      </c>
      <c r="H316" s="36">
        <v>2293.2166666666658</v>
      </c>
      <c r="I316" s="36">
        <v>2323.5333333333324</v>
      </c>
      <c r="J316" s="36">
        <v>2357.0666666666657</v>
      </c>
      <c r="K316" s="31">
        <v>2290</v>
      </c>
      <c r="L316" s="31">
        <v>2226.15</v>
      </c>
      <c r="M316" s="31">
        <v>0.82820000000000005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940.65</v>
      </c>
      <c r="D317" s="36">
        <v>934.93333333333328</v>
      </c>
      <c r="E317" s="36">
        <v>924.06666666666661</v>
      </c>
      <c r="F317" s="36">
        <v>907.48333333333335</v>
      </c>
      <c r="G317" s="36">
        <v>896.61666666666667</v>
      </c>
      <c r="H317" s="36">
        <v>951.51666666666654</v>
      </c>
      <c r="I317" s="36">
        <v>962.3833333333331</v>
      </c>
      <c r="J317" s="36">
        <v>978.96666666666647</v>
      </c>
      <c r="K317" s="31">
        <v>945.8</v>
      </c>
      <c r="L317" s="31">
        <v>918.35</v>
      </c>
      <c r="M317" s="31">
        <v>8.0961200000000009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599.15</v>
      </c>
      <c r="D318" s="36">
        <v>596.73333333333323</v>
      </c>
      <c r="E318" s="36">
        <v>592.51666666666642</v>
      </c>
      <c r="F318" s="36">
        <v>585.88333333333321</v>
      </c>
      <c r="G318" s="36">
        <v>581.6666666666664</v>
      </c>
      <c r="H318" s="36">
        <v>603.36666666666645</v>
      </c>
      <c r="I318" s="36">
        <v>607.58333333333337</v>
      </c>
      <c r="J318" s="36">
        <v>614.21666666666647</v>
      </c>
      <c r="K318" s="31">
        <v>600.95000000000005</v>
      </c>
      <c r="L318" s="31">
        <v>590.1</v>
      </c>
      <c r="M318" s="31">
        <v>15.93488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1998.7</v>
      </c>
      <c r="D319" s="36">
        <v>1999.4666666666669</v>
      </c>
      <c r="E319" s="36">
        <v>1972.2833333333338</v>
      </c>
      <c r="F319" s="36">
        <v>1945.8666666666668</v>
      </c>
      <c r="G319" s="36">
        <v>1918.6833333333336</v>
      </c>
      <c r="H319" s="36">
        <v>2025.8833333333339</v>
      </c>
      <c r="I319" s="36">
        <v>2053.0666666666666</v>
      </c>
      <c r="J319" s="36">
        <v>2079.483333333334</v>
      </c>
      <c r="K319" s="31">
        <v>2026.65</v>
      </c>
      <c r="L319" s="31">
        <v>1973.05</v>
      </c>
      <c r="M319" s="31">
        <v>9.5452200000000005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814.8</v>
      </c>
      <c r="D320" s="36">
        <v>815.81666666666661</v>
      </c>
      <c r="E320" s="36">
        <v>807.18333333333317</v>
      </c>
      <c r="F320" s="36">
        <v>799.56666666666661</v>
      </c>
      <c r="G320" s="36">
        <v>790.93333333333317</v>
      </c>
      <c r="H320" s="36">
        <v>823.43333333333317</v>
      </c>
      <c r="I320" s="36">
        <v>832.06666666666661</v>
      </c>
      <c r="J320" s="36">
        <v>839.68333333333317</v>
      </c>
      <c r="K320" s="31">
        <v>824.45</v>
      </c>
      <c r="L320" s="31">
        <v>808.2</v>
      </c>
      <c r="M320" s="31">
        <v>1.06209</v>
      </c>
      <c r="N320" s="1"/>
      <c r="O320" s="1"/>
    </row>
    <row r="321" spans="1:15" ht="12.75" customHeight="1">
      <c r="A321" s="33">
        <v>311</v>
      </c>
      <c r="B321" s="53" t="s">
        <v>876</v>
      </c>
      <c r="C321" s="31">
        <v>932.05</v>
      </c>
      <c r="D321" s="36">
        <v>930.68333333333339</v>
      </c>
      <c r="E321" s="36">
        <v>923.56666666666683</v>
      </c>
      <c r="F321" s="36">
        <v>915.08333333333348</v>
      </c>
      <c r="G321" s="36">
        <v>907.96666666666692</v>
      </c>
      <c r="H321" s="36">
        <v>939.16666666666674</v>
      </c>
      <c r="I321" s="36">
        <v>946.2833333333333</v>
      </c>
      <c r="J321" s="36">
        <v>954.76666666666665</v>
      </c>
      <c r="K321" s="31">
        <v>937.8</v>
      </c>
      <c r="L321" s="31">
        <v>922.2</v>
      </c>
      <c r="M321" s="31">
        <v>0.24490000000000001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1258.3</v>
      </c>
      <c r="D322" s="36">
        <v>1256.1499999999999</v>
      </c>
      <c r="E322" s="36">
        <v>1233.8499999999997</v>
      </c>
      <c r="F322" s="36">
        <v>1209.3999999999999</v>
      </c>
      <c r="G322" s="36">
        <v>1187.0999999999997</v>
      </c>
      <c r="H322" s="36">
        <v>1280.5999999999997</v>
      </c>
      <c r="I322" s="36">
        <v>1302.8999999999999</v>
      </c>
      <c r="J322" s="36">
        <v>1327.3499999999997</v>
      </c>
      <c r="K322" s="31">
        <v>1278.45</v>
      </c>
      <c r="L322" s="31">
        <v>1231.7</v>
      </c>
      <c r="M322" s="31">
        <v>0.89081999999999995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1592.95</v>
      </c>
      <c r="D323" s="36">
        <v>1602.1166666666668</v>
      </c>
      <c r="E323" s="36">
        <v>1580.8833333333337</v>
      </c>
      <c r="F323" s="36">
        <v>1568.8166666666668</v>
      </c>
      <c r="G323" s="36">
        <v>1547.5833333333337</v>
      </c>
      <c r="H323" s="36">
        <v>1614.1833333333336</v>
      </c>
      <c r="I323" s="36">
        <v>1635.4166666666667</v>
      </c>
      <c r="J323" s="36">
        <v>1647.4833333333336</v>
      </c>
      <c r="K323" s="31">
        <v>1623.35</v>
      </c>
      <c r="L323" s="31">
        <v>1590.05</v>
      </c>
      <c r="M323" s="31">
        <v>1.19485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52.15</v>
      </c>
      <c r="D324" s="36">
        <v>52.466666666666661</v>
      </c>
      <c r="E324" s="36">
        <v>51.48333333333332</v>
      </c>
      <c r="F324" s="36">
        <v>50.816666666666656</v>
      </c>
      <c r="G324" s="36">
        <v>49.833333333333314</v>
      </c>
      <c r="H324" s="36">
        <v>53.133333333333326</v>
      </c>
      <c r="I324" s="36">
        <v>54.11666666666666</v>
      </c>
      <c r="J324" s="36">
        <v>54.783333333333331</v>
      </c>
      <c r="K324" s="31">
        <v>53.45</v>
      </c>
      <c r="L324" s="31">
        <v>51.8</v>
      </c>
      <c r="M324" s="31">
        <v>37.958460000000002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60.2</v>
      </c>
      <c r="D325" s="36">
        <v>60.016666666666673</v>
      </c>
      <c r="E325" s="36">
        <v>59.283333333333346</v>
      </c>
      <c r="F325" s="36">
        <v>58.366666666666674</v>
      </c>
      <c r="G325" s="36">
        <v>57.633333333333347</v>
      </c>
      <c r="H325" s="36">
        <v>60.933333333333344</v>
      </c>
      <c r="I325" s="36">
        <v>61.666666666666679</v>
      </c>
      <c r="J325" s="36">
        <v>62.583333333333343</v>
      </c>
      <c r="K325" s="31">
        <v>60.75</v>
      </c>
      <c r="L325" s="31">
        <v>59.1</v>
      </c>
      <c r="M325" s="31">
        <v>48.869709999999998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1223.8499999999999</v>
      </c>
      <c r="D326" s="36">
        <v>1201.3500000000001</v>
      </c>
      <c r="E326" s="36">
        <v>1164.7000000000003</v>
      </c>
      <c r="F326" s="36">
        <v>1105.5500000000002</v>
      </c>
      <c r="G326" s="36">
        <v>1068.9000000000003</v>
      </c>
      <c r="H326" s="36">
        <v>1260.5000000000002</v>
      </c>
      <c r="I326" s="36">
        <v>1297.1500000000003</v>
      </c>
      <c r="J326" s="36">
        <v>1356.3000000000002</v>
      </c>
      <c r="K326" s="31">
        <v>1238</v>
      </c>
      <c r="L326" s="31">
        <v>1142.2</v>
      </c>
      <c r="M326" s="31">
        <v>17.295680000000001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2269.0500000000002</v>
      </c>
      <c r="D327" s="36">
        <v>2250.5500000000002</v>
      </c>
      <c r="E327" s="36">
        <v>2228.5500000000002</v>
      </c>
      <c r="F327" s="36">
        <v>2188.0500000000002</v>
      </c>
      <c r="G327" s="36">
        <v>2166.0500000000002</v>
      </c>
      <c r="H327" s="36">
        <v>2291.0500000000002</v>
      </c>
      <c r="I327" s="36">
        <v>2313.0500000000002</v>
      </c>
      <c r="J327" s="36">
        <v>2353.5500000000002</v>
      </c>
      <c r="K327" s="31">
        <v>2272.5500000000002</v>
      </c>
      <c r="L327" s="31">
        <v>2210.0500000000002</v>
      </c>
      <c r="M327" s="31">
        <v>11.40405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109379.5</v>
      </c>
      <c r="D328" s="36">
        <v>108900.85000000002</v>
      </c>
      <c r="E328" s="36">
        <v>108291.25000000004</v>
      </c>
      <c r="F328" s="36">
        <v>107203.00000000003</v>
      </c>
      <c r="G328" s="36">
        <v>106593.40000000005</v>
      </c>
      <c r="H328" s="36">
        <v>109989.10000000003</v>
      </c>
      <c r="I328" s="36">
        <v>110598.70000000001</v>
      </c>
      <c r="J328" s="36">
        <v>111686.95000000003</v>
      </c>
      <c r="K328" s="31">
        <v>109510.45</v>
      </c>
      <c r="L328" s="31">
        <v>107812.6</v>
      </c>
      <c r="M328" s="31">
        <v>6.9059999999999996E-2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2210.6</v>
      </c>
      <c r="D329" s="36">
        <v>2224.5333333333333</v>
      </c>
      <c r="E329" s="36">
        <v>2191.0666666666666</v>
      </c>
      <c r="F329" s="36">
        <v>2171.5333333333333</v>
      </c>
      <c r="G329" s="36">
        <v>2138.0666666666666</v>
      </c>
      <c r="H329" s="36">
        <v>2244.0666666666666</v>
      </c>
      <c r="I329" s="36">
        <v>2277.5333333333328</v>
      </c>
      <c r="J329" s="36">
        <v>2297.0666666666666</v>
      </c>
      <c r="K329" s="31">
        <v>2258</v>
      </c>
      <c r="L329" s="31">
        <v>2205</v>
      </c>
      <c r="M329" s="31">
        <v>2.3289300000000002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2907</v>
      </c>
      <c r="D330" s="36">
        <v>2861.5833333333335</v>
      </c>
      <c r="E330" s="36">
        <v>2770.6166666666668</v>
      </c>
      <c r="F330" s="36">
        <v>2634.2333333333331</v>
      </c>
      <c r="G330" s="36">
        <v>2543.2666666666664</v>
      </c>
      <c r="H330" s="36">
        <v>2997.9666666666672</v>
      </c>
      <c r="I330" s="36">
        <v>3088.9333333333334</v>
      </c>
      <c r="J330" s="36">
        <v>3225.3166666666675</v>
      </c>
      <c r="K330" s="31">
        <v>2952.55</v>
      </c>
      <c r="L330" s="31">
        <v>2725.2</v>
      </c>
      <c r="M330" s="31">
        <v>39.949440000000003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1305.0999999999999</v>
      </c>
      <c r="D331" s="36">
        <v>1304.1166666666666</v>
      </c>
      <c r="E331" s="36">
        <v>1290.9833333333331</v>
      </c>
      <c r="F331" s="36">
        <v>1276.8666666666666</v>
      </c>
      <c r="G331" s="36">
        <v>1263.7333333333331</v>
      </c>
      <c r="H331" s="36">
        <v>1318.2333333333331</v>
      </c>
      <c r="I331" s="36">
        <v>1331.3666666666668</v>
      </c>
      <c r="J331" s="36">
        <v>1345.4833333333331</v>
      </c>
      <c r="K331" s="31">
        <v>1317.25</v>
      </c>
      <c r="L331" s="31">
        <v>1290</v>
      </c>
      <c r="M331" s="31">
        <v>4.7968299999999999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1133.45</v>
      </c>
      <c r="D332" s="36">
        <v>1147.3833333333332</v>
      </c>
      <c r="E332" s="36">
        <v>1112.7666666666664</v>
      </c>
      <c r="F332" s="36">
        <v>1092.0833333333333</v>
      </c>
      <c r="G332" s="36">
        <v>1057.4666666666665</v>
      </c>
      <c r="H332" s="36">
        <v>1168.0666666666664</v>
      </c>
      <c r="I332" s="36">
        <v>1202.6833333333332</v>
      </c>
      <c r="J332" s="36">
        <v>1223.3666666666663</v>
      </c>
      <c r="K332" s="31">
        <v>1182</v>
      </c>
      <c r="L332" s="31">
        <v>1126.7</v>
      </c>
      <c r="M332" s="31">
        <v>14.319739999999999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758.65</v>
      </c>
      <c r="D333" s="36">
        <v>781.0333333333333</v>
      </c>
      <c r="E333" s="36">
        <v>732.16666666666663</v>
      </c>
      <c r="F333" s="36">
        <v>705.68333333333328</v>
      </c>
      <c r="G333" s="36">
        <v>656.81666666666661</v>
      </c>
      <c r="H333" s="36">
        <v>807.51666666666665</v>
      </c>
      <c r="I333" s="36">
        <v>856.38333333333344</v>
      </c>
      <c r="J333" s="36">
        <v>882.86666666666667</v>
      </c>
      <c r="K333" s="31">
        <v>829.9</v>
      </c>
      <c r="L333" s="31">
        <v>754.55</v>
      </c>
      <c r="M333" s="31">
        <v>32.113039999999998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93.85</v>
      </c>
      <c r="D334" s="36">
        <v>94.116666666666674</v>
      </c>
      <c r="E334" s="36">
        <v>92.983333333333348</v>
      </c>
      <c r="F334" s="36">
        <v>92.116666666666674</v>
      </c>
      <c r="G334" s="36">
        <v>90.983333333333348</v>
      </c>
      <c r="H334" s="36">
        <v>94.983333333333348</v>
      </c>
      <c r="I334" s="36">
        <v>96.116666666666674</v>
      </c>
      <c r="J334" s="36">
        <v>96.983333333333348</v>
      </c>
      <c r="K334" s="31">
        <v>95.25</v>
      </c>
      <c r="L334" s="31">
        <v>93.25</v>
      </c>
      <c r="M334" s="31">
        <v>122.75928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3645.6</v>
      </c>
      <c r="D335" s="36">
        <v>3652.2666666666664</v>
      </c>
      <c r="E335" s="36">
        <v>3633.333333333333</v>
      </c>
      <c r="F335" s="36">
        <v>3621.0666666666666</v>
      </c>
      <c r="G335" s="36">
        <v>3602.1333333333332</v>
      </c>
      <c r="H335" s="36">
        <v>3664.5333333333328</v>
      </c>
      <c r="I335" s="36">
        <v>3683.4666666666662</v>
      </c>
      <c r="J335" s="36">
        <v>3695.7333333333327</v>
      </c>
      <c r="K335" s="31">
        <v>3671.2</v>
      </c>
      <c r="L335" s="31">
        <v>3640</v>
      </c>
      <c r="M335" s="31">
        <v>0.58681000000000005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820.45</v>
      </c>
      <c r="D336" s="36">
        <v>820.71666666666658</v>
      </c>
      <c r="E336" s="36">
        <v>812.78333333333319</v>
      </c>
      <c r="F336" s="36">
        <v>805.11666666666656</v>
      </c>
      <c r="G336" s="36">
        <v>797.18333333333317</v>
      </c>
      <c r="H336" s="36">
        <v>828.38333333333321</v>
      </c>
      <c r="I336" s="36">
        <v>836.31666666666661</v>
      </c>
      <c r="J336" s="36">
        <v>843.98333333333323</v>
      </c>
      <c r="K336" s="31">
        <v>828.65</v>
      </c>
      <c r="L336" s="31">
        <v>813.05</v>
      </c>
      <c r="M336" s="31">
        <v>0.92495000000000005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68.150000000000006</v>
      </c>
      <c r="D337" s="36">
        <v>68.483333333333334</v>
      </c>
      <c r="E337" s="36">
        <v>67.566666666666663</v>
      </c>
      <c r="F337" s="36">
        <v>66.983333333333334</v>
      </c>
      <c r="G337" s="36">
        <v>66.066666666666663</v>
      </c>
      <c r="H337" s="36">
        <v>69.066666666666663</v>
      </c>
      <c r="I337" s="36">
        <v>69.98333333333332</v>
      </c>
      <c r="J337" s="36">
        <v>70.566666666666663</v>
      </c>
      <c r="K337" s="31">
        <v>69.400000000000006</v>
      </c>
      <c r="L337" s="31">
        <v>67.900000000000006</v>
      </c>
      <c r="M337" s="31">
        <v>95.03528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165.35</v>
      </c>
      <c r="D338" s="36">
        <v>166.04999999999998</v>
      </c>
      <c r="E338" s="36">
        <v>163.89999999999998</v>
      </c>
      <c r="F338" s="36">
        <v>162.44999999999999</v>
      </c>
      <c r="G338" s="36">
        <v>160.29999999999998</v>
      </c>
      <c r="H338" s="36">
        <v>167.49999999999997</v>
      </c>
      <c r="I338" s="36">
        <v>169.65</v>
      </c>
      <c r="J338" s="36">
        <v>171.09999999999997</v>
      </c>
      <c r="K338" s="31">
        <v>168.2</v>
      </c>
      <c r="L338" s="31">
        <v>164.6</v>
      </c>
      <c r="M338" s="31">
        <v>61.690660000000001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24174.05</v>
      </c>
      <c r="D339" s="36">
        <v>24143.683333333334</v>
      </c>
      <c r="E339" s="36">
        <v>24038.366666666669</v>
      </c>
      <c r="F339" s="36">
        <v>23902.683333333334</v>
      </c>
      <c r="G339" s="36">
        <v>23797.366666666669</v>
      </c>
      <c r="H339" s="36">
        <v>24279.366666666669</v>
      </c>
      <c r="I339" s="36">
        <v>24384.683333333334</v>
      </c>
      <c r="J339" s="36">
        <v>24520.366666666669</v>
      </c>
      <c r="K339" s="31">
        <v>24249</v>
      </c>
      <c r="L339" s="31">
        <v>24008</v>
      </c>
      <c r="M339" s="31">
        <v>0.76697000000000004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83.6</v>
      </c>
      <c r="D340" s="36">
        <v>81.45</v>
      </c>
      <c r="E340" s="36">
        <v>78.25</v>
      </c>
      <c r="F340" s="36">
        <v>72.899999999999991</v>
      </c>
      <c r="G340" s="36">
        <v>69.699999999999989</v>
      </c>
      <c r="H340" s="36">
        <v>86.800000000000011</v>
      </c>
      <c r="I340" s="36">
        <v>90.000000000000028</v>
      </c>
      <c r="J340" s="36">
        <v>95.350000000000023</v>
      </c>
      <c r="K340" s="31">
        <v>84.65</v>
      </c>
      <c r="L340" s="31">
        <v>76.099999999999994</v>
      </c>
      <c r="M340" s="31">
        <v>261.11975000000001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51.7</v>
      </c>
      <c r="D341" s="36">
        <v>52.1</v>
      </c>
      <c r="E341" s="36">
        <v>51.2</v>
      </c>
      <c r="F341" s="36">
        <v>50.7</v>
      </c>
      <c r="G341" s="36">
        <v>49.800000000000004</v>
      </c>
      <c r="H341" s="36">
        <v>52.6</v>
      </c>
      <c r="I341" s="36">
        <v>53.499999999999993</v>
      </c>
      <c r="J341" s="36">
        <v>54</v>
      </c>
      <c r="K341" s="31">
        <v>53</v>
      </c>
      <c r="L341" s="31">
        <v>51.6</v>
      </c>
      <c r="M341" s="31">
        <v>144.09386000000001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405</v>
      </c>
      <c r="D342" s="36">
        <v>406.7</v>
      </c>
      <c r="E342" s="36">
        <v>398.59999999999997</v>
      </c>
      <c r="F342" s="36">
        <v>392.2</v>
      </c>
      <c r="G342" s="36">
        <v>384.09999999999997</v>
      </c>
      <c r="H342" s="36">
        <v>413.09999999999997</v>
      </c>
      <c r="I342" s="36">
        <v>421.2</v>
      </c>
      <c r="J342" s="36">
        <v>427.59999999999997</v>
      </c>
      <c r="K342" s="31">
        <v>414.8</v>
      </c>
      <c r="L342" s="31">
        <v>400.3</v>
      </c>
      <c r="M342" s="31">
        <v>9.7615599999999993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161.85</v>
      </c>
      <c r="D343" s="36">
        <v>160.58333333333334</v>
      </c>
      <c r="E343" s="36">
        <v>157.91666666666669</v>
      </c>
      <c r="F343" s="36">
        <v>153.98333333333335</v>
      </c>
      <c r="G343" s="36">
        <v>151.31666666666669</v>
      </c>
      <c r="H343" s="36">
        <v>164.51666666666668</v>
      </c>
      <c r="I343" s="36">
        <v>167.18333333333337</v>
      </c>
      <c r="J343" s="36">
        <v>171.11666666666667</v>
      </c>
      <c r="K343" s="31">
        <v>163.25</v>
      </c>
      <c r="L343" s="31">
        <v>156.65</v>
      </c>
      <c r="M343" s="31">
        <v>38.436999999999998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169.8</v>
      </c>
      <c r="D344" s="36">
        <v>170.51666666666668</v>
      </c>
      <c r="E344" s="36">
        <v>166.03333333333336</v>
      </c>
      <c r="F344" s="36">
        <v>162.26666666666668</v>
      </c>
      <c r="G344" s="36">
        <v>157.78333333333336</v>
      </c>
      <c r="H344" s="36">
        <v>174.28333333333336</v>
      </c>
      <c r="I344" s="36">
        <v>178.76666666666665</v>
      </c>
      <c r="J344" s="36">
        <v>182.53333333333336</v>
      </c>
      <c r="K344" s="31">
        <v>175</v>
      </c>
      <c r="L344" s="31">
        <v>166.75</v>
      </c>
      <c r="M344" s="31">
        <v>299.53255000000001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43.3</v>
      </c>
      <c r="D345" s="36">
        <v>42.85</v>
      </c>
      <c r="E345" s="36">
        <v>42.2</v>
      </c>
      <c r="F345" s="36">
        <v>41.1</v>
      </c>
      <c r="G345" s="36">
        <v>40.450000000000003</v>
      </c>
      <c r="H345" s="36">
        <v>43.95</v>
      </c>
      <c r="I345" s="36">
        <v>44.599999999999994</v>
      </c>
      <c r="J345" s="36">
        <v>45.7</v>
      </c>
      <c r="K345" s="31">
        <v>43.5</v>
      </c>
      <c r="L345" s="31">
        <v>41.75</v>
      </c>
      <c r="M345" s="31">
        <v>82.227000000000004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223.85</v>
      </c>
      <c r="D346" s="36">
        <v>223.28333333333333</v>
      </c>
      <c r="E346" s="36">
        <v>221.66666666666666</v>
      </c>
      <c r="F346" s="36">
        <v>219.48333333333332</v>
      </c>
      <c r="G346" s="36">
        <v>217.86666666666665</v>
      </c>
      <c r="H346" s="36">
        <v>225.46666666666667</v>
      </c>
      <c r="I346" s="36">
        <v>227.08333333333334</v>
      </c>
      <c r="J346" s="36">
        <v>229.26666666666668</v>
      </c>
      <c r="K346" s="31">
        <v>224.9</v>
      </c>
      <c r="L346" s="31">
        <v>221.1</v>
      </c>
      <c r="M346" s="31">
        <v>3.8286799999999999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247.3</v>
      </c>
      <c r="D347" s="36">
        <v>247.4</v>
      </c>
      <c r="E347" s="36">
        <v>245.85000000000002</v>
      </c>
      <c r="F347" s="36">
        <v>244.4</v>
      </c>
      <c r="G347" s="36">
        <v>242.85000000000002</v>
      </c>
      <c r="H347" s="36">
        <v>248.85000000000002</v>
      </c>
      <c r="I347" s="36">
        <v>250.40000000000003</v>
      </c>
      <c r="J347" s="36">
        <v>251.85000000000002</v>
      </c>
      <c r="K347" s="31">
        <v>248.95</v>
      </c>
      <c r="L347" s="31">
        <v>245.95</v>
      </c>
      <c r="M347" s="31">
        <v>109.65645000000001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347.1</v>
      </c>
      <c r="D348" s="36">
        <v>346.36666666666662</v>
      </c>
      <c r="E348" s="36">
        <v>344.58333333333326</v>
      </c>
      <c r="F348" s="36">
        <v>342.06666666666666</v>
      </c>
      <c r="G348" s="36">
        <v>340.2833333333333</v>
      </c>
      <c r="H348" s="36">
        <v>348.88333333333321</v>
      </c>
      <c r="I348" s="36">
        <v>350.66666666666663</v>
      </c>
      <c r="J348" s="36">
        <v>353.18333333333317</v>
      </c>
      <c r="K348" s="31">
        <v>348.15</v>
      </c>
      <c r="L348" s="31">
        <v>343.85</v>
      </c>
      <c r="M348" s="31">
        <v>1.3345499999999999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1302.7</v>
      </c>
      <c r="D349" s="36">
        <v>1287.6499999999999</v>
      </c>
      <c r="E349" s="36">
        <v>1262.9999999999998</v>
      </c>
      <c r="F349" s="36">
        <v>1223.3</v>
      </c>
      <c r="G349" s="36">
        <v>1198.6499999999999</v>
      </c>
      <c r="H349" s="36">
        <v>1327.3499999999997</v>
      </c>
      <c r="I349" s="36">
        <v>1351.9999999999998</v>
      </c>
      <c r="J349" s="36">
        <v>1391.6999999999996</v>
      </c>
      <c r="K349" s="31">
        <v>1312.3</v>
      </c>
      <c r="L349" s="31">
        <v>1247.95</v>
      </c>
      <c r="M349" s="31">
        <v>20.09159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199.5</v>
      </c>
      <c r="D350" s="36">
        <v>200.04999999999998</v>
      </c>
      <c r="E350" s="36">
        <v>197.09999999999997</v>
      </c>
      <c r="F350" s="36">
        <v>194.7</v>
      </c>
      <c r="G350" s="36">
        <v>191.74999999999997</v>
      </c>
      <c r="H350" s="36">
        <v>202.44999999999996</v>
      </c>
      <c r="I350" s="36">
        <v>205.39999999999995</v>
      </c>
      <c r="J350" s="36">
        <v>207.79999999999995</v>
      </c>
      <c r="K350" s="31">
        <v>203</v>
      </c>
      <c r="L350" s="31">
        <v>197.65</v>
      </c>
      <c r="M350" s="31">
        <v>197.69385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313.64999999999998</v>
      </c>
      <c r="D351" s="36">
        <v>316.55</v>
      </c>
      <c r="E351" s="36">
        <v>309.10000000000002</v>
      </c>
      <c r="F351" s="36">
        <v>304.55</v>
      </c>
      <c r="G351" s="36">
        <v>297.10000000000002</v>
      </c>
      <c r="H351" s="36">
        <v>321.10000000000002</v>
      </c>
      <c r="I351" s="36">
        <v>328.54999999999995</v>
      </c>
      <c r="J351" s="36">
        <v>333.1</v>
      </c>
      <c r="K351" s="31">
        <v>324</v>
      </c>
      <c r="L351" s="31">
        <v>312</v>
      </c>
      <c r="M351" s="31">
        <v>22.77927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1178.5</v>
      </c>
      <c r="D352" s="36">
        <v>1183.5166666666667</v>
      </c>
      <c r="E352" s="36">
        <v>1170.0333333333333</v>
      </c>
      <c r="F352" s="36">
        <v>1161.5666666666666</v>
      </c>
      <c r="G352" s="36">
        <v>1148.0833333333333</v>
      </c>
      <c r="H352" s="36">
        <v>1191.9833333333333</v>
      </c>
      <c r="I352" s="36">
        <v>1205.4666666666665</v>
      </c>
      <c r="J352" s="36">
        <v>1213.9333333333334</v>
      </c>
      <c r="K352" s="31">
        <v>1197</v>
      </c>
      <c r="L352" s="31">
        <v>1175.05</v>
      </c>
      <c r="M352" s="31">
        <v>2.7115800000000001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919.1</v>
      </c>
      <c r="D353" s="36">
        <v>915.98333333333346</v>
      </c>
      <c r="E353" s="36">
        <v>907.01666666666688</v>
      </c>
      <c r="F353" s="36">
        <v>894.93333333333339</v>
      </c>
      <c r="G353" s="36">
        <v>885.96666666666681</v>
      </c>
      <c r="H353" s="36">
        <v>928.06666666666695</v>
      </c>
      <c r="I353" s="36">
        <v>937.03333333333342</v>
      </c>
      <c r="J353" s="36">
        <v>949.11666666666702</v>
      </c>
      <c r="K353" s="31">
        <v>924.95</v>
      </c>
      <c r="L353" s="31">
        <v>903.9</v>
      </c>
      <c r="M353" s="31">
        <v>38.026380000000003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4051.45</v>
      </c>
      <c r="D354" s="36">
        <v>4042.8166666666671</v>
      </c>
      <c r="E354" s="36">
        <v>4020.6333333333341</v>
      </c>
      <c r="F354" s="36">
        <v>3989.8166666666671</v>
      </c>
      <c r="G354" s="36">
        <v>3967.6333333333341</v>
      </c>
      <c r="H354" s="36">
        <v>4073.6333333333341</v>
      </c>
      <c r="I354" s="36">
        <v>4095.8166666666675</v>
      </c>
      <c r="J354" s="36">
        <v>4126.6333333333341</v>
      </c>
      <c r="K354" s="31">
        <v>4065</v>
      </c>
      <c r="L354" s="31">
        <v>4012</v>
      </c>
      <c r="M354" s="31">
        <v>0.55791999999999997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216.85</v>
      </c>
      <c r="D355" s="36">
        <v>218.25</v>
      </c>
      <c r="E355" s="36">
        <v>214.6</v>
      </c>
      <c r="F355" s="36">
        <v>212.35</v>
      </c>
      <c r="G355" s="36">
        <v>208.7</v>
      </c>
      <c r="H355" s="36">
        <v>220.5</v>
      </c>
      <c r="I355" s="36">
        <v>224.14999999999998</v>
      </c>
      <c r="J355" s="36">
        <v>226.4</v>
      </c>
      <c r="K355" s="31">
        <v>221.9</v>
      </c>
      <c r="L355" s="31">
        <v>216</v>
      </c>
      <c r="M355" s="31">
        <v>1.65652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36995.75</v>
      </c>
      <c r="D356" s="36">
        <v>37078.200000000004</v>
      </c>
      <c r="E356" s="36">
        <v>36727.55000000001</v>
      </c>
      <c r="F356" s="36">
        <v>36459.350000000006</v>
      </c>
      <c r="G356" s="36">
        <v>36108.700000000012</v>
      </c>
      <c r="H356" s="36">
        <v>37346.400000000009</v>
      </c>
      <c r="I356" s="36">
        <v>37697.050000000003</v>
      </c>
      <c r="J356" s="36">
        <v>37965.250000000007</v>
      </c>
      <c r="K356" s="31">
        <v>37428.85</v>
      </c>
      <c r="L356" s="31">
        <v>36810</v>
      </c>
      <c r="M356" s="31">
        <v>0.26305000000000001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1449</v>
      </c>
      <c r="D357" s="36">
        <v>1454.3666666666668</v>
      </c>
      <c r="E357" s="36">
        <v>1439.7333333333336</v>
      </c>
      <c r="F357" s="36">
        <v>1430.4666666666667</v>
      </c>
      <c r="G357" s="36">
        <v>1415.8333333333335</v>
      </c>
      <c r="H357" s="36">
        <v>1463.6333333333337</v>
      </c>
      <c r="I357" s="36">
        <v>1478.2666666666669</v>
      </c>
      <c r="J357" s="36">
        <v>1487.5333333333338</v>
      </c>
      <c r="K357" s="31">
        <v>1469</v>
      </c>
      <c r="L357" s="31">
        <v>1445.1</v>
      </c>
      <c r="M357" s="31">
        <v>2.8818800000000002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764.65</v>
      </c>
      <c r="D358" s="36">
        <v>761.53333333333342</v>
      </c>
      <c r="E358" s="36">
        <v>753.06666666666683</v>
      </c>
      <c r="F358" s="36">
        <v>741.48333333333346</v>
      </c>
      <c r="G358" s="36">
        <v>733.01666666666688</v>
      </c>
      <c r="H358" s="36">
        <v>773.11666666666679</v>
      </c>
      <c r="I358" s="36">
        <v>781.58333333333326</v>
      </c>
      <c r="J358" s="36">
        <v>793.16666666666674</v>
      </c>
      <c r="K358" s="31">
        <v>770</v>
      </c>
      <c r="L358" s="31">
        <v>749.95</v>
      </c>
      <c r="M358" s="31">
        <v>6.5115499999999997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213.85</v>
      </c>
      <c r="D359" s="36">
        <v>214.04999999999998</v>
      </c>
      <c r="E359" s="36">
        <v>211.24999999999997</v>
      </c>
      <c r="F359" s="36">
        <v>208.64999999999998</v>
      </c>
      <c r="G359" s="36">
        <v>205.84999999999997</v>
      </c>
      <c r="H359" s="36">
        <v>216.64999999999998</v>
      </c>
      <c r="I359" s="36">
        <v>219.45</v>
      </c>
      <c r="J359" s="36">
        <v>222.04999999999998</v>
      </c>
      <c r="K359" s="31">
        <v>216.85</v>
      </c>
      <c r="L359" s="31">
        <v>211.45</v>
      </c>
      <c r="M359" s="31">
        <v>25.43984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6263.8</v>
      </c>
      <c r="D360" s="36">
        <v>6299.9333333333343</v>
      </c>
      <c r="E360" s="36">
        <v>6203.0166666666682</v>
      </c>
      <c r="F360" s="36">
        <v>6142.2333333333336</v>
      </c>
      <c r="G360" s="36">
        <v>6045.3166666666675</v>
      </c>
      <c r="H360" s="36">
        <v>6360.716666666669</v>
      </c>
      <c r="I360" s="36">
        <v>6457.633333333335</v>
      </c>
      <c r="J360" s="36">
        <v>6518.4166666666697</v>
      </c>
      <c r="K360" s="31">
        <v>6396.85</v>
      </c>
      <c r="L360" s="31">
        <v>6239.15</v>
      </c>
      <c r="M360" s="31">
        <v>7.8190200000000001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197.85</v>
      </c>
      <c r="D361" s="36">
        <v>198.06666666666669</v>
      </c>
      <c r="E361" s="36">
        <v>196.63333333333338</v>
      </c>
      <c r="F361" s="36">
        <v>195.41666666666669</v>
      </c>
      <c r="G361" s="36">
        <v>193.98333333333338</v>
      </c>
      <c r="H361" s="36">
        <v>199.28333333333339</v>
      </c>
      <c r="I361" s="36">
        <v>200.71666666666673</v>
      </c>
      <c r="J361" s="36">
        <v>201.93333333333339</v>
      </c>
      <c r="K361" s="31">
        <v>199.5</v>
      </c>
      <c r="L361" s="31">
        <v>196.85</v>
      </c>
      <c r="M361" s="31">
        <v>31.027100000000001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3918.45</v>
      </c>
      <c r="D362" s="36">
        <v>3914.9166666666665</v>
      </c>
      <c r="E362" s="36">
        <v>3899.9833333333331</v>
      </c>
      <c r="F362" s="36">
        <v>3881.5166666666664</v>
      </c>
      <c r="G362" s="36">
        <v>3866.583333333333</v>
      </c>
      <c r="H362" s="36">
        <v>3933.3833333333332</v>
      </c>
      <c r="I362" s="36">
        <v>3948.3166666666666</v>
      </c>
      <c r="J362" s="36">
        <v>3966.7833333333333</v>
      </c>
      <c r="K362" s="31">
        <v>3929.85</v>
      </c>
      <c r="L362" s="31">
        <v>3896.45</v>
      </c>
      <c r="M362" s="31">
        <v>8.4510000000000002E-2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2228.0500000000002</v>
      </c>
      <c r="D363" s="36">
        <v>2236.8333333333335</v>
      </c>
      <c r="E363" s="36">
        <v>2105.5666666666671</v>
      </c>
      <c r="F363" s="36">
        <v>1983.0833333333335</v>
      </c>
      <c r="G363" s="36">
        <v>1851.8166666666671</v>
      </c>
      <c r="H363" s="36">
        <v>2359.3166666666671</v>
      </c>
      <c r="I363" s="36">
        <v>2490.5833333333335</v>
      </c>
      <c r="J363" s="36">
        <v>2613.0666666666671</v>
      </c>
      <c r="K363" s="31">
        <v>2368.1</v>
      </c>
      <c r="L363" s="31">
        <v>2114.35</v>
      </c>
      <c r="M363" s="31">
        <v>16.524450000000002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3716.8</v>
      </c>
      <c r="D364" s="36">
        <v>3700.5833333333335</v>
      </c>
      <c r="E364" s="36">
        <v>3681.2166666666672</v>
      </c>
      <c r="F364" s="36">
        <v>3645.6333333333337</v>
      </c>
      <c r="G364" s="36">
        <v>3626.2666666666673</v>
      </c>
      <c r="H364" s="36">
        <v>3736.166666666667</v>
      </c>
      <c r="I364" s="36">
        <v>3755.5333333333328</v>
      </c>
      <c r="J364" s="36">
        <v>3791.1166666666668</v>
      </c>
      <c r="K364" s="31">
        <v>3719.95</v>
      </c>
      <c r="L364" s="31">
        <v>3665</v>
      </c>
      <c r="M364" s="31">
        <v>2.1588699999999998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2460.3000000000002</v>
      </c>
      <c r="D365" s="36">
        <v>2450.2666666666669</v>
      </c>
      <c r="E365" s="36">
        <v>2430.8833333333337</v>
      </c>
      <c r="F365" s="36">
        <v>2401.4666666666667</v>
      </c>
      <c r="G365" s="36">
        <v>2382.0833333333335</v>
      </c>
      <c r="H365" s="36">
        <v>2479.6833333333338</v>
      </c>
      <c r="I365" s="36">
        <v>2499.0666666666671</v>
      </c>
      <c r="J365" s="36">
        <v>2528.483333333334</v>
      </c>
      <c r="K365" s="31">
        <v>2469.65</v>
      </c>
      <c r="L365" s="31">
        <v>2420.85</v>
      </c>
      <c r="M365" s="31">
        <v>4.05307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964.8</v>
      </c>
      <c r="D366" s="36">
        <v>962.4</v>
      </c>
      <c r="E366" s="36">
        <v>947.8</v>
      </c>
      <c r="F366" s="36">
        <v>930.8</v>
      </c>
      <c r="G366" s="36">
        <v>916.19999999999993</v>
      </c>
      <c r="H366" s="36">
        <v>979.4</v>
      </c>
      <c r="I366" s="36">
        <v>994.00000000000011</v>
      </c>
      <c r="J366" s="36">
        <v>1011</v>
      </c>
      <c r="K366" s="31">
        <v>977</v>
      </c>
      <c r="L366" s="31">
        <v>945.4</v>
      </c>
      <c r="M366" s="31">
        <v>11.07202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118.25</v>
      </c>
      <c r="D367" s="36">
        <v>119.45</v>
      </c>
      <c r="E367" s="36">
        <v>116.65</v>
      </c>
      <c r="F367" s="36">
        <v>115.05</v>
      </c>
      <c r="G367" s="36">
        <v>112.25</v>
      </c>
      <c r="H367" s="36">
        <v>121.05000000000001</v>
      </c>
      <c r="I367" s="36">
        <v>123.85</v>
      </c>
      <c r="J367" s="36">
        <v>125.45000000000002</v>
      </c>
      <c r="K367" s="31">
        <v>122.25</v>
      </c>
      <c r="L367" s="31">
        <v>117.85</v>
      </c>
      <c r="M367" s="31">
        <v>57.553339999999999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790.7</v>
      </c>
      <c r="D368" s="36">
        <v>790.06666666666661</v>
      </c>
      <c r="E368" s="36">
        <v>776.13333333333321</v>
      </c>
      <c r="F368" s="36">
        <v>761.56666666666661</v>
      </c>
      <c r="G368" s="36">
        <v>747.63333333333321</v>
      </c>
      <c r="H368" s="36">
        <v>804.63333333333321</v>
      </c>
      <c r="I368" s="36">
        <v>818.56666666666661</v>
      </c>
      <c r="J368" s="36">
        <v>833.13333333333321</v>
      </c>
      <c r="K368" s="31">
        <v>804</v>
      </c>
      <c r="L368" s="31">
        <v>775.5</v>
      </c>
      <c r="M368" s="31">
        <v>8.0547299999999993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318.14999999999998</v>
      </c>
      <c r="D369" s="36">
        <v>319.88333333333333</v>
      </c>
      <c r="E369" s="36">
        <v>315.36666666666667</v>
      </c>
      <c r="F369" s="36">
        <v>312.58333333333337</v>
      </c>
      <c r="G369" s="36">
        <v>308.06666666666672</v>
      </c>
      <c r="H369" s="36">
        <v>322.66666666666663</v>
      </c>
      <c r="I369" s="36">
        <v>327.18333333333328</v>
      </c>
      <c r="J369" s="36">
        <v>329.96666666666658</v>
      </c>
      <c r="K369" s="31">
        <v>324.39999999999998</v>
      </c>
      <c r="L369" s="31">
        <v>317.10000000000002</v>
      </c>
      <c r="M369" s="31">
        <v>3.24573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1483.05</v>
      </c>
      <c r="D370" s="36">
        <v>1472.7</v>
      </c>
      <c r="E370" s="36">
        <v>1439.4</v>
      </c>
      <c r="F370" s="36">
        <v>1395.75</v>
      </c>
      <c r="G370" s="36">
        <v>1362.45</v>
      </c>
      <c r="H370" s="36">
        <v>1516.3500000000001</v>
      </c>
      <c r="I370" s="36">
        <v>1549.6499999999999</v>
      </c>
      <c r="J370" s="36">
        <v>1593.3000000000002</v>
      </c>
      <c r="K370" s="31">
        <v>1506</v>
      </c>
      <c r="L370" s="31">
        <v>1429.05</v>
      </c>
      <c r="M370" s="31">
        <v>1.35928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5130.45</v>
      </c>
      <c r="D371" s="36">
        <v>5144.6833333333334</v>
      </c>
      <c r="E371" s="36">
        <v>5078.416666666667</v>
      </c>
      <c r="F371" s="36">
        <v>5026.3833333333332</v>
      </c>
      <c r="G371" s="36">
        <v>4960.1166666666668</v>
      </c>
      <c r="H371" s="36">
        <v>5196.7166666666672</v>
      </c>
      <c r="I371" s="36">
        <v>5262.9833333333336</v>
      </c>
      <c r="J371" s="36">
        <v>5315.0166666666673</v>
      </c>
      <c r="K371" s="31">
        <v>5210.95</v>
      </c>
      <c r="L371" s="31">
        <v>5092.6499999999996</v>
      </c>
      <c r="M371" s="31">
        <v>6.0121500000000001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1049.45</v>
      </c>
      <c r="D372" s="36">
        <v>1055.3833333333332</v>
      </c>
      <c r="E372" s="36">
        <v>1042.0166666666664</v>
      </c>
      <c r="F372" s="36">
        <v>1034.5833333333333</v>
      </c>
      <c r="G372" s="36">
        <v>1021.2166666666665</v>
      </c>
      <c r="H372" s="36">
        <v>1062.8166666666664</v>
      </c>
      <c r="I372" s="36">
        <v>1076.1833333333332</v>
      </c>
      <c r="J372" s="36">
        <v>1083.6166666666663</v>
      </c>
      <c r="K372" s="31">
        <v>1068.75</v>
      </c>
      <c r="L372" s="31">
        <v>1047.95</v>
      </c>
      <c r="M372" s="31">
        <v>0.59130000000000005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392.7</v>
      </c>
      <c r="D373" s="36">
        <v>394.41666666666669</v>
      </c>
      <c r="E373" s="36">
        <v>389.68333333333339</v>
      </c>
      <c r="F373" s="36">
        <v>386.66666666666669</v>
      </c>
      <c r="G373" s="36">
        <v>381.93333333333339</v>
      </c>
      <c r="H373" s="36">
        <v>397.43333333333339</v>
      </c>
      <c r="I373" s="36">
        <v>402.16666666666663</v>
      </c>
      <c r="J373" s="36">
        <v>405.18333333333339</v>
      </c>
      <c r="K373" s="31">
        <v>399.15</v>
      </c>
      <c r="L373" s="31">
        <v>391.4</v>
      </c>
      <c r="M373" s="31">
        <v>47.684840000000001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310.39999999999998</v>
      </c>
      <c r="D374" s="36">
        <v>310.11666666666662</v>
      </c>
      <c r="E374" s="36">
        <v>302.28333333333325</v>
      </c>
      <c r="F374" s="36">
        <v>294.16666666666663</v>
      </c>
      <c r="G374" s="36">
        <v>286.33333333333326</v>
      </c>
      <c r="H374" s="36">
        <v>318.23333333333323</v>
      </c>
      <c r="I374" s="36">
        <v>326.06666666666661</v>
      </c>
      <c r="J374" s="36">
        <v>334.18333333333322</v>
      </c>
      <c r="K374" s="31">
        <v>317.95</v>
      </c>
      <c r="L374" s="31">
        <v>302</v>
      </c>
      <c r="M374" s="31">
        <v>295.45188999999999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210.15</v>
      </c>
      <c r="D375" s="36">
        <v>211.65</v>
      </c>
      <c r="E375" s="36">
        <v>208.3</v>
      </c>
      <c r="F375" s="36">
        <v>206.45000000000002</v>
      </c>
      <c r="G375" s="36">
        <v>203.10000000000002</v>
      </c>
      <c r="H375" s="36">
        <v>213.5</v>
      </c>
      <c r="I375" s="36">
        <v>216.84999999999997</v>
      </c>
      <c r="J375" s="36">
        <v>218.7</v>
      </c>
      <c r="K375" s="31">
        <v>215</v>
      </c>
      <c r="L375" s="31">
        <v>209.8</v>
      </c>
      <c r="M375" s="31">
        <v>191.82861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565.25</v>
      </c>
      <c r="D376" s="36">
        <v>566.69999999999993</v>
      </c>
      <c r="E376" s="36">
        <v>560.54999999999984</v>
      </c>
      <c r="F376" s="36">
        <v>555.84999999999991</v>
      </c>
      <c r="G376" s="36">
        <v>549.69999999999982</v>
      </c>
      <c r="H376" s="36">
        <v>571.39999999999986</v>
      </c>
      <c r="I376" s="36">
        <v>577.54999999999995</v>
      </c>
      <c r="J376" s="36">
        <v>582.24999999999989</v>
      </c>
      <c r="K376" s="31">
        <v>572.85</v>
      </c>
      <c r="L376" s="31">
        <v>562</v>
      </c>
      <c r="M376" s="31">
        <v>2.6666099999999999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872.65</v>
      </c>
      <c r="D377" s="36">
        <v>868.4</v>
      </c>
      <c r="E377" s="36">
        <v>856.25</v>
      </c>
      <c r="F377" s="36">
        <v>839.85</v>
      </c>
      <c r="G377" s="36">
        <v>827.7</v>
      </c>
      <c r="H377" s="36">
        <v>884.8</v>
      </c>
      <c r="I377" s="36">
        <v>896.94999999999982</v>
      </c>
      <c r="J377" s="36">
        <v>913.34999999999991</v>
      </c>
      <c r="K377" s="31">
        <v>880.55</v>
      </c>
      <c r="L377" s="31">
        <v>852</v>
      </c>
      <c r="M377" s="31">
        <v>9.1598500000000005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692.75</v>
      </c>
      <c r="D378" s="36">
        <v>698.86666666666667</v>
      </c>
      <c r="E378" s="36">
        <v>683.88333333333333</v>
      </c>
      <c r="F378" s="36">
        <v>675.01666666666665</v>
      </c>
      <c r="G378" s="36">
        <v>660.0333333333333</v>
      </c>
      <c r="H378" s="36">
        <v>707.73333333333335</v>
      </c>
      <c r="I378" s="36">
        <v>722.7166666666667</v>
      </c>
      <c r="J378" s="36">
        <v>731.58333333333337</v>
      </c>
      <c r="K378" s="31">
        <v>713.85</v>
      </c>
      <c r="L378" s="31">
        <v>690</v>
      </c>
      <c r="M378" s="31">
        <v>2.55104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157.5</v>
      </c>
      <c r="D379" s="36">
        <v>158.46666666666667</v>
      </c>
      <c r="E379" s="36">
        <v>155.03333333333333</v>
      </c>
      <c r="F379" s="36">
        <v>152.56666666666666</v>
      </c>
      <c r="G379" s="36">
        <v>149.13333333333333</v>
      </c>
      <c r="H379" s="36">
        <v>160.93333333333334</v>
      </c>
      <c r="I379" s="36">
        <v>164.36666666666667</v>
      </c>
      <c r="J379" s="36">
        <v>166.83333333333334</v>
      </c>
      <c r="K379" s="31">
        <v>161.9</v>
      </c>
      <c r="L379" s="31">
        <v>156</v>
      </c>
      <c r="M379" s="31">
        <v>6.8922699999999999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18186.099999999999</v>
      </c>
      <c r="D380" s="36">
        <v>18070.033333333329</v>
      </c>
      <c r="E380" s="36">
        <v>17801.016666666659</v>
      </c>
      <c r="F380" s="36">
        <v>17415.933333333331</v>
      </c>
      <c r="G380" s="36">
        <v>17146.916666666661</v>
      </c>
      <c r="H380" s="36">
        <v>18455.116666666658</v>
      </c>
      <c r="I380" s="36">
        <v>18724.133333333328</v>
      </c>
      <c r="J380" s="36">
        <v>19109.216666666656</v>
      </c>
      <c r="K380" s="31">
        <v>18339.05</v>
      </c>
      <c r="L380" s="31">
        <v>17684.95</v>
      </c>
      <c r="M380" s="31">
        <v>4.231E-2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78.95</v>
      </c>
      <c r="D381" s="36">
        <v>79.5</v>
      </c>
      <c r="E381" s="36">
        <v>78.2</v>
      </c>
      <c r="F381" s="36">
        <v>77.45</v>
      </c>
      <c r="G381" s="36">
        <v>76.150000000000006</v>
      </c>
      <c r="H381" s="36">
        <v>80.25</v>
      </c>
      <c r="I381" s="36">
        <v>81.550000000000011</v>
      </c>
      <c r="J381" s="36">
        <v>82.3</v>
      </c>
      <c r="K381" s="31">
        <v>80.8</v>
      </c>
      <c r="L381" s="31">
        <v>78.75</v>
      </c>
      <c r="M381" s="31">
        <v>563.35226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1650.1</v>
      </c>
      <c r="D382" s="36">
        <v>1649.75</v>
      </c>
      <c r="E382" s="36">
        <v>1639.4</v>
      </c>
      <c r="F382" s="36">
        <v>1628.7</v>
      </c>
      <c r="G382" s="36">
        <v>1618.3500000000001</v>
      </c>
      <c r="H382" s="36">
        <v>1660.45</v>
      </c>
      <c r="I382" s="36">
        <v>1670.8</v>
      </c>
      <c r="J382" s="36">
        <v>1681.5</v>
      </c>
      <c r="K382" s="31">
        <v>1660.1</v>
      </c>
      <c r="L382" s="31">
        <v>1639.05</v>
      </c>
      <c r="M382" s="31">
        <v>1.9059600000000001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500.15</v>
      </c>
      <c r="D383" s="36">
        <v>499.34999999999997</v>
      </c>
      <c r="E383" s="36">
        <v>485.79999999999995</v>
      </c>
      <c r="F383" s="36">
        <v>471.45</v>
      </c>
      <c r="G383" s="36">
        <v>457.9</v>
      </c>
      <c r="H383" s="36">
        <v>513.69999999999993</v>
      </c>
      <c r="I383" s="36">
        <v>527.25</v>
      </c>
      <c r="J383" s="36">
        <v>541.59999999999991</v>
      </c>
      <c r="K383" s="31">
        <v>512.9</v>
      </c>
      <c r="L383" s="31">
        <v>485</v>
      </c>
      <c r="M383" s="31">
        <v>10.7669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1407.45</v>
      </c>
      <c r="D384" s="36">
        <v>1410.8499999999997</v>
      </c>
      <c r="E384" s="36">
        <v>1375.6999999999994</v>
      </c>
      <c r="F384" s="36">
        <v>1343.9499999999996</v>
      </c>
      <c r="G384" s="36">
        <v>1308.7999999999993</v>
      </c>
      <c r="H384" s="36">
        <v>1442.5999999999995</v>
      </c>
      <c r="I384" s="36">
        <v>1477.7499999999995</v>
      </c>
      <c r="J384" s="36">
        <v>1509.4999999999995</v>
      </c>
      <c r="K384" s="31">
        <v>1446</v>
      </c>
      <c r="L384" s="31">
        <v>1379.1</v>
      </c>
      <c r="M384" s="31">
        <v>3.4011499999999999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160.55000000000001</v>
      </c>
      <c r="D385" s="36">
        <v>160.68333333333337</v>
      </c>
      <c r="E385" s="36">
        <v>158.46666666666673</v>
      </c>
      <c r="F385" s="36">
        <v>156.38333333333335</v>
      </c>
      <c r="G385" s="36">
        <v>154.16666666666671</v>
      </c>
      <c r="H385" s="36">
        <v>162.76666666666674</v>
      </c>
      <c r="I385" s="36">
        <v>164.98333333333338</v>
      </c>
      <c r="J385" s="36">
        <v>167.06666666666675</v>
      </c>
      <c r="K385" s="31">
        <v>162.9</v>
      </c>
      <c r="L385" s="31">
        <v>158.6</v>
      </c>
      <c r="M385" s="31">
        <v>104.89711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144.44999999999999</v>
      </c>
      <c r="D386" s="36">
        <v>144.98333333333332</v>
      </c>
      <c r="E386" s="36">
        <v>143.46666666666664</v>
      </c>
      <c r="F386" s="36">
        <v>142.48333333333332</v>
      </c>
      <c r="G386" s="36">
        <v>140.96666666666664</v>
      </c>
      <c r="H386" s="36">
        <v>145.96666666666664</v>
      </c>
      <c r="I386" s="36">
        <v>147.48333333333335</v>
      </c>
      <c r="J386" s="36">
        <v>148.46666666666664</v>
      </c>
      <c r="K386" s="31">
        <v>146.5</v>
      </c>
      <c r="L386" s="31">
        <v>144</v>
      </c>
      <c r="M386" s="31">
        <v>12.15423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1021.9</v>
      </c>
      <c r="D387" s="36">
        <v>1024.4166666666667</v>
      </c>
      <c r="E387" s="36">
        <v>1009.8333333333335</v>
      </c>
      <c r="F387" s="36">
        <v>997.76666666666677</v>
      </c>
      <c r="G387" s="36">
        <v>983.18333333333351</v>
      </c>
      <c r="H387" s="36">
        <v>1036.4833333333336</v>
      </c>
      <c r="I387" s="36">
        <v>1051.0666666666671</v>
      </c>
      <c r="J387" s="36">
        <v>1063.1333333333334</v>
      </c>
      <c r="K387" s="31">
        <v>1039</v>
      </c>
      <c r="L387" s="31">
        <v>1012.35</v>
      </c>
      <c r="M387" s="31">
        <v>0.95426999999999995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403.4</v>
      </c>
      <c r="D388" s="36">
        <v>408.7</v>
      </c>
      <c r="E388" s="36">
        <v>396.7</v>
      </c>
      <c r="F388" s="36">
        <v>390</v>
      </c>
      <c r="G388" s="36">
        <v>378</v>
      </c>
      <c r="H388" s="36">
        <v>415.4</v>
      </c>
      <c r="I388" s="36">
        <v>427.4</v>
      </c>
      <c r="J388" s="36">
        <v>434.09999999999997</v>
      </c>
      <c r="K388" s="31">
        <v>420.7</v>
      </c>
      <c r="L388" s="31">
        <v>402</v>
      </c>
      <c r="M388" s="31">
        <v>35.734990000000003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214.45</v>
      </c>
      <c r="D389" s="36">
        <v>214.96666666666667</v>
      </c>
      <c r="E389" s="36">
        <v>213.18333333333334</v>
      </c>
      <c r="F389" s="36">
        <v>211.91666666666666</v>
      </c>
      <c r="G389" s="36">
        <v>210.13333333333333</v>
      </c>
      <c r="H389" s="36">
        <v>216.23333333333335</v>
      </c>
      <c r="I389" s="36">
        <v>218.01666666666671</v>
      </c>
      <c r="J389" s="36">
        <v>219.28333333333336</v>
      </c>
      <c r="K389" s="31">
        <v>216.75</v>
      </c>
      <c r="L389" s="31">
        <v>213.7</v>
      </c>
      <c r="M389" s="31">
        <v>4.0462999999999996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125.25</v>
      </c>
      <c r="D390" s="36">
        <v>125.11666666666667</v>
      </c>
      <c r="E390" s="36">
        <v>123.23333333333335</v>
      </c>
      <c r="F390" s="36">
        <v>121.21666666666667</v>
      </c>
      <c r="G390" s="36">
        <v>119.33333333333334</v>
      </c>
      <c r="H390" s="36">
        <v>127.13333333333335</v>
      </c>
      <c r="I390" s="36">
        <v>129.01666666666668</v>
      </c>
      <c r="J390" s="36">
        <v>131.03333333333336</v>
      </c>
      <c r="K390" s="31">
        <v>127</v>
      </c>
      <c r="L390" s="31">
        <v>123.1</v>
      </c>
      <c r="M390" s="31">
        <v>42.783929999999998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3401.8</v>
      </c>
      <c r="D391" s="36">
        <v>3405.6</v>
      </c>
      <c r="E391" s="36">
        <v>3361.2</v>
      </c>
      <c r="F391" s="36">
        <v>3320.6</v>
      </c>
      <c r="G391" s="36">
        <v>3276.2</v>
      </c>
      <c r="H391" s="36">
        <v>3446.2</v>
      </c>
      <c r="I391" s="36">
        <v>3490.6000000000004</v>
      </c>
      <c r="J391" s="36">
        <v>3531.2</v>
      </c>
      <c r="K391" s="31">
        <v>3450</v>
      </c>
      <c r="L391" s="31">
        <v>3365</v>
      </c>
      <c r="M391" s="31">
        <v>0.28882000000000002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61.35</v>
      </c>
      <c r="D392" s="36">
        <v>61.650000000000006</v>
      </c>
      <c r="E392" s="36">
        <v>60.850000000000009</v>
      </c>
      <c r="F392" s="36">
        <v>60.35</v>
      </c>
      <c r="G392" s="36">
        <v>59.550000000000004</v>
      </c>
      <c r="H392" s="36">
        <v>62.150000000000013</v>
      </c>
      <c r="I392" s="36">
        <v>62.95000000000001</v>
      </c>
      <c r="J392" s="36">
        <v>63.450000000000017</v>
      </c>
      <c r="K392" s="31">
        <v>62.45</v>
      </c>
      <c r="L392" s="31">
        <v>61.15</v>
      </c>
      <c r="M392" s="31">
        <v>24.34545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1810.15</v>
      </c>
      <c r="D393" s="36">
        <v>1826.6666666666667</v>
      </c>
      <c r="E393" s="36">
        <v>1788.4833333333336</v>
      </c>
      <c r="F393" s="36">
        <v>1766.8166666666668</v>
      </c>
      <c r="G393" s="36">
        <v>1728.6333333333337</v>
      </c>
      <c r="H393" s="36">
        <v>1848.3333333333335</v>
      </c>
      <c r="I393" s="36">
        <v>1886.5166666666664</v>
      </c>
      <c r="J393" s="36">
        <v>1908.1833333333334</v>
      </c>
      <c r="K393" s="31">
        <v>1864.85</v>
      </c>
      <c r="L393" s="31">
        <v>1805</v>
      </c>
      <c r="M393" s="31">
        <v>2.2081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252.6</v>
      </c>
      <c r="D394" s="36">
        <v>251.86666666666667</v>
      </c>
      <c r="E394" s="36">
        <v>248.73333333333335</v>
      </c>
      <c r="F394" s="36">
        <v>244.86666666666667</v>
      </c>
      <c r="G394" s="36">
        <v>241.73333333333335</v>
      </c>
      <c r="H394" s="36">
        <v>255.73333333333335</v>
      </c>
      <c r="I394" s="36">
        <v>258.86666666666667</v>
      </c>
      <c r="J394" s="36">
        <v>262.73333333333335</v>
      </c>
      <c r="K394" s="31">
        <v>255</v>
      </c>
      <c r="L394" s="31">
        <v>248</v>
      </c>
      <c r="M394" s="31">
        <v>104.68414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333.85</v>
      </c>
      <c r="D395" s="36">
        <v>334.68333333333334</v>
      </c>
      <c r="E395" s="36">
        <v>327.01666666666665</v>
      </c>
      <c r="F395" s="36">
        <v>320.18333333333334</v>
      </c>
      <c r="G395" s="36">
        <v>312.51666666666665</v>
      </c>
      <c r="H395" s="36">
        <v>341.51666666666665</v>
      </c>
      <c r="I395" s="36">
        <v>349.18333333333328</v>
      </c>
      <c r="J395" s="36">
        <v>356.01666666666665</v>
      </c>
      <c r="K395" s="31">
        <v>342.35</v>
      </c>
      <c r="L395" s="31">
        <v>327.85</v>
      </c>
      <c r="M395" s="31">
        <v>131.63543999999999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155.25</v>
      </c>
      <c r="D396" s="36">
        <v>154.68333333333334</v>
      </c>
      <c r="E396" s="36">
        <v>153.56666666666666</v>
      </c>
      <c r="F396" s="36">
        <v>151.88333333333333</v>
      </c>
      <c r="G396" s="36">
        <v>150.76666666666665</v>
      </c>
      <c r="H396" s="36">
        <v>156.36666666666667</v>
      </c>
      <c r="I396" s="36">
        <v>157.48333333333335</v>
      </c>
      <c r="J396" s="36">
        <v>159.16666666666669</v>
      </c>
      <c r="K396" s="31">
        <v>155.80000000000001</v>
      </c>
      <c r="L396" s="31">
        <v>153</v>
      </c>
      <c r="M396" s="31">
        <v>11.16005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900.4</v>
      </c>
      <c r="D397" s="36">
        <v>902.7833333333333</v>
      </c>
      <c r="E397" s="36">
        <v>896.61666666666656</v>
      </c>
      <c r="F397" s="36">
        <v>892.83333333333326</v>
      </c>
      <c r="G397" s="36">
        <v>886.66666666666652</v>
      </c>
      <c r="H397" s="36">
        <v>906.56666666666661</v>
      </c>
      <c r="I397" s="36">
        <v>912.73333333333335</v>
      </c>
      <c r="J397" s="36">
        <v>916.51666666666665</v>
      </c>
      <c r="K397" s="31">
        <v>908.95</v>
      </c>
      <c r="L397" s="31">
        <v>899</v>
      </c>
      <c r="M397" s="31">
        <v>0.66154000000000002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2356.4499999999998</v>
      </c>
      <c r="D398" s="36">
        <v>2348.4666666666667</v>
      </c>
      <c r="E398" s="36">
        <v>2334.9833333333336</v>
      </c>
      <c r="F398" s="36">
        <v>2313.5166666666669</v>
      </c>
      <c r="G398" s="36">
        <v>2300.0333333333338</v>
      </c>
      <c r="H398" s="36">
        <v>2369.9333333333334</v>
      </c>
      <c r="I398" s="36">
        <v>2383.4166666666661</v>
      </c>
      <c r="J398" s="36">
        <v>2404.8833333333332</v>
      </c>
      <c r="K398" s="31">
        <v>2361.9499999999998</v>
      </c>
      <c r="L398" s="31">
        <v>2327</v>
      </c>
      <c r="M398" s="31">
        <v>61.10324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116.5</v>
      </c>
      <c r="D399" s="36">
        <v>116.66666666666667</v>
      </c>
      <c r="E399" s="36">
        <v>115.98333333333335</v>
      </c>
      <c r="F399" s="36">
        <v>115.46666666666668</v>
      </c>
      <c r="G399" s="36">
        <v>114.78333333333336</v>
      </c>
      <c r="H399" s="36">
        <v>117.18333333333334</v>
      </c>
      <c r="I399" s="36">
        <v>117.86666666666665</v>
      </c>
      <c r="J399" s="36">
        <v>118.38333333333333</v>
      </c>
      <c r="K399" s="31">
        <v>117.35</v>
      </c>
      <c r="L399" s="31">
        <v>116.15</v>
      </c>
      <c r="M399" s="31">
        <v>8.7573899999999991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689.15</v>
      </c>
      <c r="D400" s="36">
        <v>688.1</v>
      </c>
      <c r="E400" s="36">
        <v>681.25</v>
      </c>
      <c r="F400" s="36">
        <v>673.35</v>
      </c>
      <c r="G400" s="36">
        <v>666.5</v>
      </c>
      <c r="H400" s="36">
        <v>696</v>
      </c>
      <c r="I400" s="36">
        <v>702.85000000000014</v>
      </c>
      <c r="J400" s="36">
        <v>710.75</v>
      </c>
      <c r="K400" s="31">
        <v>694.95</v>
      </c>
      <c r="L400" s="31">
        <v>680.2</v>
      </c>
      <c r="M400" s="31">
        <v>1.8332999999999999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450.95</v>
      </c>
      <c r="D401" s="36">
        <v>453.75</v>
      </c>
      <c r="E401" s="36">
        <v>447.2</v>
      </c>
      <c r="F401" s="36">
        <v>443.45</v>
      </c>
      <c r="G401" s="36">
        <v>436.9</v>
      </c>
      <c r="H401" s="36">
        <v>457.5</v>
      </c>
      <c r="I401" s="36">
        <v>464.04999999999995</v>
      </c>
      <c r="J401" s="36">
        <v>467.8</v>
      </c>
      <c r="K401" s="31">
        <v>460.3</v>
      </c>
      <c r="L401" s="31">
        <v>450</v>
      </c>
      <c r="M401" s="31">
        <v>5.0727799999999998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732.15</v>
      </c>
      <c r="D402" s="36">
        <v>732.7166666666667</v>
      </c>
      <c r="E402" s="36">
        <v>727.43333333333339</v>
      </c>
      <c r="F402" s="36">
        <v>722.7166666666667</v>
      </c>
      <c r="G402" s="36">
        <v>717.43333333333339</v>
      </c>
      <c r="H402" s="36">
        <v>737.43333333333339</v>
      </c>
      <c r="I402" s="36">
        <v>742.7166666666667</v>
      </c>
      <c r="J402" s="36">
        <v>747.43333333333339</v>
      </c>
      <c r="K402" s="31">
        <v>738</v>
      </c>
      <c r="L402" s="31">
        <v>728</v>
      </c>
      <c r="M402" s="31">
        <v>0.32776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1560.45</v>
      </c>
      <c r="D403" s="36">
        <v>1559.3166666666666</v>
      </c>
      <c r="E403" s="36">
        <v>1554.1333333333332</v>
      </c>
      <c r="F403" s="36">
        <v>1547.8166666666666</v>
      </c>
      <c r="G403" s="36">
        <v>1542.6333333333332</v>
      </c>
      <c r="H403" s="36">
        <v>1565.6333333333332</v>
      </c>
      <c r="I403" s="36">
        <v>1570.8166666666666</v>
      </c>
      <c r="J403" s="36">
        <v>1577.1333333333332</v>
      </c>
      <c r="K403" s="31">
        <v>1564.5</v>
      </c>
      <c r="L403" s="31">
        <v>1553</v>
      </c>
      <c r="M403" s="31">
        <v>0.54767999999999994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90.65</v>
      </c>
      <c r="D404" s="36">
        <v>90.183333333333337</v>
      </c>
      <c r="E404" s="36">
        <v>89.416666666666671</v>
      </c>
      <c r="F404" s="36">
        <v>88.183333333333337</v>
      </c>
      <c r="G404" s="36">
        <v>87.416666666666671</v>
      </c>
      <c r="H404" s="36">
        <v>91.416666666666671</v>
      </c>
      <c r="I404" s="36">
        <v>92.183333333333323</v>
      </c>
      <c r="J404" s="36">
        <v>93.416666666666671</v>
      </c>
      <c r="K404" s="31">
        <v>90.95</v>
      </c>
      <c r="L404" s="31">
        <v>88.95</v>
      </c>
      <c r="M404" s="31">
        <v>142.48865000000001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7797</v>
      </c>
      <c r="D405" s="36">
        <v>7804</v>
      </c>
      <c r="E405" s="36">
        <v>7770</v>
      </c>
      <c r="F405" s="36">
        <v>7743</v>
      </c>
      <c r="G405" s="36">
        <v>7709</v>
      </c>
      <c r="H405" s="36">
        <v>7831</v>
      </c>
      <c r="I405" s="36">
        <v>7865</v>
      </c>
      <c r="J405" s="36">
        <v>7892</v>
      </c>
      <c r="K405" s="31">
        <v>7838</v>
      </c>
      <c r="L405" s="31">
        <v>7777</v>
      </c>
      <c r="M405" s="31">
        <v>4.9590000000000002E-2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1358</v>
      </c>
      <c r="D406" s="36">
        <v>1355.95</v>
      </c>
      <c r="E406" s="36">
        <v>1331.9</v>
      </c>
      <c r="F406" s="36">
        <v>1305.8</v>
      </c>
      <c r="G406" s="36">
        <v>1281.75</v>
      </c>
      <c r="H406" s="36">
        <v>1382.0500000000002</v>
      </c>
      <c r="I406" s="36">
        <v>1406.1</v>
      </c>
      <c r="J406" s="36">
        <v>1432.2000000000003</v>
      </c>
      <c r="K406" s="31">
        <v>1380</v>
      </c>
      <c r="L406" s="31">
        <v>1329.85</v>
      </c>
      <c r="M406" s="31">
        <v>1.2597799999999999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766.6</v>
      </c>
      <c r="D407" s="36">
        <v>764.91666666666663</v>
      </c>
      <c r="E407" s="36">
        <v>758.0333333333333</v>
      </c>
      <c r="F407" s="36">
        <v>749.4666666666667</v>
      </c>
      <c r="G407" s="36">
        <v>742.58333333333337</v>
      </c>
      <c r="H407" s="36">
        <v>773.48333333333323</v>
      </c>
      <c r="I407" s="36">
        <v>780.36666666666667</v>
      </c>
      <c r="J407" s="36">
        <v>788.93333333333317</v>
      </c>
      <c r="K407" s="31">
        <v>771.8</v>
      </c>
      <c r="L407" s="31">
        <v>756.35</v>
      </c>
      <c r="M407" s="31">
        <v>15.88218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1357.1</v>
      </c>
      <c r="D408" s="36">
        <v>1349.3833333333332</v>
      </c>
      <c r="E408" s="36">
        <v>1339.7666666666664</v>
      </c>
      <c r="F408" s="36">
        <v>1322.4333333333332</v>
      </c>
      <c r="G408" s="36">
        <v>1312.8166666666664</v>
      </c>
      <c r="H408" s="36">
        <v>1366.7166666666665</v>
      </c>
      <c r="I408" s="36">
        <v>1376.3333333333333</v>
      </c>
      <c r="J408" s="36">
        <v>1393.6666666666665</v>
      </c>
      <c r="K408" s="31">
        <v>1359</v>
      </c>
      <c r="L408" s="31">
        <v>1332.05</v>
      </c>
      <c r="M408" s="31">
        <v>7.4242699999999999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2754.5</v>
      </c>
      <c r="D409" s="36">
        <v>2752.9166666666665</v>
      </c>
      <c r="E409" s="36">
        <v>2730.0333333333328</v>
      </c>
      <c r="F409" s="36">
        <v>2705.5666666666662</v>
      </c>
      <c r="G409" s="36">
        <v>2682.6833333333325</v>
      </c>
      <c r="H409" s="36">
        <v>2777.3833333333332</v>
      </c>
      <c r="I409" s="36">
        <v>2800.2666666666673</v>
      </c>
      <c r="J409" s="36">
        <v>2824.7333333333336</v>
      </c>
      <c r="K409" s="31">
        <v>2775.8</v>
      </c>
      <c r="L409" s="31">
        <v>2728.45</v>
      </c>
      <c r="M409" s="31">
        <v>0.73880999999999997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422.75</v>
      </c>
      <c r="D410" s="36">
        <v>423.40000000000003</v>
      </c>
      <c r="E410" s="36">
        <v>419.60000000000008</v>
      </c>
      <c r="F410" s="36">
        <v>416.45000000000005</v>
      </c>
      <c r="G410" s="36">
        <v>412.65000000000009</v>
      </c>
      <c r="H410" s="36">
        <v>426.55000000000007</v>
      </c>
      <c r="I410" s="36">
        <v>430.35</v>
      </c>
      <c r="J410" s="36">
        <v>433.50000000000006</v>
      </c>
      <c r="K410" s="31">
        <v>427.2</v>
      </c>
      <c r="L410" s="31">
        <v>420.25</v>
      </c>
      <c r="M410" s="31">
        <v>0.42542000000000002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669.5</v>
      </c>
      <c r="D411" s="36">
        <v>666.91666666666663</v>
      </c>
      <c r="E411" s="36">
        <v>657.83333333333326</v>
      </c>
      <c r="F411" s="36">
        <v>646.16666666666663</v>
      </c>
      <c r="G411" s="36">
        <v>637.08333333333326</v>
      </c>
      <c r="H411" s="36">
        <v>678.58333333333326</v>
      </c>
      <c r="I411" s="36">
        <v>687.66666666666652</v>
      </c>
      <c r="J411" s="36">
        <v>699.33333333333326</v>
      </c>
      <c r="K411" s="31">
        <v>676</v>
      </c>
      <c r="L411" s="31">
        <v>655.25</v>
      </c>
      <c r="M411" s="31">
        <v>0.46133000000000002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26203.45</v>
      </c>
      <c r="D412" s="36">
        <v>26249.533333333336</v>
      </c>
      <c r="E412" s="36">
        <v>26099.116666666672</v>
      </c>
      <c r="F412" s="36">
        <v>25994.783333333336</v>
      </c>
      <c r="G412" s="36">
        <v>25844.366666666672</v>
      </c>
      <c r="H412" s="36">
        <v>26353.866666666672</v>
      </c>
      <c r="I412" s="36">
        <v>26504.283333333336</v>
      </c>
      <c r="J412" s="36">
        <v>26608.616666666672</v>
      </c>
      <c r="K412" s="31">
        <v>26399.95</v>
      </c>
      <c r="L412" s="31">
        <v>26145.200000000001</v>
      </c>
      <c r="M412" s="31">
        <v>0.15801999999999999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49.95</v>
      </c>
      <c r="D413" s="36">
        <v>50.15</v>
      </c>
      <c r="E413" s="36">
        <v>49.599999999999994</v>
      </c>
      <c r="F413" s="36">
        <v>49.249999999999993</v>
      </c>
      <c r="G413" s="36">
        <v>48.699999999999989</v>
      </c>
      <c r="H413" s="36">
        <v>50.5</v>
      </c>
      <c r="I413" s="36">
        <v>51.05</v>
      </c>
      <c r="J413" s="36">
        <v>51.400000000000006</v>
      </c>
      <c r="K413" s="31">
        <v>50.7</v>
      </c>
      <c r="L413" s="31">
        <v>49.8</v>
      </c>
      <c r="M413" s="31">
        <v>49.531910000000003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2035.75</v>
      </c>
      <c r="D414" s="36">
        <v>2017.3499999999997</v>
      </c>
      <c r="E414" s="36">
        <v>1993.4999999999993</v>
      </c>
      <c r="F414" s="36">
        <v>1951.2499999999995</v>
      </c>
      <c r="G414" s="36">
        <v>1927.3999999999992</v>
      </c>
      <c r="H414" s="36">
        <v>2059.5999999999995</v>
      </c>
      <c r="I414" s="36">
        <v>2083.4499999999998</v>
      </c>
      <c r="J414" s="36">
        <v>2125.6999999999998</v>
      </c>
      <c r="K414" s="31">
        <v>2041.2</v>
      </c>
      <c r="L414" s="31">
        <v>1975.1</v>
      </c>
      <c r="M414" s="31">
        <v>12.69373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472.8</v>
      </c>
      <c r="D415" s="36">
        <v>476.16666666666669</v>
      </c>
      <c r="E415" s="36">
        <v>468.43333333333339</v>
      </c>
      <c r="F415" s="36">
        <v>464.06666666666672</v>
      </c>
      <c r="G415" s="36">
        <v>456.33333333333343</v>
      </c>
      <c r="H415" s="36">
        <v>480.53333333333336</v>
      </c>
      <c r="I415" s="36">
        <v>488.26666666666659</v>
      </c>
      <c r="J415" s="36">
        <v>492.63333333333333</v>
      </c>
      <c r="K415" s="31">
        <v>483.9</v>
      </c>
      <c r="L415" s="31">
        <v>471.8</v>
      </c>
      <c r="M415" s="31">
        <v>6.4441300000000004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3495.5</v>
      </c>
      <c r="D416" s="36">
        <v>3492.4500000000003</v>
      </c>
      <c r="E416" s="36">
        <v>3416.1000000000004</v>
      </c>
      <c r="F416" s="36">
        <v>3336.7000000000003</v>
      </c>
      <c r="G416" s="36">
        <v>3260.3500000000004</v>
      </c>
      <c r="H416" s="36">
        <v>3571.8500000000004</v>
      </c>
      <c r="I416" s="36">
        <v>3648.2</v>
      </c>
      <c r="J416" s="36">
        <v>3727.6000000000004</v>
      </c>
      <c r="K416" s="31">
        <v>3568.8</v>
      </c>
      <c r="L416" s="31">
        <v>3413.05</v>
      </c>
      <c r="M416" s="31">
        <v>11.95689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75.599999999999994</v>
      </c>
      <c r="D417" s="36">
        <v>76.3</v>
      </c>
      <c r="E417" s="36">
        <v>74.599999999999994</v>
      </c>
      <c r="F417" s="36">
        <v>73.599999999999994</v>
      </c>
      <c r="G417" s="36">
        <v>71.899999999999991</v>
      </c>
      <c r="H417" s="36">
        <v>77.3</v>
      </c>
      <c r="I417" s="36">
        <v>79.000000000000014</v>
      </c>
      <c r="J417" s="36">
        <v>80</v>
      </c>
      <c r="K417" s="31">
        <v>78</v>
      </c>
      <c r="L417" s="31">
        <v>75.3</v>
      </c>
      <c r="M417" s="31">
        <v>238.16049000000001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4642.8500000000004</v>
      </c>
      <c r="D418" s="36">
        <v>4619.55</v>
      </c>
      <c r="E418" s="36">
        <v>4582.1000000000004</v>
      </c>
      <c r="F418" s="36">
        <v>4521.3500000000004</v>
      </c>
      <c r="G418" s="36">
        <v>4483.9000000000005</v>
      </c>
      <c r="H418" s="36">
        <v>4680.3</v>
      </c>
      <c r="I418" s="36">
        <v>4717.7499999999991</v>
      </c>
      <c r="J418" s="36">
        <v>4778.5</v>
      </c>
      <c r="K418" s="31">
        <v>4657</v>
      </c>
      <c r="L418" s="31">
        <v>4558.8</v>
      </c>
      <c r="M418" s="31">
        <v>0.30740000000000001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861.05</v>
      </c>
      <c r="D419" s="36">
        <v>857.01666666666677</v>
      </c>
      <c r="E419" s="36">
        <v>847.03333333333353</v>
      </c>
      <c r="F419" s="36">
        <v>833.01666666666677</v>
      </c>
      <c r="G419" s="36">
        <v>823.03333333333353</v>
      </c>
      <c r="H419" s="36">
        <v>871.03333333333353</v>
      </c>
      <c r="I419" s="36">
        <v>881.01666666666688</v>
      </c>
      <c r="J419" s="36">
        <v>895.03333333333353</v>
      </c>
      <c r="K419" s="31">
        <v>867</v>
      </c>
      <c r="L419" s="31">
        <v>843</v>
      </c>
      <c r="M419" s="31">
        <v>7.32287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6559.25</v>
      </c>
      <c r="D420" s="36">
        <v>6490.9833333333336</v>
      </c>
      <c r="E420" s="36">
        <v>6303.3166666666675</v>
      </c>
      <c r="F420" s="36">
        <v>6047.3833333333341</v>
      </c>
      <c r="G420" s="36">
        <v>5859.7166666666681</v>
      </c>
      <c r="H420" s="36">
        <v>6746.916666666667</v>
      </c>
      <c r="I420" s="36">
        <v>6934.583333333333</v>
      </c>
      <c r="J420" s="36">
        <v>7190.5166666666664</v>
      </c>
      <c r="K420" s="31">
        <v>6678.65</v>
      </c>
      <c r="L420" s="31">
        <v>6235.05</v>
      </c>
      <c r="M420" s="31">
        <v>1.88798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588.25</v>
      </c>
      <c r="D421" s="36">
        <v>581.81666666666672</v>
      </c>
      <c r="E421" s="36">
        <v>570.68333333333339</v>
      </c>
      <c r="F421" s="36">
        <v>553.11666666666667</v>
      </c>
      <c r="G421" s="36">
        <v>541.98333333333335</v>
      </c>
      <c r="H421" s="36">
        <v>599.38333333333344</v>
      </c>
      <c r="I421" s="36">
        <v>610.51666666666688</v>
      </c>
      <c r="J421" s="36">
        <v>628.08333333333348</v>
      </c>
      <c r="K421" s="31">
        <v>592.95000000000005</v>
      </c>
      <c r="L421" s="31">
        <v>564.25</v>
      </c>
      <c r="M421" s="31">
        <v>23.254449999999999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1329.9</v>
      </c>
      <c r="D422" s="36">
        <v>1336.6333333333334</v>
      </c>
      <c r="E422" s="36">
        <v>1311.3166666666668</v>
      </c>
      <c r="F422" s="36">
        <v>1292.7333333333333</v>
      </c>
      <c r="G422" s="36">
        <v>1267.4166666666667</v>
      </c>
      <c r="H422" s="36">
        <v>1355.2166666666669</v>
      </c>
      <c r="I422" s="36">
        <v>1380.5333333333335</v>
      </c>
      <c r="J422" s="36">
        <v>1399.116666666667</v>
      </c>
      <c r="K422" s="31">
        <v>1361.95</v>
      </c>
      <c r="L422" s="31">
        <v>1318.05</v>
      </c>
      <c r="M422" s="31">
        <v>2.3749699999999998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2360.8000000000002</v>
      </c>
      <c r="D423" s="36">
        <v>2354.4666666666667</v>
      </c>
      <c r="E423" s="36">
        <v>2344.4333333333334</v>
      </c>
      <c r="F423" s="36">
        <v>2328.0666666666666</v>
      </c>
      <c r="G423" s="36">
        <v>2318.0333333333333</v>
      </c>
      <c r="H423" s="36">
        <v>2370.8333333333335</v>
      </c>
      <c r="I423" s="36">
        <v>2380.8666666666672</v>
      </c>
      <c r="J423" s="36">
        <v>2397.2333333333336</v>
      </c>
      <c r="K423" s="31">
        <v>2364.5</v>
      </c>
      <c r="L423" s="31">
        <v>2338.1</v>
      </c>
      <c r="M423" s="31">
        <v>2.5618699999999999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547.25</v>
      </c>
      <c r="D424" s="36">
        <v>546.88333333333333</v>
      </c>
      <c r="E424" s="36">
        <v>543.61666666666667</v>
      </c>
      <c r="F424" s="36">
        <v>539.98333333333335</v>
      </c>
      <c r="G424" s="36">
        <v>536.7166666666667</v>
      </c>
      <c r="H424" s="36">
        <v>550.51666666666665</v>
      </c>
      <c r="I424" s="36">
        <v>553.7833333333333</v>
      </c>
      <c r="J424" s="36">
        <v>557.41666666666663</v>
      </c>
      <c r="K424" s="31">
        <v>550.15</v>
      </c>
      <c r="L424" s="31">
        <v>543.25</v>
      </c>
      <c r="M424" s="31">
        <v>3.1107399999999998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584.70000000000005</v>
      </c>
      <c r="D425" s="36">
        <v>585.1</v>
      </c>
      <c r="E425" s="36">
        <v>582.20000000000005</v>
      </c>
      <c r="F425" s="36">
        <v>579.70000000000005</v>
      </c>
      <c r="G425" s="36">
        <v>576.80000000000007</v>
      </c>
      <c r="H425" s="36">
        <v>587.6</v>
      </c>
      <c r="I425" s="36">
        <v>590.49999999999989</v>
      </c>
      <c r="J425" s="36">
        <v>593</v>
      </c>
      <c r="K425" s="31">
        <v>588</v>
      </c>
      <c r="L425" s="31">
        <v>582.6</v>
      </c>
      <c r="M425" s="31">
        <v>113.97676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88.4</v>
      </c>
      <c r="D426" s="36">
        <v>88.8</v>
      </c>
      <c r="E426" s="36">
        <v>87.85</v>
      </c>
      <c r="F426" s="36">
        <v>87.3</v>
      </c>
      <c r="G426" s="36">
        <v>86.35</v>
      </c>
      <c r="H426" s="36">
        <v>89.35</v>
      </c>
      <c r="I426" s="36">
        <v>90.300000000000011</v>
      </c>
      <c r="J426" s="36">
        <v>90.85</v>
      </c>
      <c r="K426" s="31">
        <v>89.75</v>
      </c>
      <c r="L426" s="31">
        <v>88.25</v>
      </c>
      <c r="M426" s="31">
        <v>161.45877999999999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296.45</v>
      </c>
      <c r="D427" s="36">
        <v>291.98333333333335</v>
      </c>
      <c r="E427" s="36">
        <v>287.51666666666671</v>
      </c>
      <c r="F427" s="36">
        <v>278.58333333333337</v>
      </c>
      <c r="G427" s="36">
        <v>274.11666666666673</v>
      </c>
      <c r="H427" s="36">
        <v>300.91666666666669</v>
      </c>
      <c r="I427" s="36">
        <v>305.38333333333338</v>
      </c>
      <c r="J427" s="36">
        <v>314.31666666666666</v>
      </c>
      <c r="K427" s="31">
        <v>296.45</v>
      </c>
      <c r="L427" s="31">
        <v>283.05</v>
      </c>
      <c r="M427" s="31">
        <v>5.6535000000000002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144.4</v>
      </c>
      <c r="D428" s="36">
        <v>143.93333333333334</v>
      </c>
      <c r="E428" s="36">
        <v>141.26666666666668</v>
      </c>
      <c r="F428" s="36">
        <v>138.13333333333335</v>
      </c>
      <c r="G428" s="36">
        <v>135.4666666666667</v>
      </c>
      <c r="H428" s="36">
        <v>147.06666666666666</v>
      </c>
      <c r="I428" s="36">
        <v>149.73333333333329</v>
      </c>
      <c r="J428" s="36">
        <v>152.86666666666665</v>
      </c>
      <c r="K428" s="31">
        <v>146.6</v>
      </c>
      <c r="L428" s="31">
        <v>140.80000000000001</v>
      </c>
      <c r="M428" s="31">
        <v>29.42529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386.75</v>
      </c>
      <c r="D429" s="36">
        <v>386.01666666666665</v>
      </c>
      <c r="E429" s="36">
        <v>384.43333333333328</v>
      </c>
      <c r="F429" s="36">
        <v>382.11666666666662</v>
      </c>
      <c r="G429" s="36">
        <v>380.53333333333325</v>
      </c>
      <c r="H429" s="36">
        <v>388.33333333333331</v>
      </c>
      <c r="I429" s="36">
        <v>389.91666666666669</v>
      </c>
      <c r="J429" s="36">
        <v>392.23333333333335</v>
      </c>
      <c r="K429" s="31">
        <v>387.6</v>
      </c>
      <c r="L429" s="31">
        <v>383.7</v>
      </c>
      <c r="M429" s="31">
        <v>1.4588099999999999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252.35</v>
      </c>
      <c r="D430" s="36">
        <v>254.91666666666666</v>
      </c>
      <c r="E430" s="36">
        <v>247.98333333333329</v>
      </c>
      <c r="F430" s="36">
        <v>243.61666666666665</v>
      </c>
      <c r="G430" s="36">
        <v>236.68333333333328</v>
      </c>
      <c r="H430" s="36">
        <v>259.2833333333333</v>
      </c>
      <c r="I430" s="36">
        <v>266.21666666666664</v>
      </c>
      <c r="J430" s="36">
        <v>270.58333333333331</v>
      </c>
      <c r="K430" s="31">
        <v>261.85000000000002</v>
      </c>
      <c r="L430" s="31">
        <v>250.55</v>
      </c>
      <c r="M430" s="31">
        <v>7.2285300000000001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1180.9000000000001</v>
      </c>
      <c r="D431" s="36">
        <v>1178.7666666666667</v>
      </c>
      <c r="E431" s="36">
        <v>1173.1333333333332</v>
      </c>
      <c r="F431" s="36">
        <v>1165.3666666666666</v>
      </c>
      <c r="G431" s="36">
        <v>1159.7333333333331</v>
      </c>
      <c r="H431" s="36">
        <v>1186.5333333333333</v>
      </c>
      <c r="I431" s="36">
        <v>1192.166666666667</v>
      </c>
      <c r="J431" s="36">
        <v>1199.9333333333334</v>
      </c>
      <c r="K431" s="31">
        <v>1184.4000000000001</v>
      </c>
      <c r="L431" s="31">
        <v>1171</v>
      </c>
      <c r="M431" s="31">
        <v>22.463200000000001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665.95</v>
      </c>
      <c r="D432" s="36">
        <v>669.38333333333333</v>
      </c>
      <c r="E432" s="36">
        <v>660.56666666666661</v>
      </c>
      <c r="F432" s="36">
        <v>655.18333333333328</v>
      </c>
      <c r="G432" s="36">
        <v>646.36666666666656</v>
      </c>
      <c r="H432" s="36">
        <v>674.76666666666665</v>
      </c>
      <c r="I432" s="36">
        <v>683.58333333333348</v>
      </c>
      <c r="J432" s="36">
        <v>688.9666666666667</v>
      </c>
      <c r="K432" s="31">
        <v>678.2</v>
      </c>
      <c r="L432" s="31">
        <v>664</v>
      </c>
      <c r="M432" s="31">
        <v>10.45668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3223.5</v>
      </c>
      <c r="D433" s="36">
        <v>3229.7000000000003</v>
      </c>
      <c r="E433" s="36">
        <v>3181.4000000000005</v>
      </c>
      <c r="F433" s="36">
        <v>3139.3</v>
      </c>
      <c r="G433" s="36">
        <v>3091.0000000000005</v>
      </c>
      <c r="H433" s="36">
        <v>3271.8000000000006</v>
      </c>
      <c r="I433" s="36">
        <v>3320.1000000000008</v>
      </c>
      <c r="J433" s="36">
        <v>3362.2000000000007</v>
      </c>
      <c r="K433" s="31">
        <v>3278</v>
      </c>
      <c r="L433" s="31">
        <v>3187.6</v>
      </c>
      <c r="M433" s="31">
        <v>0.62168999999999996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1247.7</v>
      </c>
      <c r="D434" s="36">
        <v>1255.4833333333333</v>
      </c>
      <c r="E434" s="36">
        <v>1232.2166666666667</v>
      </c>
      <c r="F434" s="36">
        <v>1216.7333333333333</v>
      </c>
      <c r="G434" s="36">
        <v>1193.4666666666667</v>
      </c>
      <c r="H434" s="36">
        <v>1270.9666666666667</v>
      </c>
      <c r="I434" s="36">
        <v>1294.2333333333336</v>
      </c>
      <c r="J434" s="36">
        <v>1309.7166666666667</v>
      </c>
      <c r="K434" s="31">
        <v>1278.75</v>
      </c>
      <c r="L434" s="31">
        <v>1240</v>
      </c>
      <c r="M434" s="31">
        <v>0.45648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461.8</v>
      </c>
      <c r="D435" s="36">
        <v>457.63333333333338</v>
      </c>
      <c r="E435" s="36">
        <v>451.36666666666679</v>
      </c>
      <c r="F435" s="36">
        <v>440.93333333333339</v>
      </c>
      <c r="G435" s="36">
        <v>434.6666666666668</v>
      </c>
      <c r="H435" s="36">
        <v>468.06666666666678</v>
      </c>
      <c r="I435" s="36">
        <v>474.33333333333331</v>
      </c>
      <c r="J435" s="36">
        <v>484.76666666666677</v>
      </c>
      <c r="K435" s="31">
        <v>463.9</v>
      </c>
      <c r="L435" s="31">
        <v>447.2</v>
      </c>
      <c r="M435" s="31">
        <v>5.1997200000000001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367</v>
      </c>
      <c r="D436" s="36">
        <v>367.31666666666666</v>
      </c>
      <c r="E436" s="36">
        <v>364.73333333333335</v>
      </c>
      <c r="F436" s="36">
        <v>362.4666666666667</v>
      </c>
      <c r="G436" s="36">
        <v>359.88333333333338</v>
      </c>
      <c r="H436" s="36">
        <v>369.58333333333331</v>
      </c>
      <c r="I436" s="36">
        <v>372.16666666666669</v>
      </c>
      <c r="J436" s="36">
        <v>374.43333333333328</v>
      </c>
      <c r="K436" s="31">
        <v>369.9</v>
      </c>
      <c r="L436" s="31">
        <v>365.05</v>
      </c>
      <c r="M436" s="31">
        <v>0.93478000000000006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4151.8500000000004</v>
      </c>
      <c r="D437" s="36">
        <v>4187.916666666667</v>
      </c>
      <c r="E437" s="36">
        <v>4065.9333333333343</v>
      </c>
      <c r="F437" s="36">
        <v>3980.0166666666673</v>
      </c>
      <c r="G437" s="36">
        <v>3858.0333333333347</v>
      </c>
      <c r="H437" s="36">
        <v>4273.8333333333339</v>
      </c>
      <c r="I437" s="36">
        <v>4395.8166666666657</v>
      </c>
      <c r="J437" s="36">
        <v>4481.7333333333336</v>
      </c>
      <c r="K437" s="31">
        <v>4309.8999999999996</v>
      </c>
      <c r="L437" s="31">
        <v>4102</v>
      </c>
      <c r="M437" s="31">
        <v>2.5159699999999998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570.20000000000005</v>
      </c>
      <c r="D438" s="36">
        <v>569.80000000000007</v>
      </c>
      <c r="E438" s="36">
        <v>558.90000000000009</v>
      </c>
      <c r="F438" s="36">
        <v>547.6</v>
      </c>
      <c r="G438" s="36">
        <v>536.70000000000005</v>
      </c>
      <c r="H438" s="36">
        <v>581.10000000000014</v>
      </c>
      <c r="I438" s="36">
        <v>592</v>
      </c>
      <c r="J438" s="36">
        <v>603.30000000000018</v>
      </c>
      <c r="K438" s="31">
        <v>580.70000000000005</v>
      </c>
      <c r="L438" s="31">
        <v>558.5</v>
      </c>
      <c r="M438" s="31">
        <v>2.3707600000000002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40.5</v>
      </c>
      <c r="D439" s="36">
        <v>40.199999999999996</v>
      </c>
      <c r="E439" s="36">
        <v>39.849999999999994</v>
      </c>
      <c r="F439" s="36">
        <v>39.199999999999996</v>
      </c>
      <c r="G439" s="36">
        <v>38.849999999999994</v>
      </c>
      <c r="H439" s="36">
        <v>40.849999999999994</v>
      </c>
      <c r="I439" s="36">
        <v>41.2</v>
      </c>
      <c r="J439" s="36">
        <v>41.849999999999994</v>
      </c>
      <c r="K439" s="31">
        <v>40.549999999999997</v>
      </c>
      <c r="L439" s="31">
        <v>39.549999999999997</v>
      </c>
      <c r="M439" s="31">
        <v>1430.8200300000001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433.7</v>
      </c>
      <c r="D440" s="36">
        <v>434.5333333333333</v>
      </c>
      <c r="E440" s="36">
        <v>426.71666666666658</v>
      </c>
      <c r="F440" s="36">
        <v>419.73333333333329</v>
      </c>
      <c r="G440" s="36">
        <v>411.91666666666657</v>
      </c>
      <c r="H440" s="36">
        <v>441.51666666666659</v>
      </c>
      <c r="I440" s="36">
        <v>449.33333333333331</v>
      </c>
      <c r="J440" s="36">
        <v>456.31666666666661</v>
      </c>
      <c r="K440" s="31">
        <v>442.35</v>
      </c>
      <c r="L440" s="31">
        <v>427.55</v>
      </c>
      <c r="M440" s="31">
        <v>28.254490000000001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719</v>
      </c>
      <c r="D441" s="36">
        <v>713.86666666666667</v>
      </c>
      <c r="E441" s="36">
        <v>707.43333333333339</v>
      </c>
      <c r="F441" s="36">
        <v>695.86666666666667</v>
      </c>
      <c r="G441" s="36">
        <v>689.43333333333339</v>
      </c>
      <c r="H441" s="36">
        <v>725.43333333333339</v>
      </c>
      <c r="I441" s="36">
        <v>731.86666666666656</v>
      </c>
      <c r="J441" s="36">
        <v>743.43333333333339</v>
      </c>
      <c r="K441" s="31">
        <v>720.3</v>
      </c>
      <c r="L441" s="31">
        <v>702.3</v>
      </c>
      <c r="M441" s="31">
        <v>5.4821999999999997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525</v>
      </c>
      <c r="D442" s="36">
        <v>528.5333333333333</v>
      </c>
      <c r="E442" s="36">
        <v>520.36666666666656</v>
      </c>
      <c r="F442" s="36">
        <v>515.73333333333323</v>
      </c>
      <c r="G442" s="36">
        <v>507.56666666666649</v>
      </c>
      <c r="H442" s="36">
        <v>533.16666666666663</v>
      </c>
      <c r="I442" s="36">
        <v>541.33333333333337</v>
      </c>
      <c r="J442" s="36">
        <v>545.9666666666667</v>
      </c>
      <c r="K442" s="31">
        <v>536.70000000000005</v>
      </c>
      <c r="L442" s="31">
        <v>523.9</v>
      </c>
      <c r="M442" s="31">
        <v>1.5206200000000001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931.45</v>
      </c>
      <c r="D443" s="36">
        <v>939.16666666666663</v>
      </c>
      <c r="E443" s="36">
        <v>920.93333333333328</v>
      </c>
      <c r="F443" s="36">
        <v>910.41666666666663</v>
      </c>
      <c r="G443" s="36">
        <v>892.18333333333328</v>
      </c>
      <c r="H443" s="36">
        <v>949.68333333333328</v>
      </c>
      <c r="I443" s="36">
        <v>967.91666666666663</v>
      </c>
      <c r="J443" s="36">
        <v>978.43333333333328</v>
      </c>
      <c r="K443" s="31">
        <v>957.4</v>
      </c>
      <c r="L443" s="31">
        <v>928.65</v>
      </c>
      <c r="M443" s="31">
        <v>8.9146000000000001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949.55</v>
      </c>
      <c r="D444" s="36">
        <v>951.06666666666661</v>
      </c>
      <c r="E444" s="36">
        <v>946.58333333333326</v>
      </c>
      <c r="F444" s="36">
        <v>943.61666666666667</v>
      </c>
      <c r="G444" s="36">
        <v>939.13333333333333</v>
      </c>
      <c r="H444" s="36">
        <v>954.03333333333319</v>
      </c>
      <c r="I444" s="36">
        <v>958.51666666666654</v>
      </c>
      <c r="J444" s="36">
        <v>961.48333333333312</v>
      </c>
      <c r="K444" s="31">
        <v>955.55</v>
      </c>
      <c r="L444" s="31">
        <v>948.1</v>
      </c>
      <c r="M444" s="31">
        <v>4.6351500000000003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1684.3</v>
      </c>
      <c r="D445" s="36">
        <v>1699.95</v>
      </c>
      <c r="E445" s="36">
        <v>1665.9</v>
      </c>
      <c r="F445" s="36">
        <v>1647.5</v>
      </c>
      <c r="G445" s="36">
        <v>1613.45</v>
      </c>
      <c r="H445" s="36">
        <v>1718.3500000000001</v>
      </c>
      <c r="I445" s="36">
        <v>1752.3999999999999</v>
      </c>
      <c r="J445" s="36">
        <v>1770.8000000000002</v>
      </c>
      <c r="K445" s="31">
        <v>1734</v>
      </c>
      <c r="L445" s="31">
        <v>1681.55</v>
      </c>
      <c r="M445" s="31">
        <v>9.8658400000000004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3404.3</v>
      </c>
      <c r="D446" s="36">
        <v>3391.1166666666668</v>
      </c>
      <c r="E446" s="36">
        <v>3369.2333333333336</v>
      </c>
      <c r="F446" s="36">
        <v>3334.166666666667</v>
      </c>
      <c r="G446" s="36">
        <v>3312.2833333333338</v>
      </c>
      <c r="H446" s="36">
        <v>3426.1833333333334</v>
      </c>
      <c r="I446" s="36">
        <v>3448.0666666666666</v>
      </c>
      <c r="J446" s="36">
        <v>3483.1333333333332</v>
      </c>
      <c r="K446" s="31">
        <v>3413</v>
      </c>
      <c r="L446" s="31">
        <v>3356.05</v>
      </c>
      <c r="M446" s="31">
        <v>20.598020000000002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929.6</v>
      </c>
      <c r="D447" s="36">
        <v>925.98333333333323</v>
      </c>
      <c r="E447" s="36">
        <v>919.96666666666647</v>
      </c>
      <c r="F447" s="36">
        <v>910.33333333333326</v>
      </c>
      <c r="G447" s="36">
        <v>904.31666666666649</v>
      </c>
      <c r="H447" s="36">
        <v>935.61666666666645</v>
      </c>
      <c r="I447" s="36">
        <v>941.6333333333331</v>
      </c>
      <c r="J447" s="36">
        <v>951.26666666666642</v>
      </c>
      <c r="K447" s="31">
        <v>932</v>
      </c>
      <c r="L447" s="31">
        <v>916.35</v>
      </c>
      <c r="M447" s="31">
        <v>15.641640000000001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8194.75</v>
      </c>
      <c r="D448" s="36">
        <v>8178</v>
      </c>
      <c r="E448" s="36">
        <v>8137</v>
      </c>
      <c r="F448" s="36">
        <v>8079.25</v>
      </c>
      <c r="G448" s="36">
        <v>8038.25</v>
      </c>
      <c r="H448" s="36">
        <v>8235.75</v>
      </c>
      <c r="I448" s="36">
        <v>8276.75</v>
      </c>
      <c r="J448" s="36">
        <v>8334.5</v>
      </c>
      <c r="K448" s="31">
        <v>8219</v>
      </c>
      <c r="L448" s="31">
        <v>8120.25</v>
      </c>
      <c r="M448" s="31">
        <v>0.94762000000000002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3245.15</v>
      </c>
      <c r="D449" s="36">
        <v>3271.0166666666664</v>
      </c>
      <c r="E449" s="36">
        <v>3202.1333333333328</v>
      </c>
      <c r="F449" s="36">
        <v>3159.1166666666663</v>
      </c>
      <c r="G449" s="36">
        <v>3090.2333333333327</v>
      </c>
      <c r="H449" s="36">
        <v>3314.0333333333328</v>
      </c>
      <c r="I449" s="36">
        <v>3382.9166666666661</v>
      </c>
      <c r="J449" s="36">
        <v>3425.9333333333329</v>
      </c>
      <c r="K449" s="31">
        <v>3339.9</v>
      </c>
      <c r="L449" s="31">
        <v>3228</v>
      </c>
      <c r="M449" s="31">
        <v>1.12409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453.5</v>
      </c>
      <c r="D450" s="36">
        <v>452.13333333333338</v>
      </c>
      <c r="E450" s="36">
        <v>449.66666666666674</v>
      </c>
      <c r="F450" s="36">
        <v>445.83333333333337</v>
      </c>
      <c r="G450" s="36">
        <v>443.36666666666673</v>
      </c>
      <c r="H450" s="36">
        <v>455.96666666666675</v>
      </c>
      <c r="I450" s="36">
        <v>458.43333333333334</v>
      </c>
      <c r="J450" s="36">
        <v>462.26666666666677</v>
      </c>
      <c r="K450" s="31">
        <v>454.6</v>
      </c>
      <c r="L450" s="31">
        <v>448.3</v>
      </c>
      <c r="M450" s="31">
        <v>65.468239999999994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671.55</v>
      </c>
      <c r="D451" s="36">
        <v>667.19999999999993</v>
      </c>
      <c r="E451" s="36">
        <v>660.89999999999986</v>
      </c>
      <c r="F451" s="36">
        <v>650.24999999999989</v>
      </c>
      <c r="G451" s="36">
        <v>643.94999999999982</v>
      </c>
      <c r="H451" s="36">
        <v>677.84999999999991</v>
      </c>
      <c r="I451" s="36">
        <v>684.14999999999986</v>
      </c>
      <c r="J451" s="36">
        <v>694.8</v>
      </c>
      <c r="K451" s="31">
        <v>673.5</v>
      </c>
      <c r="L451" s="31">
        <v>656.55</v>
      </c>
      <c r="M451" s="31">
        <v>113.24433999999999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259.2</v>
      </c>
      <c r="D452" s="36">
        <v>259.85000000000002</v>
      </c>
      <c r="E452" s="36">
        <v>257.45000000000005</v>
      </c>
      <c r="F452" s="36">
        <v>255.70000000000005</v>
      </c>
      <c r="G452" s="36">
        <v>253.30000000000007</v>
      </c>
      <c r="H452" s="36">
        <v>261.60000000000002</v>
      </c>
      <c r="I452" s="36">
        <v>264</v>
      </c>
      <c r="J452" s="36">
        <v>265.75</v>
      </c>
      <c r="K452" s="31">
        <v>262.25</v>
      </c>
      <c r="L452" s="31">
        <v>258.10000000000002</v>
      </c>
      <c r="M452" s="31">
        <v>84.367500000000007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124.05</v>
      </c>
      <c r="D453" s="36">
        <v>123.31666666666666</v>
      </c>
      <c r="E453" s="36">
        <v>122.23333333333332</v>
      </c>
      <c r="F453" s="36">
        <v>120.41666666666666</v>
      </c>
      <c r="G453" s="36">
        <v>119.33333333333331</v>
      </c>
      <c r="H453" s="36">
        <v>125.13333333333333</v>
      </c>
      <c r="I453" s="36">
        <v>126.21666666666667</v>
      </c>
      <c r="J453" s="36">
        <v>128.03333333333333</v>
      </c>
      <c r="K453" s="31">
        <v>124.4</v>
      </c>
      <c r="L453" s="31">
        <v>121.5</v>
      </c>
      <c r="M453" s="31">
        <v>383.44393000000002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90.65</v>
      </c>
      <c r="D454" s="36">
        <v>90.75</v>
      </c>
      <c r="E454" s="36">
        <v>89</v>
      </c>
      <c r="F454" s="36">
        <v>87.35</v>
      </c>
      <c r="G454" s="36">
        <v>85.6</v>
      </c>
      <c r="H454" s="36">
        <v>92.4</v>
      </c>
      <c r="I454" s="36">
        <v>94.15</v>
      </c>
      <c r="J454" s="36">
        <v>95.800000000000011</v>
      </c>
      <c r="K454" s="31">
        <v>92.5</v>
      </c>
      <c r="L454" s="31">
        <v>89.1</v>
      </c>
      <c r="M454" s="31">
        <v>45.529130000000002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1335.6</v>
      </c>
      <c r="D455" s="36">
        <v>1339.5333333333333</v>
      </c>
      <c r="E455" s="36">
        <v>1326.0666666666666</v>
      </c>
      <c r="F455" s="36">
        <v>1316.5333333333333</v>
      </c>
      <c r="G455" s="36">
        <v>1303.0666666666666</v>
      </c>
      <c r="H455" s="36">
        <v>1349.0666666666666</v>
      </c>
      <c r="I455" s="36">
        <v>1362.5333333333333</v>
      </c>
      <c r="J455" s="36">
        <v>1372.0666666666666</v>
      </c>
      <c r="K455" s="31">
        <v>1353</v>
      </c>
      <c r="L455" s="31">
        <v>1330</v>
      </c>
      <c r="M455" s="31">
        <v>0.14443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356.4</v>
      </c>
      <c r="D456" s="36">
        <v>357.48333333333335</v>
      </c>
      <c r="E456" s="36">
        <v>354.9666666666667</v>
      </c>
      <c r="F456" s="36">
        <v>353.53333333333336</v>
      </c>
      <c r="G456" s="36">
        <v>351.01666666666671</v>
      </c>
      <c r="H456" s="36">
        <v>358.91666666666669</v>
      </c>
      <c r="I456" s="36">
        <v>361.43333333333334</v>
      </c>
      <c r="J456" s="36">
        <v>362.86666666666667</v>
      </c>
      <c r="K456" s="31">
        <v>360</v>
      </c>
      <c r="L456" s="31">
        <v>356.05</v>
      </c>
      <c r="M456" s="31">
        <v>0.74863999999999997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2519.25</v>
      </c>
      <c r="D457" s="36">
        <v>2513.0333333333333</v>
      </c>
      <c r="E457" s="36">
        <v>2496.5166666666664</v>
      </c>
      <c r="F457" s="36">
        <v>2473.7833333333333</v>
      </c>
      <c r="G457" s="36">
        <v>2457.2666666666664</v>
      </c>
      <c r="H457" s="36">
        <v>2535.7666666666664</v>
      </c>
      <c r="I457" s="36">
        <v>2552.2833333333338</v>
      </c>
      <c r="J457" s="36">
        <v>2575.0166666666664</v>
      </c>
      <c r="K457" s="31">
        <v>2529.5500000000002</v>
      </c>
      <c r="L457" s="31">
        <v>2490.3000000000002</v>
      </c>
      <c r="M457" s="31">
        <v>0.44833000000000001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1173.75</v>
      </c>
      <c r="D458" s="36">
        <v>1165.3666666666666</v>
      </c>
      <c r="E458" s="36">
        <v>1151.8833333333332</v>
      </c>
      <c r="F458" s="36">
        <v>1130.0166666666667</v>
      </c>
      <c r="G458" s="36">
        <v>1116.5333333333333</v>
      </c>
      <c r="H458" s="36">
        <v>1187.2333333333331</v>
      </c>
      <c r="I458" s="36">
        <v>1200.7166666666662</v>
      </c>
      <c r="J458" s="36">
        <v>1222.583333333333</v>
      </c>
      <c r="K458" s="31">
        <v>1178.8499999999999</v>
      </c>
      <c r="L458" s="31">
        <v>1143.5</v>
      </c>
      <c r="M458" s="31">
        <v>28.162009999999999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841.3</v>
      </c>
      <c r="D459" s="36">
        <v>840.75</v>
      </c>
      <c r="E459" s="36">
        <v>833.55</v>
      </c>
      <c r="F459" s="36">
        <v>825.8</v>
      </c>
      <c r="G459" s="36">
        <v>818.59999999999991</v>
      </c>
      <c r="H459" s="36">
        <v>848.5</v>
      </c>
      <c r="I459" s="36">
        <v>855.7</v>
      </c>
      <c r="J459" s="36">
        <v>863.45</v>
      </c>
      <c r="K459" s="31">
        <v>847.95</v>
      </c>
      <c r="L459" s="31">
        <v>833</v>
      </c>
      <c r="M459" s="31">
        <v>2.3082699999999998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143.35</v>
      </c>
      <c r="D460" s="36">
        <v>143.26666666666668</v>
      </c>
      <c r="E460" s="36">
        <v>140.78333333333336</v>
      </c>
      <c r="F460" s="36">
        <v>138.21666666666667</v>
      </c>
      <c r="G460" s="36">
        <v>135.73333333333335</v>
      </c>
      <c r="H460" s="36">
        <v>145.83333333333337</v>
      </c>
      <c r="I460" s="36">
        <v>148.31666666666666</v>
      </c>
      <c r="J460" s="36">
        <v>150.88333333333338</v>
      </c>
      <c r="K460" s="31">
        <v>145.75</v>
      </c>
      <c r="L460" s="31">
        <v>140.69999999999999</v>
      </c>
      <c r="M460" s="31">
        <v>8.1604399999999995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994.8</v>
      </c>
      <c r="D461" s="36">
        <v>999.1</v>
      </c>
      <c r="E461" s="36">
        <v>988.5</v>
      </c>
      <c r="F461" s="36">
        <v>982.19999999999993</v>
      </c>
      <c r="G461" s="36">
        <v>971.59999999999991</v>
      </c>
      <c r="H461" s="36">
        <v>1005.4000000000001</v>
      </c>
      <c r="I461" s="36">
        <v>1016.0000000000002</v>
      </c>
      <c r="J461" s="36">
        <v>1022.3000000000002</v>
      </c>
      <c r="K461" s="31">
        <v>1009.7</v>
      </c>
      <c r="L461" s="31">
        <v>992.8</v>
      </c>
      <c r="M461" s="31">
        <v>5.2259599999999997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2893.4</v>
      </c>
      <c r="D462" s="36">
        <v>2896.15</v>
      </c>
      <c r="E462" s="36">
        <v>2870.05</v>
      </c>
      <c r="F462" s="36">
        <v>2846.7000000000003</v>
      </c>
      <c r="G462" s="36">
        <v>2820.6000000000004</v>
      </c>
      <c r="H462" s="36">
        <v>2919.5</v>
      </c>
      <c r="I462" s="36">
        <v>2945.5999999999995</v>
      </c>
      <c r="J462" s="36">
        <v>2968.95</v>
      </c>
      <c r="K462" s="31">
        <v>2922.25</v>
      </c>
      <c r="L462" s="31">
        <v>2872.8</v>
      </c>
      <c r="M462" s="31">
        <v>0.15126000000000001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2964.05</v>
      </c>
      <c r="D463" s="36">
        <v>2955.2333333333336</v>
      </c>
      <c r="E463" s="36">
        <v>2935.6166666666672</v>
      </c>
      <c r="F463" s="36">
        <v>2907.1833333333338</v>
      </c>
      <c r="G463" s="36">
        <v>2887.5666666666675</v>
      </c>
      <c r="H463" s="36">
        <v>2983.666666666667</v>
      </c>
      <c r="I463" s="36">
        <v>3003.2833333333338</v>
      </c>
      <c r="J463" s="36">
        <v>3031.7166666666667</v>
      </c>
      <c r="K463" s="31">
        <v>2974.85</v>
      </c>
      <c r="L463" s="31">
        <v>2926.8</v>
      </c>
      <c r="M463" s="31">
        <v>0.30869999999999997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3295.95</v>
      </c>
      <c r="D464" s="36">
        <v>3285.8666666666668</v>
      </c>
      <c r="E464" s="36">
        <v>3270.8333333333335</v>
      </c>
      <c r="F464" s="36">
        <v>3245.7166666666667</v>
      </c>
      <c r="G464" s="36">
        <v>3230.6833333333334</v>
      </c>
      <c r="H464" s="36">
        <v>3310.9833333333336</v>
      </c>
      <c r="I464" s="36">
        <v>3326.0166666666664</v>
      </c>
      <c r="J464" s="36">
        <v>3351.1333333333337</v>
      </c>
      <c r="K464" s="31">
        <v>3300.9</v>
      </c>
      <c r="L464" s="31">
        <v>3260.75</v>
      </c>
      <c r="M464" s="31">
        <v>7.4786299999999999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2054.6</v>
      </c>
      <c r="D465" s="36">
        <v>2062.7000000000003</v>
      </c>
      <c r="E465" s="36">
        <v>2040.6500000000005</v>
      </c>
      <c r="F465" s="36">
        <v>2026.7000000000003</v>
      </c>
      <c r="G465" s="36">
        <v>2004.6500000000005</v>
      </c>
      <c r="H465" s="36">
        <v>2076.6500000000005</v>
      </c>
      <c r="I465" s="36">
        <v>2098.7000000000007</v>
      </c>
      <c r="J465" s="36">
        <v>2112.6500000000005</v>
      </c>
      <c r="K465" s="31">
        <v>2084.75</v>
      </c>
      <c r="L465" s="31">
        <v>2048.75</v>
      </c>
      <c r="M465" s="31">
        <v>1.7965500000000001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826.35</v>
      </c>
      <c r="D466" s="36">
        <v>830.98333333333323</v>
      </c>
      <c r="E466" s="36">
        <v>807.46666666666647</v>
      </c>
      <c r="F466" s="36">
        <v>788.58333333333326</v>
      </c>
      <c r="G466" s="36">
        <v>765.06666666666649</v>
      </c>
      <c r="H466" s="36">
        <v>849.86666666666645</v>
      </c>
      <c r="I466" s="36">
        <v>873.3833333333331</v>
      </c>
      <c r="J466" s="36">
        <v>892.26666666666642</v>
      </c>
      <c r="K466" s="31">
        <v>854.5</v>
      </c>
      <c r="L466" s="31">
        <v>812.1</v>
      </c>
      <c r="M466" s="31">
        <v>9.27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876</v>
      </c>
      <c r="D467" s="36">
        <v>878.33333333333337</v>
      </c>
      <c r="E467" s="36">
        <v>865.66666666666674</v>
      </c>
      <c r="F467" s="36">
        <v>855.33333333333337</v>
      </c>
      <c r="G467" s="36">
        <v>842.66666666666674</v>
      </c>
      <c r="H467" s="36">
        <v>888.66666666666674</v>
      </c>
      <c r="I467" s="36">
        <v>901.33333333333348</v>
      </c>
      <c r="J467" s="36">
        <v>911.66666666666674</v>
      </c>
      <c r="K467" s="31">
        <v>891</v>
      </c>
      <c r="L467" s="31">
        <v>868</v>
      </c>
      <c r="M467" s="31">
        <v>0.26517000000000002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2553.15</v>
      </c>
      <c r="D468" s="36">
        <v>2555.9333333333338</v>
      </c>
      <c r="E468" s="36">
        <v>2532.0666666666675</v>
      </c>
      <c r="F468" s="36">
        <v>2510.9833333333336</v>
      </c>
      <c r="G468" s="36">
        <v>2487.1166666666672</v>
      </c>
      <c r="H468" s="36">
        <v>2577.0166666666678</v>
      </c>
      <c r="I468" s="36">
        <v>2600.8833333333337</v>
      </c>
      <c r="J468" s="36">
        <v>2621.9666666666681</v>
      </c>
      <c r="K468" s="31">
        <v>2579.8000000000002</v>
      </c>
      <c r="L468" s="31">
        <v>2534.85</v>
      </c>
      <c r="M468" s="31">
        <v>5.9932800000000004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38.35</v>
      </c>
      <c r="D469" s="36">
        <v>38.633333333333333</v>
      </c>
      <c r="E469" s="36">
        <v>37.516666666666666</v>
      </c>
      <c r="F469" s="36">
        <v>36.68333333333333</v>
      </c>
      <c r="G469" s="36">
        <v>35.566666666666663</v>
      </c>
      <c r="H469" s="36">
        <v>39.466666666666669</v>
      </c>
      <c r="I469" s="36">
        <v>40.583333333333329</v>
      </c>
      <c r="J469" s="36">
        <v>41.416666666666671</v>
      </c>
      <c r="K469" s="31">
        <v>39.75</v>
      </c>
      <c r="L469" s="31">
        <v>37.799999999999997</v>
      </c>
      <c r="M469" s="31">
        <v>422.01145000000002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363.3</v>
      </c>
      <c r="D470" s="36">
        <v>363.16666666666669</v>
      </c>
      <c r="E470" s="36">
        <v>360.38333333333338</v>
      </c>
      <c r="F470" s="36">
        <v>357.4666666666667</v>
      </c>
      <c r="G470" s="36">
        <v>354.68333333333339</v>
      </c>
      <c r="H470" s="36">
        <v>366.08333333333337</v>
      </c>
      <c r="I470" s="36">
        <v>368.86666666666667</v>
      </c>
      <c r="J470" s="36">
        <v>371.78333333333336</v>
      </c>
      <c r="K470" s="31">
        <v>365.95</v>
      </c>
      <c r="L470" s="31">
        <v>360.25</v>
      </c>
      <c r="M470" s="31">
        <v>3.0459999999999998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403.1</v>
      </c>
      <c r="D471" s="36">
        <v>404.76666666666665</v>
      </c>
      <c r="E471" s="36">
        <v>400.7833333333333</v>
      </c>
      <c r="F471" s="36">
        <v>398.46666666666664</v>
      </c>
      <c r="G471" s="36">
        <v>394.48333333333329</v>
      </c>
      <c r="H471" s="36">
        <v>407.08333333333331</v>
      </c>
      <c r="I471" s="36">
        <v>411.06666666666666</v>
      </c>
      <c r="J471" s="36">
        <v>413.38333333333333</v>
      </c>
      <c r="K471" s="31">
        <v>408.75</v>
      </c>
      <c r="L471" s="31">
        <v>402.45</v>
      </c>
      <c r="M471" s="31">
        <v>2.1322000000000001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791.55</v>
      </c>
      <c r="D472" s="36">
        <v>788.9</v>
      </c>
      <c r="E472" s="36">
        <v>783.8</v>
      </c>
      <c r="F472" s="36">
        <v>776.05</v>
      </c>
      <c r="G472" s="36">
        <v>770.94999999999993</v>
      </c>
      <c r="H472" s="36">
        <v>796.65</v>
      </c>
      <c r="I472" s="36">
        <v>801.75000000000011</v>
      </c>
      <c r="J472" s="36">
        <v>809.5</v>
      </c>
      <c r="K472" s="31">
        <v>794</v>
      </c>
      <c r="L472" s="31">
        <v>781.15</v>
      </c>
      <c r="M472" s="31">
        <v>0.27707999999999999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3186.5</v>
      </c>
      <c r="D473" s="36">
        <v>3175.1666666666665</v>
      </c>
      <c r="E473" s="36">
        <v>3142.333333333333</v>
      </c>
      <c r="F473" s="36">
        <v>3098.1666666666665</v>
      </c>
      <c r="G473" s="36">
        <v>3065.333333333333</v>
      </c>
      <c r="H473" s="36">
        <v>3219.333333333333</v>
      </c>
      <c r="I473" s="36">
        <v>3252.1666666666661</v>
      </c>
      <c r="J473" s="36">
        <v>3296.333333333333</v>
      </c>
      <c r="K473" s="31">
        <v>3208</v>
      </c>
      <c r="L473" s="31">
        <v>3131</v>
      </c>
      <c r="M473" s="31">
        <v>0.90786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45.05</v>
      </c>
      <c r="D474" s="36">
        <v>44.550000000000004</v>
      </c>
      <c r="E474" s="36">
        <v>43.350000000000009</v>
      </c>
      <c r="F474" s="36">
        <v>41.650000000000006</v>
      </c>
      <c r="G474" s="36">
        <v>40.45000000000001</v>
      </c>
      <c r="H474" s="36">
        <v>46.250000000000007</v>
      </c>
      <c r="I474" s="36">
        <v>47.45000000000001</v>
      </c>
      <c r="J474" s="36">
        <v>49.150000000000006</v>
      </c>
      <c r="K474" s="31">
        <v>45.75</v>
      </c>
      <c r="L474" s="31">
        <v>42.85</v>
      </c>
      <c r="M474" s="31">
        <v>349.80117999999999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1673.15</v>
      </c>
      <c r="D475" s="36">
        <v>1665.6333333333334</v>
      </c>
      <c r="E475" s="36">
        <v>1654.5666666666668</v>
      </c>
      <c r="F475" s="36">
        <v>1635.9833333333333</v>
      </c>
      <c r="G475" s="36">
        <v>1624.9166666666667</v>
      </c>
      <c r="H475" s="36">
        <v>1684.2166666666669</v>
      </c>
      <c r="I475" s="36">
        <v>1695.2833333333335</v>
      </c>
      <c r="J475" s="36">
        <v>1713.866666666667</v>
      </c>
      <c r="K475" s="31">
        <v>1676.7</v>
      </c>
      <c r="L475" s="31">
        <v>1647.05</v>
      </c>
      <c r="M475" s="31">
        <v>10.115320000000001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39.799999999999997</v>
      </c>
      <c r="D476" s="36">
        <v>39.883333333333333</v>
      </c>
      <c r="E476" s="36">
        <v>39.316666666666663</v>
      </c>
      <c r="F476" s="36">
        <v>38.833333333333329</v>
      </c>
      <c r="G476" s="36">
        <v>38.266666666666659</v>
      </c>
      <c r="H476" s="36">
        <v>40.366666666666667</v>
      </c>
      <c r="I476" s="36">
        <v>40.933333333333344</v>
      </c>
      <c r="J476" s="36">
        <v>41.416666666666671</v>
      </c>
      <c r="K476" s="31">
        <v>40.450000000000003</v>
      </c>
      <c r="L476" s="31">
        <v>39.4</v>
      </c>
      <c r="M476" s="31">
        <v>208.00888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454.15</v>
      </c>
      <c r="D477" s="36">
        <v>450.36666666666662</v>
      </c>
      <c r="E477" s="36">
        <v>443.78333333333325</v>
      </c>
      <c r="F477" s="36">
        <v>433.41666666666663</v>
      </c>
      <c r="G477" s="36">
        <v>426.83333333333326</v>
      </c>
      <c r="H477" s="36">
        <v>460.73333333333323</v>
      </c>
      <c r="I477" s="36">
        <v>467.31666666666661</v>
      </c>
      <c r="J477" s="36">
        <v>477.68333333333322</v>
      </c>
      <c r="K477" s="31">
        <v>456.95</v>
      </c>
      <c r="L477" s="31">
        <v>440</v>
      </c>
      <c r="M477" s="31">
        <v>2.9101599999999999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8766.9</v>
      </c>
      <c r="D478" s="36">
        <v>8759.3000000000011</v>
      </c>
      <c r="E478" s="36">
        <v>8702.8500000000022</v>
      </c>
      <c r="F478" s="36">
        <v>8638.8000000000011</v>
      </c>
      <c r="G478" s="36">
        <v>8582.3500000000022</v>
      </c>
      <c r="H478" s="36">
        <v>8823.3500000000022</v>
      </c>
      <c r="I478" s="36">
        <v>8879.8000000000029</v>
      </c>
      <c r="J478" s="36">
        <v>8943.8500000000022</v>
      </c>
      <c r="K478" s="31">
        <v>8815.75</v>
      </c>
      <c r="L478" s="31">
        <v>8695.25</v>
      </c>
      <c r="M478" s="31">
        <v>1.9234800000000001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112.6</v>
      </c>
      <c r="D479" s="36">
        <v>113.39999999999999</v>
      </c>
      <c r="E479" s="36">
        <v>110.79999999999998</v>
      </c>
      <c r="F479" s="36">
        <v>108.99999999999999</v>
      </c>
      <c r="G479" s="36">
        <v>106.39999999999998</v>
      </c>
      <c r="H479" s="36">
        <v>115.19999999999999</v>
      </c>
      <c r="I479" s="36">
        <v>117.79999999999998</v>
      </c>
      <c r="J479" s="36">
        <v>119.6</v>
      </c>
      <c r="K479" s="31">
        <v>116</v>
      </c>
      <c r="L479" s="31">
        <v>111.6</v>
      </c>
      <c r="M479" s="31">
        <v>378.33488999999997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1555.9</v>
      </c>
      <c r="D480" s="36">
        <v>1564.2166666666665</v>
      </c>
      <c r="E480" s="36">
        <v>1544.4333333333329</v>
      </c>
      <c r="F480" s="36">
        <v>1532.9666666666665</v>
      </c>
      <c r="G480" s="36">
        <v>1513.1833333333329</v>
      </c>
      <c r="H480" s="36">
        <v>1575.6833333333329</v>
      </c>
      <c r="I480" s="36">
        <v>1595.4666666666662</v>
      </c>
      <c r="J480" s="36">
        <v>1606.9333333333329</v>
      </c>
      <c r="K480" s="31">
        <v>1584</v>
      </c>
      <c r="L480" s="31">
        <v>1552.75</v>
      </c>
      <c r="M480" s="31">
        <v>3.6766399999999999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1046.0999999999999</v>
      </c>
      <c r="D481" s="36">
        <v>1050.8833333333332</v>
      </c>
      <c r="E481" s="36">
        <v>1038.7666666666664</v>
      </c>
      <c r="F481" s="36">
        <v>1031.4333333333332</v>
      </c>
      <c r="G481" s="36">
        <v>1019.3166666666664</v>
      </c>
      <c r="H481" s="36">
        <v>1058.2166666666665</v>
      </c>
      <c r="I481" s="36">
        <v>1070.3333333333333</v>
      </c>
      <c r="J481" s="31">
        <v>1077.6666666666665</v>
      </c>
      <c r="K481" s="31">
        <v>1063</v>
      </c>
      <c r="L481" s="31">
        <v>1043.55</v>
      </c>
      <c r="M481" s="53">
        <v>13.027290000000001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641.25</v>
      </c>
      <c r="D482" s="36">
        <v>639.75</v>
      </c>
      <c r="E482" s="36">
        <v>633.5</v>
      </c>
      <c r="F482" s="36">
        <v>625.75</v>
      </c>
      <c r="G482" s="36">
        <v>619.5</v>
      </c>
      <c r="H482" s="36">
        <v>647.5</v>
      </c>
      <c r="I482" s="36">
        <v>653.75</v>
      </c>
      <c r="J482" s="31">
        <v>661.5</v>
      </c>
      <c r="K482" s="31">
        <v>646</v>
      </c>
      <c r="L482" s="31">
        <v>632</v>
      </c>
      <c r="M482" s="53">
        <v>6.8391099999999998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561.79999999999995</v>
      </c>
      <c r="D483" s="36">
        <v>560.9666666666667</v>
      </c>
      <c r="E483" s="36">
        <v>557.18333333333339</v>
      </c>
      <c r="F483" s="36">
        <v>552.56666666666672</v>
      </c>
      <c r="G483" s="36">
        <v>548.78333333333342</v>
      </c>
      <c r="H483" s="36">
        <v>565.58333333333337</v>
      </c>
      <c r="I483" s="36">
        <v>569.36666666666667</v>
      </c>
      <c r="J483" s="36">
        <v>573.98333333333335</v>
      </c>
      <c r="K483" s="31">
        <v>564.75</v>
      </c>
      <c r="L483" s="31">
        <v>556.35</v>
      </c>
      <c r="M483" s="31">
        <v>17.661629999999999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775.55</v>
      </c>
      <c r="D484" s="36">
        <v>777.18333333333339</v>
      </c>
      <c r="E484" s="36">
        <v>769.86666666666679</v>
      </c>
      <c r="F484" s="36">
        <v>764.18333333333339</v>
      </c>
      <c r="G484" s="36">
        <v>756.86666666666679</v>
      </c>
      <c r="H484" s="36">
        <v>782.86666666666679</v>
      </c>
      <c r="I484" s="36">
        <v>790.18333333333339</v>
      </c>
      <c r="J484" s="31">
        <v>795.86666666666679</v>
      </c>
      <c r="K484" s="31">
        <v>784.5</v>
      </c>
      <c r="L484" s="31">
        <v>771.5</v>
      </c>
      <c r="M484" s="53">
        <v>1.27637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609.1</v>
      </c>
      <c r="D485" s="36">
        <v>607.91666666666663</v>
      </c>
      <c r="E485" s="36">
        <v>598.33333333333326</v>
      </c>
      <c r="F485" s="36">
        <v>587.56666666666661</v>
      </c>
      <c r="G485" s="36">
        <v>577.98333333333323</v>
      </c>
      <c r="H485" s="36">
        <v>618.68333333333328</v>
      </c>
      <c r="I485" s="36">
        <v>628.26666666666654</v>
      </c>
      <c r="J485" s="36">
        <v>639.0333333333333</v>
      </c>
      <c r="K485" s="31">
        <v>617.5</v>
      </c>
      <c r="L485" s="31">
        <v>597.15</v>
      </c>
      <c r="M485" s="31">
        <v>9.39011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423.85</v>
      </c>
      <c r="D486" s="36">
        <v>424.7833333333333</v>
      </c>
      <c r="E486" s="36">
        <v>420.31666666666661</v>
      </c>
      <c r="F486" s="36">
        <v>416.7833333333333</v>
      </c>
      <c r="G486" s="36">
        <v>412.31666666666661</v>
      </c>
      <c r="H486" s="36">
        <v>428.31666666666661</v>
      </c>
      <c r="I486" s="36">
        <v>432.7833333333333</v>
      </c>
      <c r="J486" s="36">
        <v>436.31666666666661</v>
      </c>
      <c r="K486" s="31">
        <v>429.25</v>
      </c>
      <c r="L486" s="31">
        <v>421.25</v>
      </c>
      <c r="M486" s="31">
        <v>1.63012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368.55</v>
      </c>
      <c r="D487" s="36">
        <v>367.59999999999997</v>
      </c>
      <c r="E487" s="36">
        <v>362.44999999999993</v>
      </c>
      <c r="F487" s="36">
        <v>356.34999999999997</v>
      </c>
      <c r="G487" s="36">
        <v>351.19999999999993</v>
      </c>
      <c r="H487" s="36">
        <v>373.69999999999993</v>
      </c>
      <c r="I487" s="36">
        <v>378.84999999999991</v>
      </c>
      <c r="J487" s="36">
        <v>384.94999999999993</v>
      </c>
      <c r="K487" s="31">
        <v>372.75</v>
      </c>
      <c r="L487" s="31">
        <v>361.5</v>
      </c>
      <c r="M487" s="31">
        <v>2.1339800000000002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474.85</v>
      </c>
      <c r="D488" s="36">
        <v>476.2833333333333</v>
      </c>
      <c r="E488" s="36">
        <v>468.56666666666661</v>
      </c>
      <c r="F488" s="36">
        <v>462.2833333333333</v>
      </c>
      <c r="G488" s="36">
        <v>454.56666666666661</v>
      </c>
      <c r="H488" s="36">
        <v>482.56666666666661</v>
      </c>
      <c r="I488" s="36">
        <v>490.2833333333333</v>
      </c>
      <c r="J488" s="36">
        <v>496.56666666666661</v>
      </c>
      <c r="K488" s="31">
        <v>484</v>
      </c>
      <c r="L488" s="31">
        <v>470</v>
      </c>
      <c r="M488" s="31">
        <v>2.1277699999999999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1014.2</v>
      </c>
      <c r="D489" s="36">
        <v>1010.4</v>
      </c>
      <c r="E489" s="36">
        <v>1001.8</v>
      </c>
      <c r="F489" s="36">
        <v>989.4</v>
      </c>
      <c r="G489" s="36">
        <v>980.8</v>
      </c>
      <c r="H489" s="36">
        <v>1022.8</v>
      </c>
      <c r="I489" s="36">
        <v>1031.4000000000001</v>
      </c>
      <c r="J489" s="36">
        <v>1043.8</v>
      </c>
      <c r="K489" s="31">
        <v>1019</v>
      </c>
      <c r="L489" s="31">
        <v>998</v>
      </c>
      <c r="M489" s="31">
        <v>23.53248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1347.95</v>
      </c>
      <c r="D490" s="36">
        <v>1339</v>
      </c>
      <c r="E490" s="36">
        <v>1323</v>
      </c>
      <c r="F490" s="36">
        <v>1298.05</v>
      </c>
      <c r="G490" s="36">
        <v>1282.05</v>
      </c>
      <c r="H490" s="36">
        <v>1363.95</v>
      </c>
      <c r="I490" s="36">
        <v>1379.95</v>
      </c>
      <c r="J490" s="36">
        <v>1404.9</v>
      </c>
      <c r="K490" s="31">
        <v>1355</v>
      </c>
      <c r="L490" s="31">
        <v>1314.05</v>
      </c>
      <c r="M490" s="31">
        <v>1.61477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240.1</v>
      </c>
      <c r="D491" s="36">
        <v>241.13333333333335</v>
      </c>
      <c r="E491" s="36">
        <v>236.51666666666671</v>
      </c>
      <c r="F491" s="36">
        <v>232.93333333333337</v>
      </c>
      <c r="G491" s="36">
        <v>228.31666666666672</v>
      </c>
      <c r="H491" s="36">
        <v>244.7166666666667</v>
      </c>
      <c r="I491" s="36">
        <v>249.33333333333331</v>
      </c>
      <c r="J491" s="36">
        <v>252.91666666666669</v>
      </c>
      <c r="K491" s="31">
        <v>245.75</v>
      </c>
      <c r="L491" s="31">
        <v>237.55</v>
      </c>
      <c r="M491" s="31">
        <v>64.200109999999995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288.55</v>
      </c>
      <c r="D492" s="36">
        <v>289.53333333333336</v>
      </c>
      <c r="E492" s="36">
        <v>286.11666666666673</v>
      </c>
      <c r="F492" s="36">
        <v>283.68333333333339</v>
      </c>
      <c r="G492" s="36">
        <v>280.26666666666677</v>
      </c>
      <c r="H492" s="36">
        <v>291.9666666666667</v>
      </c>
      <c r="I492" s="36">
        <v>295.38333333333333</v>
      </c>
      <c r="J492" s="36">
        <v>297.81666666666666</v>
      </c>
      <c r="K492" s="31">
        <v>292.95</v>
      </c>
      <c r="L492" s="31">
        <v>287.10000000000002</v>
      </c>
      <c r="M492" s="31">
        <v>1.7318199999999999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608.45000000000005</v>
      </c>
      <c r="D493" s="36">
        <v>612.26666666666665</v>
      </c>
      <c r="E493" s="36">
        <v>597.73333333333335</v>
      </c>
      <c r="F493" s="36">
        <v>587.01666666666665</v>
      </c>
      <c r="G493" s="36">
        <v>572.48333333333335</v>
      </c>
      <c r="H493" s="36">
        <v>622.98333333333335</v>
      </c>
      <c r="I493" s="36">
        <v>637.51666666666665</v>
      </c>
      <c r="J493" s="36">
        <v>648.23333333333335</v>
      </c>
      <c r="K493" s="31">
        <v>626.79999999999995</v>
      </c>
      <c r="L493" s="31">
        <v>601.54999999999995</v>
      </c>
      <c r="M493" s="31">
        <v>2.0423100000000001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1744.85</v>
      </c>
      <c r="D494" s="36">
        <v>1747.6833333333334</v>
      </c>
      <c r="E494" s="36">
        <v>1736.1666666666667</v>
      </c>
      <c r="F494" s="36">
        <v>1727.4833333333333</v>
      </c>
      <c r="G494" s="36">
        <v>1715.9666666666667</v>
      </c>
      <c r="H494" s="36">
        <v>1756.3666666666668</v>
      </c>
      <c r="I494" s="36">
        <v>1767.8833333333332</v>
      </c>
      <c r="J494" s="36">
        <v>1776.5666666666668</v>
      </c>
      <c r="K494" s="31">
        <v>1759.2</v>
      </c>
      <c r="L494" s="31">
        <v>1739</v>
      </c>
      <c r="M494" s="31">
        <v>0.21489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1693.75</v>
      </c>
      <c r="D495" s="36">
        <v>1698.2333333333333</v>
      </c>
      <c r="E495" s="36">
        <v>1675.5166666666667</v>
      </c>
      <c r="F495" s="36">
        <v>1657.2833333333333</v>
      </c>
      <c r="G495" s="36">
        <v>1634.5666666666666</v>
      </c>
      <c r="H495" s="36">
        <v>1716.4666666666667</v>
      </c>
      <c r="I495" s="36">
        <v>1739.1833333333334</v>
      </c>
      <c r="J495" s="36">
        <v>1757.4166666666667</v>
      </c>
      <c r="K495" s="31">
        <v>1720.95</v>
      </c>
      <c r="L495" s="31">
        <v>1680</v>
      </c>
      <c r="M495" s="31">
        <v>0.58540000000000003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14.05</v>
      </c>
      <c r="D496" s="36">
        <v>14.016666666666666</v>
      </c>
      <c r="E496" s="36">
        <v>13.833333333333332</v>
      </c>
      <c r="F496" s="36">
        <v>13.616666666666667</v>
      </c>
      <c r="G496" s="36">
        <v>13.433333333333334</v>
      </c>
      <c r="H496" s="36">
        <v>14.233333333333331</v>
      </c>
      <c r="I496" s="36">
        <v>14.416666666666664</v>
      </c>
      <c r="J496" s="36">
        <v>14.633333333333329</v>
      </c>
      <c r="K496" s="31">
        <v>14.2</v>
      </c>
      <c r="L496" s="31">
        <v>13.8</v>
      </c>
      <c r="M496" s="31">
        <v>1633.7028399999999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824.45</v>
      </c>
      <c r="D497" s="36">
        <v>822.93333333333339</v>
      </c>
      <c r="E497" s="36">
        <v>814.51666666666677</v>
      </c>
      <c r="F497" s="36">
        <v>804.58333333333337</v>
      </c>
      <c r="G497" s="36">
        <v>796.16666666666674</v>
      </c>
      <c r="H497" s="36">
        <v>832.86666666666679</v>
      </c>
      <c r="I497" s="36">
        <v>841.2833333333333</v>
      </c>
      <c r="J497" s="36">
        <v>851.21666666666681</v>
      </c>
      <c r="K497" s="31">
        <v>831.35</v>
      </c>
      <c r="L497" s="31">
        <v>813</v>
      </c>
      <c r="M497" s="31">
        <v>8.5703399999999998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521.35</v>
      </c>
      <c r="D498" s="36">
        <v>524.9666666666667</v>
      </c>
      <c r="E498" s="36">
        <v>512.38333333333344</v>
      </c>
      <c r="F498" s="36">
        <v>503.41666666666674</v>
      </c>
      <c r="G498" s="36">
        <v>490.83333333333348</v>
      </c>
      <c r="H498" s="36">
        <v>533.93333333333339</v>
      </c>
      <c r="I498" s="36">
        <v>546.51666666666665</v>
      </c>
      <c r="J498" s="36">
        <v>555.48333333333335</v>
      </c>
      <c r="K498" s="31">
        <v>537.54999999999995</v>
      </c>
      <c r="L498" s="31">
        <v>516</v>
      </c>
      <c r="M498" s="31">
        <v>21.93693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168.8</v>
      </c>
      <c r="D499" s="36">
        <v>166.15</v>
      </c>
      <c r="E499" s="36">
        <v>162.35000000000002</v>
      </c>
      <c r="F499" s="36">
        <v>155.9</v>
      </c>
      <c r="G499" s="36">
        <v>152.10000000000002</v>
      </c>
      <c r="H499" s="36">
        <v>172.60000000000002</v>
      </c>
      <c r="I499" s="36">
        <v>176.40000000000003</v>
      </c>
      <c r="J499" s="36">
        <v>182.85000000000002</v>
      </c>
      <c r="K499" s="31">
        <v>169.95</v>
      </c>
      <c r="L499" s="31">
        <v>159.69999999999999</v>
      </c>
      <c r="M499" s="31">
        <v>180.88052999999999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851.1</v>
      </c>
      <c r="D500" s="36">
        <v>849.08333333333337</v>
      </c>
      <c r="E500" s="36">
        <v>826.16666666666674</v>
      </c>
      <c r="F500" s="36">
        <v>801.23333333333335</v>
      </c>
      <c r="G500" s="36">
        <v>778.31666666666672</v>
      </c>
      <c r="H500" s="36">
        <v>874.01666666666677</v>
      </c>
      <c r="I500" s="36">
        <v>896.93333333333351</v>
      </c>
      <c r="J500" s="36">
        <v>921.86666666666679</v>
      </c>
      <c r="K500" s="31">
        <v>872</v>
      </c>
      <c r="L500" s="31">
        <v>824.15</v>
      </c>
      <c r="M500" s="31">
        <v>3.0734400000000002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1597.7</v>
      </c>
      <c r="D501" s="36">
        <v>1593.2333333333333</v>
      </c>
      <c r="E501" s="36">
        <v>1577.4666666666667</v>
      </c>
      <c r="F501" s="36">
        <v>1557.2333333333333</v>
      </c>
      <c r="G501" s="36">
        <v>1541.4666666666667</v>
      </c>
      <c r="H501" s="36">
        <v>1613.4666666666667</v>
      </c>
      <c r="I501" s="36">
        <v>1629.2333333333336</v>
      </c>
      <c r="J501" s="36">
        <v>1649.4666666666667</v>
      </c>
      <c r="K501" s="31">
        <v>1609</v>
      </c>
      <c r="L501" s="31">
        <v>1573</v>
      </c>
      <c r="M501" s="31">
        <v>0.31846999999999998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391.65</v>
      </c>
      <c r="D502" s="36">
        <v>389.38333333333338</v>
      </c>
      <c r="E502" s="36">
        <v>386.51666666666677</v>
      </c>
      <c r="F502" s="36">
        <v>381.38333333333338</v>
      </c>
      <c r="G502" s="36">
        <v>378.51666666666677</v>
      </c>
      <c r="H502" s="36">
        <v>394.51666666666677</v>
      </c>
      <c r="I502" s="36">
        <v>397.38333333333344</v>
      </c>
      <c r="J502" s="36">
        <v>402.51666666666677</v>
      </c>
      <c r="K502" s="31">
        <v>392.25</v>
      </c>
      <c r="L502" s="31">
        <v>384.25</v>
      </c>
      <c r="M502" s="31">
        <v>53.962589999999999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20.350000000000001</v>
      </c>
      <c r="D503" s="36">
        <v>20.183333333333334</v>
      </c>
      <c r="E503" s="36">
        <v>19.766666666666666</v>
      </c>
      <c r="F503" s="36">
        <v>19.183333333333334</v>
      </c>
      <c r="G503" s="36">
        <v>18.766666666666666</v>
      </c>
      <c r="H503" s="36">
        <v>20.766666666666666</v>
      </c>
      <c r="I503" s="36">
        <v>21.18333333333333</v>
      </c>
      <c r="J503" s="31">
        <v>21.766666666666666</v>
      </c>
      <c r="K503" s="31">
        <v>20.6</v>
      </c>
      <c r="L503" s="31">
        <v>19.600000000000001</v>
      </c>
      <c r="M503" s="53">
        <v>6642.0287200000002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248.2</v>
      </c>
      <c r="D504" s="36">
        <v>250.03333333333333</v>
      </c>
      <c r="E504" s="36">
        <v>245.56666666666666</v>
      </c>
      <c r="F504" s="36">
        <v>242.93333333333334</v>
      </c>
      <c r="G504" s="36">
        <v>238.46666666666667</v>
      </c>
      <c r="H504" s="36">
        <v>252.66666666666666</v>
      </c>
      <c r="I504" s="36">
        <v>257.13333333333333</v>
      </c>
      <c r="J504" s="31">
        <v>259.76666666666665</v>
      </c>
      <c r="K504" s="31">
        <v>254.5</v>
      </c>
      <c r="L504" s="31">
        <v>247.4</v>
      </c>
      <c r="M504" s="53">
        <v>98.530379999999994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501.35</v>
      </c>
      <c r="D505" s="36">
        <v>497.7</v>
      </c>
      <c r="E505" s="36">
        <v>492.4</v>
      </c>
      <c r="F505" s="36">
        <v>483.45</v>
      </c>
      <c r="G505" s="36">
        <v>478.15</v>
      </c>
      <c r="H505" s="36">
        <v>506.65</v>
      </c>
      <c r="I505" s="36">
        <v>511.95000000000005</v>
      </c>
      <c r="J505" s="36">
        <v>520.9</v>
      </c>
      <c r="K505" s="31">
        <v>503</v>
      </c>
      <c r="L505" s="31">
        <v>488.75</v>
      </c>
      <c r="M505" s="31">
        <v>10.67037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16440.2</v>
      </c>
      <c r="D506" s="36">
        <v>16475.066666666666</v>
      </c>
      <c r="E506" s="36">
        <v>16265.133333333331</v>
      </c>
      <c r="F506" s="36">
        <v>16090.066666666666</v>
      </c>
      <c r="G506" s="36">
        <v>15880.133333333331</v>
      </c>
      <c r="H506" s="36">
        <v>16650.133333333331</v>
      </c>
      <c r="I506" s="36">
        <v>16860.066666666666</v>
      </c>
      <c r="J506" s="36">
        <v>17035.133333333331</v>
      </c>
      <c r="K506" s="31">
        <v>16685</v>
      </c>
      <c r="L506" s="31">
        <v>16300</v>
      </c>
      <c r="M506" s="31">
        <v>6.5610000000000002E-2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120.25</v>
      </c>
      <c r="D507" s="36">
        <v>121.73333333333333</v>
      </c>
      <c r="E507" s="36">
        <v>118.26666666666667</v>
      </c>
      <c r="F507" s="36">
        <v>116.28333333333333</v>
      </c>
      <c r="G507" s="36">
        <v>112.81666666666666</v>
      </c>
      <c r="H507" s="36">
        <v>123.71666666666667</v>
      </c>
      <c r="I507" s="36">
        <v>127.18333333333334</v>
      </c>
      <c r="J507" s="31">
        <v>129.16666666666669</v>
      </c>
      <c r="K507" s="31">
        <v>125.2</v>
      </c>
      <c r="L507" s="31">
        <v>119.75</v>
      </c>
      <c r="M507" s="53">
        <v>600.88818000000003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621.15</v>
      </c>
      <c r="D508" s="36">
        <v>621.84999999999991</v>
      </c>
      <c r="E508" s="36">
        <v>618.14999999999986</v>
      </c>
      <c r="F508" s="36">
        <v>615.15</v>
      </c>
      <c r="G508" s="36">
        <v>611.44999999999993</v>
      </c>
      <c r="H508" s="36">
        <v>624.8499999999998</v>
      </c>
      <c r="I508" s="36">
        <v>628.54999999999984</v>
      </c>
      <c r="J508" s="36">
        <v>631.54999999999973</v>
      </c>
      <c r="K508" s="31">
        <v>625.54999999999995</v>
      </c>
      <c r="L508" s="31">
        <v>618.85</v>
      </c>
      <c r="M508" s="31">
        <v>4.5859199999999998</v>
      </c>
      <c r="N508" s="1"/>
      <c r="O508" s="1"/>
    </row>
    <row r="509" spans="1:15" ht="12.75" customHeight="1">
      <c r="A509" s="247">
        <v>499</v>
      </c>
      <c r="B509" s="248" t="s">
        <v>561</v>
      </c>
      <c r="C509" s="248">
        <v>1506.5</v>
      </c>
      <c r="D509" s="249">
        <v>1517.8166666666666</v>
      </c>
      <c r="E509" s="249">
        <v>1488.7833333333333</v>
      </c>
      <c r="F509" s="249">
        <v>1471.0666666666666</v>
      </c>
      <c r="G509" s="249">
        <v>1442.0333333333333</v>
      </c>
      <c r="H509" s="249">
        <v>1535.5333333333333</v>
      </c>
      <c r="I509" s="249">
        <v>1564.5666666666666</v>
      </c>
      <c r="J509" s="249">
        <v>1582.2833333333333</v>
      </c>
      <c r="K509" s="250">
        <v>1546.85</v>
      </c>
      <c r="L509" s="250">
        <v>1500.1</v>
      </c>
      <c r="M509" s="250">
        <v>0.40921999999999997</v>
      </c>
      <c r="N509" s="1"/>
      <c r="O509" s="1"/>
    </row>
    <row r="510" spans="1:15" ht="12.75" customHeight="1">
      <c r="A510" s="264">
        <v>500</v>
      </c>
      <c r="B510" s="266" t="s">
        <v>561</v>
      </c>
      <c r="C510" s="266">
        <v>1551.4</v>
      </c>
      <c r="D510" s="267">
        <v>1542.3666666666668</v>
      </c>
      <c r="E510" s="267">
        <v>1519.0833333333335</v>
      </c>
      <c r="F510" s="267">
        <v>1486.7666666666667</v>
      </c>
      <c r="G510" s="267">
        <v>1463.4833333333333</v>
      </c>
      <c r="H510" s="267">
        <v>1574.6833333333336</v>
      </c>
      <c r="I510" s="267">
        <v>1597.9666666666669</v>
      </c>
      <c r="J510" s="267">
        <v>1630.2833333333338</v>
      </c>
      <c r="K510" s="264">
        <v>1565.65</v>
      </c>
      <c r="L510" s="264">
        <v>1510.05</v>
      </c>
      <c r="M510" s="264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5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84"/>
      <c r="B5" s="385"/>
      <c r="C5" s="384"/>
      <c r="D5" s="38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86" t="s">
        <v>565</v>
      </c>
      <c r="C7" s="385"/>
      <c r="D7" s="7">
        <f>Main!B10</f>
        <v>45246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45245</v>
      </c>
      <c r="B10" s="32">
        <v>539773</v>
      </c>
      <c r="C10" s="31" t="s">
        <v>1049</v>
      </c>
      <c r="D10" s="31" t="s">
        <v>1050</v>
      </c>
      <c r="E10" s="31" t="s">
        <v>575</v>
      </c>
      <c r="F10" s="86">
        <v>3416720</v>
      </c>
      <c r="G10" s="32">
        <v>2.96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45245</v>
      </c>
      <c r="B11" s="32">
        <v>542057</v>
      </c>
      <c r="C11" s="31" t="s">
        <v>1051</v>
      </c>
      <c r="D11" s="31" t="s">
        <v>1052</v>
      </c>
      <c r="E11" s="31" t="s">
        <v>574</v>
      </c>
      <c r="F11" s="86">
        <v>87352</v>
      </c>
      <c r="G11" s="32">
        <v>73.11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45245</v>
      </c>
      <c r="B12" s="32">
        <v>539120</v>
      </c>
      <c r="C12" s="31" t="s">
        <v>1053</v>
      </c>
      <c r="D12" s="31" t="s">
        <v>1054</v>
      </c>
      <c r="E12" s="31" t="s">
        <v>574</v>
      </c>
      <c r="F12" s="86">
        <v>50000</v>
      </c>
      <c r="G12" s="32">
        <v>16.75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45245</v>
      </c>
      <c r="B13" s="32">
        <v>539120</v>
      </c>
      <c r="C13" s="31" t="s">
        <v>1053</v>
      </c>
      <c r="D13" s="31" t="s">
        <v>1055</v>
      </c>
      <c r="E13" s="31" t="s">
        <v>575</v>
      </c>
      <c r="F13" s="86">
        <v>51241</v>
      </c>
      <c r="G13" s="32">
        <v>16.75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45245</v>
      </c>
      <c r="B14" s="32">
        <v>522001</v>
      </c>
      <c r="C14" s="31" t="s">
        <v>1056</v>
      </c>
      <c r="D14" s="31" t="s">
        <v>1057</v>
      </c>
      <c r="E14" s="31" t="s">
        <v>574</v>
      </c>
      <c r="F14" s="86">
        <v>30528</v>
      </c>
      <c r="G14" s="32">
        <v>53.33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45245</v>
      </c>
      <c r="B15" s="32">
        <v>504351</v>
      </c>
      <c r="C15" s="31" t="s">
        <v>1058</v>
      </c>
      <c r="D15" s="31" t="s">
        <v>1059</v>
      </c>
      <c r="E15" s="31" t="s">
        <v>575</v>
      </c>
      <c r="F15" s="86">
        <v>15807998</v>
      </c>
      <c r="G15" s="32">
        <v>1.08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45245</v>
      </c>
      <c r="B16" s="32">
        <v>531739</v>
      </c>
      <c r="C16" s="31" t="s">
        <v>1060</v>
      </c>
      <c r="D16" s="31" t="s">
        <v>1061</v>
      </c>
      <c r="E16" s="31" t="s">
        <v>575</v>
      </c>
      <c r="F16" s="86">
        <v>1314391</v>
      </c>
      <c r="G16" s="32">
        <v>13.69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45245</v>
      </c>
      <c r="B17" s="32">
        <v>539697</v>
      </c>
      <c r="C17" s="31" t="s">
        <v>1000</v>
      </c>
      <c r="D17" s="31" t="s">
        <v>1002</v>
      </c>
      <c r="E17" s="31" t="s">
        <v>574</v>
      </c>
      <c r="F17" s="86">
        <v>50000</v>
      </c>
      <c r="G17" s="32">
        <v>32.229999999999997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45245</v>
      </c>
      <c r="B18" s="32">
        <v>539697</v>
      </c>
      <c r="C18" s="31" t="s">
        <v>1000</v>
      </c>
      <c r="D18" s="31" t="s">
        <v>1001</v>
      </c>
      <c r="E18" s="31" t="s">
        <v>575</v>
      </c>
      <c r="F18" s="86">
        <v>34000</v>
      </c>
      <c r="G18" s="32">
        <v>32.229999999999997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45245</v>
      </c>
      <c r="B19" s="32">
        <v>541983</v>
      </c>
      <c r="C19" s="31" t="s">
        <v>1062</v>
      </c>
      <c r="D19" s="31" t="s">
        <v>1063</v>
      </c>
      <c r="E19" s="31" t="s">
        <v>575</v>
      </c>
      <c r="F19" s="86">
        <v>75000</v>
      </c>
      <c r="G19" s="32">
        <v>26.08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45245</v>
      </c>
      <c r="B20" s="32">
        <v>530259</v>
      </c>
      <c r="C20" s="31" t="s">
        <v>1064</v>
      </c>
      <c r="D20" s="31" t="s">
        <v>1065</v>
      </c>
      <c r="E20" s="31" t="s">
        <v>575</v>
      </c>
      <c r="F20" s="86">
        <v>41752</v>
      </c>
      <c r="G20" s="32">
        <v>41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45245</v>
      </c>
      <c r="B21" s="32">
        <v>517063</v>
      </c>
      <c r="C21" s="31" t="s">
        <v>1066</v>
      </c>
      <c r="D21" s="31" t="s">
        <v>1067</v>
      </c>
      <c r="E21" s="31" t="s">
        <v>575</v>
      </c>
      <c r="F21" s="86">
        <v>59560</v>
      </c>
      <c r="G21" s="32">
        <v>50.1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45245</v>
      </c>
      <c r="B22" s="32">
        <v>517063</v>
      </c>
      <c r="C22" s="31" t="s">
        <v>1066</v>
      </c>
      <c r="D22" s="31" t="s">
        <v>1068</v>
      </c>
      <c r="E22" s="31" t="s">
        <v>574</v>
      </c>
      <c r="F22" s="86">
        <v>60000</v>
      </c>
      <c r="G22" s="32">
        <v>50.1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45245</v>
      </c>
      <c r="B23" s="32">
        <v>538539</v>
      </c>
      <c r="C23" s="31" t="s">
        <v>1069</v>
      </c>
      <c r="D23" s="31" t="s">
        <v>1070</v>
      </c>
      <c r="E23" s="31" t="s">
        <v>575</v>
      </c>
      <c r="F23" s="86">
        <v>81553</v>
      </c>
      <c r="G23" s="32">
        <v>67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45245</v>
      </c>
      <c r="B24" s="32">
        <v>538539</v>
      </c>
      <c r="C24" s="31" t="s">
        <v>1069</v>
      </c>
      <c r="D24" s="31" t="s">
        <v>1002</v>
      </c>
      <c r="E24" s="31" t="s">
        <v>574</v>
      </c>
      <c r="F24" s="86">
        <v>225001</v>
      </c>
      <c r="G24" s="32">
        <v>67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45245</v>
      </c>
      <c r="B25" s="32">
        <v>538539</v>
      </c>
      <c r="C25" s="31" t="s">
        <v>1069</v>
      </c>
      <c r="D25" s="31" t="s">
        <v>930</v>
      </c>
      <c r="E25" s="31" t="s">
        <v>575</v>
      </c>
      <c r="F25" s="86">
        <v>98202</v>
      </c>
      <c r="G25" s="32">
        <v>66.89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45245</v>
      </c>
      <c r="B26" s="32">
        <v>590041</v>
      </c>
      <c r="C26" s="31" t="s">
        <v>1071</v>
      </c>
      <c r="D26" s="31" t="s">
        <v>1002</v>
      </c>
      <c r="E26" s="31" t="s">
        <v>574</v>
      </c>
      <c r="F26" s="86">
        <v>200000</v>
      </c>
      <c r="G26" s="32">
        <v>13.07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45245</v>
      </c>
      <c r="B27" s="32">
        <v>504084</v>
      </c>
      <c r="C27" s="31" t="s">
        <v>1072</v>
      </c>
      <c r="D27" s="31" t="s">
        <v>1073</v>
      </c>
      <c r="E27" s="31" t="s">
        <v>574</v>
      </c>
      <c r="F27" s="86">
        <v>319</v>
      </c>
      <c r="G27" s="32">
        <v>12482.55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45245</v>
      </c>
      <c r="B28" s="32">
        <v>526869</v>
      </c>
      <c r="C28" s="31" t="s">
        <v>1074</v>
      </c>
      <c r="D28" s="31" t="s">
        <v>1075</v>
      </c>
      <c r="E28" s="31" t="s">
        <v>575</v>
      </c>
      <c r="F28" s="86">
        <v>29700</v>
      </c>
      <c r="G28" s="32">
        <v>13.3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45245</v>
      </c>
      <c r="B29" s="32">
        <v>505523</v>
      </c>
      <c r="C29" s="31" t="s">
        <v>1076</v>
      </c>
      <c r="D29" s="31" t="s">
        <v>1077</v>
      </c>
      <c r="E29" s="31" t="s">
        <v>575</v>
      </c>
      <c r="F29" s="86">
        <v>920459</v>
      </c>
      <c r="G29" s="32">
        <v>1.39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45245</v>
      </c>
      <c r="B30" s="32">
        <v>544015</v>
      </c>
      <c r="C30" s="31" t="s">
        <v>984</v>
      </c>
      <c r="D30" s="31" t="s">
        <v>1003</v>
      </c>
      <c r="E30" s="31" t="s">
        <v>574</v>
      </c>
      <c r="F30" s="86">
        <v>15000</v>
      </c>
      <c r="G30" s="32">
        <v>136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45245</v>
      </c>
      <c r="B31" s="32">
        <v>531959</v>
      </c>
      <c r="C31" s="31" t="s">
        <v>1078</v>
      </c>
      <c r="D31" s="31" t="s">
        <v>1079</v>
      </c>
      <c r="E31" s="31" t="s">
        <v>575</v>
      </c>
      <c r="F31" s="86">
        <v>1100000</v>
      </c>
      <c r="G31" s="32">
        <v>21.04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45245</v>
      </c>
      <c r="B32" s="32">
        <v>530897</v>
      </c>
      <c r="C32" s="31" t="s">
        <v>1080</v>
      </c>
      <c r="D32" s="31" t="s">
        <v>1081</v>
      </c>
      <c r="E32" s="31" t="s">
        <v>574</v>
      </c>
      <c r="F32" s="86">
        <v>17763</v>
      </c>
      <c r="G32" s="32">
        <v>154.85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45245</v>
      </c>
      <c r="B33" s="32">
        <v>530897</v>
      </c>
      <c r="C33" s="31" t="s">
        <v>1080</v>
      </c>
      <c r="D33" s="31" t="s">
        <v>1081</v>
      </c>
      <c r="E33" s="31" t="s">
        <v>575</v>
      </c>
      <c r="F33" s="86">
        <v>9263</v>
      </c>
      <c r="G33" s="32">
        <v>168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45245</v>
      </c>
      <c r="B34" s="32">
        <v>543578</v>
      </c>
      <c r="C34" s="31" t="s">
        <v>1082</v>
      </c>
      <c r="D34" s="31" t="s">
        <v>1083</v>
      </c>
      <c r="E34" s="31" t="s">
        <v>575</v>
      </c>
      <c r="F34" s="86">
        <v>12000</v>
      </c>
      <c r="G34" s="32">
        <v>217.35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45245</v>
      </c>
      <c r="B35" s="32">
        <v>531512</v>
      </c>
      <c r="C35" s="31" t="s">
        <v>1084</v>
      </c>
      <c r="D35" s="31" t="s">
        <v>1085</v>
      </c>
      <c r="E35" s="31" t="s">
        <v>575</v>
      </c>
      <c r="F35" s="86">
        <v>70000</v>
      </c>
      <c r="G35" s="32">
        <v>7.93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45245</v>
      </c>
      <c r="B36" s="32">
        <v>544021</v>
      </c>
      <c r="C36" s="31" t="s">
        <v>1004</v>
      </c>
      <c r="D36" s="31" t="s">
        <v>1005</v>
      </c>
      <c r="E36" s="31" t="s">
        <v>575</v>
      </c>
      <c r="F36" s="86">
        <v>344117</v>
      </c>
      <c r="G36" s="32">
        <v>981.9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45245</v>
      </c>
      <c r="B37" s="32">
        <v>544021</v>
      </c>
      <c r="C37" s="31" t="s">
        <v>1004</v>
      </c>
      <c r="D37" s="31" t="s">
        <v>1005</v>
      </c>
      <c r="E37" s="31" t="s">
        <v>574</v>
      </c>
      <c r="F37" s="86">
        <v>343369</v>
      </c>
      <c r="G37" s="32">
        <v>981.15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45245</v>
      </c>
      <c r="B38" s="32">
        <v>526823</v>
      </c>
      <c r="C38" s="31" t="s">
        <v>1086</v>
      </c>
      <c r="D38" s="31" t="s">
        <v>1087</v>
      </c>
      <c r="E38" s="31" t="s">
        <v>574</v>
      </c>
      <c r="F38" s="86">
        <v>30744</v>
      </c>
      <c r="G38" s="32">
        <v>3.8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45245</v>
      </c>
      <c r="B39" s="32">
        <v>530617</v>
      </c>
      <c r="C39" s="31" t="s">
        <v>1088</v>
      </c>
      <c r="D39" s="31" t="s">
        <v>1089</v>
      </c>
      <c r="E39" s="31" t="s">
        <v>575</v>
      </c>
      <c r="F39" s="86">
        <v>35990</v>
      </c>
      <c r="G39" s="32">
        <v>68.61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45245</v>
      </c>
      <c r="B40" s="32">
        <v>543366</v>
      </c>
      <c r="C40" s="31" t="s">
        <v>1090</v>
      </c>
      <c r="D40" s="31" t="s">
        <v>1091</v>
      </c>
      <c r="E40" s="31" t="s">
        <v>574</v>
      </c>
      <c r="F40" s="86">
        <v>16800</v>
      </c>
      <c r="G40" s="32">
        <v>27.63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45245</v>
      </c>
      <c r="B41" s="32">
        <v>543366</v>
      </c>
      <c r="C41" s="31" t="s">
        <v>1090</v>
      </c>
      <c r="D41" s="31" t="s">
        <v>1092</v>
      </c>
      <c r="E41" s="31" t="s">
        <v>575</v>
      </c>
      <c r="F41" s="86">
        <v>10800</v>
      </c>
      <c r="G41" s="32">
        <v>27.41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45245</v>
      </c>
      <c r="B42" s="32">
        <v>542753</v>
      </c>
      <c r="C42" s="31" t="s">
        <v>1093</v>
      </c>
      <c r="D42" s="31" t="s">
        <v>1094</v>
      </c>
      <c r="E42" s="31" t="s">
        <v>575</v>
      </c>
      <c r="F42" s="86">
        <v>12093376</v>
      </c>
      <c r="G42" s="32">
        <v>3.58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45245</v>
      </c>
      <c r="B43" s="32">
        <v>542753</v>
      </c>
      <c r="C43" s="31" t="s">
        <v>1093</v>
      </c>
      <c r="D43" s="31" t="s">
        <v>930</v>
      </c>
      <c r="E43" s="31" t="s">
        <v>575</v>
      </c>
      <c r="F43" s="86">
        <v>1936997</v>
      </c>
      <c r="G43" s="32">
        <v>3.59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45245</v>
      </c>
      <c r="B44" s="32">
        <v>542753</v>
      </c>
      <c r="C44" s="31" t="s">
        <v>1093</v>
      </c>
      <c r="D44" s="31" t="s">
        <v>1095</v>
      </c>
      <c r="E44" s="31" t="s">
        <v>575</v>
      </c>
      <c r="F44" s="86">
        <v>2300051</v>
      </c>
      <c r="G44" s="32">
        <v>3.55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45245</v>
      </c>
      <c r="B45" s="32">
        <v>542753</v>
      </c>
      <c r="C45" s="31" t="s">
        <v>1093</v>
      </c>
      <c r="D45" s="31" t="s">
        <v>930</v>
      </c>
      <c r="E45" s="31" t="s">
        <v>574</v>
      </c>
      <c r="F45" s="86">
        <v>3250000</v>
      </c>
      <c r="G45" s="32">
        <v>3.58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45245</v>
      </c>
      <c r="B46" s="32">
        <v>542753</v>
      </c>
      <c r="C46" s="31" t="s">
        <v>1093</v>
      </c>
      <c r="D46" s="31" t="s">
        <v>1095</v>
      </c>
      <c r="E46" s="31" t="s">
        <v>574</v>
      </c>
      <c r="F46" s="86">
        <v>2729762</v>
      </c>
      <c r="G46" s="32">
        <v>3.56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45245</v>
      </c>
      <c r="B47" s="32">
        <v>543391</v>
      </c>
      <c r="C47" s="31" t="s">
        <v>1096</v>
      </c>
      <c r="D47" s="31" t="s">
        <v>1097</v>
      </c>
      <c r="E47" s="31" t="s">
        <v>574</v>
      </c>
      <c r="F47" s="86">
        <v>168000</v>
      </c>
      <c r="G47" s="32">
        <v>98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45245</v>
      </c>
      <c r="B48" s="32">
        <v>543391</v>
      </c>
      <c r="C48" s="31" t="s">
        <v>1096</v>
      </c>
      <c r="D48" s="31" t="s">
        <v>1098</v>
      </c>
      <c r="E48" s="31" t="s">
        <v>575</v>
      </c>
      <c r="F48" s="86">
        <v>168000</v>
      </c>
      <c r="G48" s="32">
        <v>98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45245</v>
      </c>
      <c r="B49" s="32">
        <v>543963</v>
      </c>
      <c r="C49" s="31" t="s">
        <v>1099</v>
      </c>
      <c r="D49" s="31" t="s">
        <v>1100</v>
      </c>
      <c r="E49" s="31" t="s">
        <v>574</v>
      </c>
      <c r="F49" s="86">
        <v>66000</v>
      </c>
      <c r="G49" s="32">
        <v>48.79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45245</v>
      </c>
      <c r="B50" s="32">
        <v>543963</v>
      </c>
      <c r="C50" s="31" t="s">
        <v>1099</v>
      </c>
      <c r="D50" s="31" t="s">
        <v>1101</v>
      </c>
      <c r="E50" s="31" t="s">
        <v>575</v>
      </c>
      <c r="F50" s="86">
        <v>60000</v>
      </c>
      <c r="G50" s="32">
        <v>48.52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45245</v>
      </c>
      <c r="B51" s="32">
        <v>520086</v>
      </c>
      <c r="C51" s="31" t="s">
        <v>1102</v>
      </c>
      <c r="D51" s="31" t="s">
        <v>1103</v>
      </c>
      <c r="E51" s="31" t="s">
        <v>575</v>
      </c>
      <c r="F51" s="86">
        <v>36000</v>
      </c>
      <c r="G51" s="32">
        <v>294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45245</v>
      </c>
      <c r="B52" s="32">
        <v>520086</v>
      </c>
      <c r="C52" s="31" t="s">
        <v>1102</v>
      </c>
      <c r="D52" s="31" t="s">
        <v>1104</v>
      </c>
      <c r="E52" s="31" t="s">
        <v>574</v>
      </c>
      <c r="F52" s="86">
        <v>25000</v>
      </c>
      <c r="G52" s="32">
        <v>294.26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45245</v>
      </c>
      <c r="B53" s="32">
        <v>519566</v>
      </c>
      <c r="C53" s="31" t="s">
        <v>1105</v>
      </c>
      <c r="D53" s="31" t="s">
        <v>1106</v>
      </c>
      <c r="E53" s="31" t="s">
        <v>574</v>
      </c>
      <c r="F53" s="86">
        <v>19130</v>
      </c>
      <c r="G53" s="32">
        <v>175.06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45245</v>
      </c>
      <c r="B54" s="32">
        <v>519566</v>
      </c>
      <c r="C54" s="31" t="s">
        <v>1105</v>
      </c>
      <c r="D54" s="31" t="s">
        <v>1106</v>
      </c>
      <c r="E54" s="31" t="s">
        <v>575</v>
      </c>
      <c r="F54" s="86">
        <v>15630</v>
      </c>
      <c r="G54" s="32">
        <v>173.18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45245</v>
      </c>
      <c r="B55" s="32">
        <v>541701</v>
      </c>
      <c r="C55" s="31" t="s">
        <v>1107</v>
      </c>
      <c r="D55" s="31" t="s">
        <v>1097</v>
      </c>
      <c r="E55" s="31" t="s">
        <v>574</v>
      </c>
      <c r="F55" s="86">
        <v>300</v>
      </c>
      <c r="G55" s="32">
        <v>445</v>
      </c>
      <c r="H55" s="32" t="s">
        <v>333</v>
      </c>
    </row>
    <row r="56" spans="1:28" ht="15" customHeight="1">
      <c r="A56" s="85">
        <v>45245</v>
      </c>
      <c r="B56" s="32">
        <v>541701</v>
      </c>
      <c r="C56" s="31" t="s">
        <v>1107</v>
      </c>
      <c r="D56" s="31" t="s">
        <v>1097</v>
      </c>
      <c r="E56" s="31" t="s">
        <v>575</v>
      </c>
      <c r="F56" s="86">
        <v>76500</v>
      </c>
      <c r="G56" s="32">
        <v>454.81</v>
      </c>
      <c r="H56" s="32" t="s">
        <v>333</v>
      </c>
    </row>
    <row r="57" spans="1:28" ht="15" customHeight="1">
      <c r="A57" s="85">
        <v>45245</v>
      </c>
      <c r="B57" s="32">
        <v>541701</v>
      </c>
      <c r="C57" s="31" t="s">
        <v>1107</v>
      </c>
      <c r="D57" s="31" t="s">
        <v>1108</v>
      </c>
      <c r="E57" s="31" t="s">
        <v>574</v>
      </c>
      <c r="F57" s="86">
        <v>75000</v>
      </c>
      <c r="G57" s="32">
        <v>454.7</v>
      </c>
      <c r="H57" s="32" t="s">
        <v>333</v>
      </c>
    </row>
    <row r="58" spans="1:28" ht="15" customHeight="1">
      <c r="A58" s="85">
        <v>45245</v>
      </c>
      <c r="B58" s="32">
        <v>537392</v>
      </c>
      <c r="C58" s="31" t="s">
        <v>1007</v>
      </c>
      <c r="D58" s="31" t="s">
        <v>1008</v>
      </c>
      <c r="E58" s="31" t="s">
        <v>575</v>
      </c>
      <c r="F58" s="86">
        <v>40000</v>
      </c>
      <c r="G58" s="32">
        <v>9.9</v>
      </c>
      <c r="H58" s="32" t="s">
        <v>333</v>
      </c>
    </row>
    <row r="59" spans="1:28" ht="15" customHeight="1">
      <c r="A59" s="85">
        <v>45245</v>
      </c>
      <c r="B59" s="32">
        <v>539310</v>
      </c>
      <c r="C59" s="31" t="s">
        <v>1109</v>
      </c>
      <c r="D59" s="31" t="s">
        <v>1110</v>
      </c>
      <c r="E59" s="31" t="s">
        <v>575</v>
      </c>
      <c r="F59" s="86">
        <v>192000</v>
      </c>
      <c r="G59" s="32">
        <v>78.650000000000006</v>
      </c>
      <c r="H59" s="32" t="s">
        <v>333</v>
      </c>
    </row>
    <row r="60" spans="1:28" ht="15" customHeight="1">
      <c r="A60" s="85">
        <v>45245</v>
      </c>
      <c r="B60" s="32">
        <v>539310</v>
      </c>
      <c r="C60" s="31" t="s">
        <v>1109</v>
      </c>
      <c r="D60" s="31" t="s">
        <v>1111</v>
      </c>
      <c r="E60" s="31" t="s">
        <v>574</v>
      </c>
      <c r="F60" s="86">
        <v>160401</v>
      </c>
      <c r="G60" s="32">
        <v>78.790000000000006</v>
      </c>
      <c r="H60" s="32" t="s">
        <v>333</v>
      </c>
    </row>
    <row r="61" spans="1:28" ht="15" customHeight="1">
      <c r="A61" s="85">
        <v>45245</v>
      </c>
      <c r="B61" s="32">
        <v>539310</v>
      </c>
      <c r="C61" s="31" t="s">
        <v>1109</v>
      </c>
      <c r="D61" s="31" t="s">
        <v>1111</v>
      </c>
      <c r="E61" s="31" t="s">
        <v>575</v>
      </c>
      <c r="F61" s="86">
        <v>6213</v>
      </c>
      <c r="G61" s="32">
        <v>80.41</v>
      </c>
      <c r="H61" s="32" t="s">
        <v>333</v>
      </c>
    </row>
    <row r="62" spans="1:28" ht="15" customHeight="1">
      <c r="A62" s="85">
        <v>45245</v>
      </c>
      <c r="B62" s="32">
        <v>539310</v>
      </c>
      <c r="C62" s="31" t="s">
        <v>1109</v>
      </c>
      <c r="D62" s="31" t="s">
        <v>1112</v>
      </c>
      <c r="E62" s="31" t="s">
        <v>575</v>
      </c>
      <c r="F62" s="86">
        <v>156000</v>
      </c>
      <c r="G62" s="32">
        <v>78.55</v>
      </c>
      <c r="H62" s="32" t="s">
        <v>333</v>
      </c>
    </row>
    <row r="63" spans="1:28" ht="15" customHeight="1">
      <c r="A63" s="85">
        <v>45245</v>
      </c>
      <c r="B63" s="32">
        <v>536264</v>
      </c>
      <c r="C63" s="31" t="s">
        <v>1113</v>
      </c>
      <c r="D63" s="31" t="s">
        <v>1050</v>
      </c>
      <c r="E63" s="31" t="s">
        <v>574</v>
      </c>
      <c r="F63" s="86">
        <v>55000</v>
      </c>
      <c r="G63" s="32">
        <v>568.99</v>
      </c>
      <c r="H63" s="32" t="s">
        <v>333</v>
      </c>
    </row>
    <row r="64" spans="1:28" ht="15" customHeight="1">
      <c r="A64" s="85">
        <v>45245</v>
      </c>
      <c r="B64" s="32">
        <v>539097</v>
      </c>
      <c r="C64" s="31" t="s">
        <v>1009</v>
      </c>
      <c r="D64" s="31" t="s">
        <v>1010</v>
      </c>
      <c r="E64" s="31" t="s">
        <v>574</v>
      </c>
      <c r="F64" s="86">
        <v>400000</v>
      </c>
      <c r="G64" s="32">
        <v>13.65</v>
      </c>
      <c r="H64" s="32" t="s">
        <v>333</v>
      </c>
    </row>
    <row r="65" spans="1:8" ht="15" customHeight="1">
      <c r="A65" s="85">
        <v>45245</v>
      </c>
      <c r="B65" s="32">
        <v>539291</v>
      </c>
      <c r="C65" s="31" t="s">
        <v>1011</v>
      </c>
      <c r="D65" s="31" t="s">
        <v>1114</v>
      </c>
      <c r="E65" s="31" t="s">
        <v>574</v>
      </c>
      <c r="F65" s="86">
        <v>38633</v>
      </c>
      <c r="G65" s="32">
        <v>14.88</v>
      </c>
      <c r="H65" s="32" t="s">
        <v>333</v>
      </c>
    </row>
    <row r="66" spans="1:8" ht="15" customHeight="1">
      <c r="A66" s="85">
        <v>45245</v>
      </c>
      <c r="B66" s="32">
        <v>539291</v>
      </c>
      <c r="C66" s="31" t="s">
        <v>1011</v>
      </c>
      <c r="D66" s="31" t="s">
        <v>1115</v>
      </c>
      <c r="E66" s="31" t="s">
        <v>575</v>
      </c>
      <c r="F66" s="86">
        <v>20000</v>
      </c>
      <c r="G66" s="32">
        <v>14.95</v>
      </c>
      <c r="H66" s="32" t="s">
        <v>333</v>
      </c>
    </row>
    <row r="67" spans="1:8" ht="15" customHeight="1">
      <c r="A67" s="85">
        <v>45245</v>
      </c>
      <c r="B67" s="32">
        <v>533056</v>
      </c>
      <c r="C67" s="31" t="s">
        <v>1116</v>
      </c>
      <c r="D67" s="31" t="s">
        <v>1117</v>
      </c>
      <c r="E67" s="31" t="s">
        <v>574</v>
      </c>
      <c r="F67" s="86">
        <v>134851</v>
      </c>
      <c r="G67" s="32">
        <v>55.91</v>
      </c>
      <c r="H67" s="32" t="s">
        <v>333</v>
      </c>
    </row>
    <row r="68" spans="1:8" ht="15" customHeight="1">
      <c r="A68" s="85">
        <v>45245</v>
      </c>
      <c r="B68" s="32">
        <v>544011</v>
      </c>
      <c r="C68" s="31" t="s">
        <v>1118</v>
      </c>
      <c r="D68" s="31" t="s">
        <v>930</v>
      </c>
      <c r="E68" s="31" t="s">
        <v>574</v>
      </c>
      <c r="F68" s="86">
        <v>62400</v>
      </c>
      <c r="G68" s="32">
        <v>71.2</v>
      </c>
      <c r="H68" s="32" t="s">
        <v>333</v>
      </c>
    </row>
    <row r="69" spans="1:8" ht="15" customHeight="1">
      <c r="A69" s="85">
        <v>45245</v>
      </c>
      <c r="B69" s="32">
        <v>540550</v>
      </c>
      <c r="C69" s="31" t="s">
        <v>1119</v>
      </c>
      <c r="D69" s="31" t="s">
        <v>1120</v>
      </c>
      <c r="E69" s="31" t="s">
        <v>575</v>
      </c>
      <c r="F69" s="86">
        <v>36800</v>
      </c>
      <c r="G69" s="32">
        <v>70.77</v>
      </c>
      <c r="H69" s="32" t="s">
        <v>333</v>
      </c>
    </row>
    <row r="70" spans="1:8" ht="15" customHeight="1">
      <c r="A70" s="85">
        <v>45245</v>
      </c>
      <c r="B70" s="32" t="s">
        <v>1121</v>
      </c>
      <c r="C70" s="31" t="s">
        <v>1122</v>
      </c>
      <c r="D70" s="31" t="s">
        <v>1123</v>
      </c>
      <c r="E70" s="31" t="s">
        <v>574</v>
      </c>
      <c r="F70" s="86">
        <v>72000</v>
      </c>
      <c r="G70" s="32">
        <v>59.22</v>
      </c>
      <c r="H70" s="32" t="s">
        <v>863</v>
      </c>
    </row>
    <row r="71" spans="1:8" ht="15" customHeight="1">
      <c r="A71" s="85">
        <v>45245</v>
      </c>
      <c r="B71" s="32" t="s">
        <v>1124</v>
      </c>
      <c r="C71" s="31" t="s">
        <v>1125</v>
      </c>
      <c r="D71" s="31" t="s">
        <v>1012</v>
      </c>
      <c r="E71" s="31" t="s">
        <v>574</v>
      </c>
      <c r="F71" s="86">
        <v>782678</v>
      </c>
      <c r="G71" s="32">
        <v>73.62</v>
      </c>
      <c r="H71" s="32" t="s">
        <v>863</v>
      </c>
    </row>
    <row r="72" spans="1:8" ht="15" customHeight="1">
      <c r="A72" s="85">
        <v>45245</v>
      </c>
      <c r="B72" s="32" t="s">
        <v>1126</v>
      </c>
      <c r="C72" s="31" t="s">
        <v>1127</v>
      </c>
      <c r="D72" s="31" t="s">
        <v>1128</v>
      </c>
      <c r="E72" s="31" t="s">
        <v>574</v>
      </c>
      <c r="F72" s="86">
        <v>2320653</v>
      </c>
      <c r="G72" s="32">
        <v>310.05</v>
      </c>
      <c r="H72" s="32" t="s">
        <v>863</v>
      </c>
    </row>
    <row r="73" spans="1:8" ht="15" customHeight="1">
      <c r="A73" s="85">
        <v>45245</v>
      </c>
      <c r="B73" s="32" t="s">
        <v>1129</v>
      </c>
      <c r="C73" s="31" t="s">
        <v>1130</v>
      </c>
      <c r="D73" s="31" t="s">
        <v>1131</v>
      </c>
      <c r="E73" s="31" t="s">
        <v>574</v>
      </c>
      <c r="F73" s="86">
        <v>296000</v>
      </c>
      <c r="G73" s="32">
        <v>76</v>
      </c>
      <c r="H73" s="32" t="s">
        <v>863</v>
      </c>
    </row>
    <row r="74" spans="1:8" ht="15" customHeight="1">
      <c r="A74" s="85">
        <v>45245</v>
      </c>
      <c r="B74" s="32" t="s">
        <v>1132</v>
      </c>
      <c r="C74" s="31" t="s">
        <v>1133</v>
      </c>
      <c r="D74" s="31" t="s">
        <v>1134</v>
      </c>
      <c r="E74" s="31" t="s">
        <v>574</v>
      </c>
      <c r="F74" s="86">
        <v>69462</v>
      </c>
      <c r="G74" s="32">
        <v>55.53</v>
      </c>
      <c r="H74" s="32" t="s">
        <v>863</v>
      </c>
    </row>
    <row r="75" spans="1:8" ht="15" customHeight="1">
      <c r="A75" s="85">
        <v>45245</v>
      </c>
      <c r="B75" s="32" t="s">
        <v>1132</v>
      </c>
      <c r="C75" s="31" t="s">
        <v>1133</v>
      </c>
      <c r="D75" s="31" t="s">
        <v>1027</v>
      </c>
      <c r="E75" s="31" t="s">
        <v>574</v>
      </c>
      <c r="F75" s="86">
        <v>70000</v>
      </c>
      <c r="G75" s="32">
        <v>56.47</v>
      </c>
      <c r="H75" s="32" t="s">
        <v>863</v>
      </c>
    </row>
    <row r="76" spans="1:8" ht="15" customHeight="1">
      <c r="A76" s="85">
        <v>45245</v>
      </c>
      <c r="B76" s="32" t="s">
        <v>1132</v>
      </c>
      <c r="C76" s="31" t="s">
        <v>1133</v>
      </c>
      <c r="D76" s="31" t="s">
        <v>1026</v>
      </c>
      <c r="E76" s="31" t="s">
        <v>574</v>
      </c>
      <c r="F76" s="86">
        <v>95520</v>
      </c>
      <c r="G76" s="32">
        <v>56.26</v>
      </c>
      <c r="H76" s="32" t="s">
        <v>863</v>
      </c>
    </row>
    <row r="77" spans="1:8" ht="15" customHeight="1">
      <c r="A77" s="85">
        <v>45245</v>
      </c>
      <c r="B77" s="32" t="s">
        <v>1135</v>
      </c>
      <c r="C77" s="31" t="s">
        <v>1136</v>
      </c>
      <c r="D77" s="31" t="s">
        <v>576</v>
      </c>
      <c r="E77" s="31" t="s">
        <v>574</v>
      </c>
      <c r="F77" s="86">
        <v>801331</v>
      </c>
      <c r="G77" s="32">
        <v>238.41</v>
      </c>
      <c r="H77" s="32" t="s">
        <v>863</v>
      </c>
    </row>
    <row r="78" spans="1:8" ht="15" customHeight="1">
      <c r="A78" s="85">
        <v>45245</v>
      </c>
      <c r="B78" s="32" t="s">
        <v>1137</v>
      </c>
      <c r="C78" s="31" t="s">
        <v>1138</v>
      </c>
      <c r="D78" s="31" t="s">
        <v>1139</v>
      </c>
      <c r="E78" s="31" t="s">
        <v>574</v>
      </c>
      <c r="F78" s="86">
        <v>72687</v>
      </c>
      <c r="G78" s="32">
        <v>64.290000000000006</v>
      </c>
      <c r="H78" s="32" t="s">
        <v>863</v>
      </c>
    </row>
    <row r="79" spans="1:8" ht="15" customHeight="1">
      <c r="A79" s="85">
        <v>45245</v>
      </c>
      <c r="B79" s="32" t="s">
        <v>1137</v>
      </c>
      <c r="C79" s="31" t="s">
        <v>1138</v>
      </c>
      <c r="D79" s="31" t="s">
        <v>1023</v>
      </c>
      <c r="E79" s="31" t="s">
        <v>574</v>
      </c>
      <c r="F79" s="86">
        <v>98319</v>
      </c>
      <c r="G79" s="32">
        <v>64.69</v>
      </c>
      <c r="H79" s="32" t="s">
        <v>863</v>
      </c>
    </row>
    <row r="80" spans="1:8" ht="15" customHeight="1">
      <c r="A80" s="85">
        <v>45245</v>
      </c>
      <c r="B80" s="32" t="s">
        <v>773</v>
      </c>
      <c r="C80" s="31" t="s">
        <v>1140</v>
      </c>
      <c r="D80" s="31" t="s">
        <v>576</v>
      </c>
      <c r="E80" s="31" t="s">
        <v>574</v>
      </c>
      <c r="F80" s="86">
        <v>955002</v>
      </c>
      <c r="G80" s="32">
        <v>408.59</v>
      </c>
      <c r="H80" s="32" t="s">
        <v>863</v>
      </c>
    </row>
    <row r="81" spans="1:8" ht="15" customHeight="1">
      <c r="A81" s="85">
        <v>45245</v>
      </c>
      <c r="B81" s="32" t="s">
        <v>1141</v>
      </c>
      <c r="C81" s="31" t="s">
        <v>1142</v>
      </c>
      <c r="D81" s="31" t="s">
        <v>1025</v>
      </c>
      <c r="E81" s="31" t="s">
        <v>574</v>
      </c>
      <c r="F81" s="86">
        <v>8863418</v>
      </c>
      <c r="G81" s="32">
        <v>31.1</v>
      </c>
      <c r="H81" s="32" t="s">
        <v>863</v>
      </c>
    </row>
    <row r="82" spans="1:8" ht="15" customHeight="1">
      <c r="A82" s="85">
        <v>45245</v>
      </c>
      <c r="B82" s="32" t="s">
        <v>1015</v>
      </c>
      <c r="C82" s="31" t="s">
        <v>1016</v>
      </c>
      <c r="D82" s="31" t="s">
        <v>1017</v>
      </c>
      <c r="E82" s="31" t="s">
        <v>574</v>
      </c>
      <c r="F82" s="86">
        <v>93600</v>
      </c>
      <c r="G82" s="32">
        <v>268.25</v>
      </c>
      <c r="H82" s="32" t="s">
        <v>863</v>
      </c>
    </row>
    <row r="83" spans="1:8" ht="15" customHeight="1">
      <c r="A83" s="85">
        <v>45245</v>
      </c>
      <c r="B83" s="32" t="s">
        <v>1018</v>
      </c>
      <c r="C83" s="31" t="s">
        <v>1019</v>
      </c>
      <c r="D83" s="31" t="s">
        <v>1143</v>
      </c>
      <c r="E83" s="31" t="s">
        <v>574</v>
      </c>
      <c r="F83" s="86">
        <v>105600</v>
      </c>
      <c r="G83" s="32">
        <v>99.22</v>
      </c>
      <c r="H83" s="32" t="s">
        <v>863</v>
      </c>
    </row>
    <row r="84" spans="1:8" ht="15" customHeight="1">
      <c r="A84" s="85">
        <v>45245</v>
      </c>
      <c r="B84" s="32" t="s">
        <v>1018</v>
      </c>
      <c r="C84" s="31" t="s">
        <v>1019</v>
      </c>
      <c r="D84" s="31" t="s">
        <v>1144</v>
      </c>
      <c r="E84" s="31" t="s">
        <v>574</v>
      </c>
      <c r="F84" s="86">
        <v>60000</v>
      </c>
      <c r="G84" s="32">
        <v>101.6</v>
      </c>
      <c r="H84" s="32" t="s">
        <v>863</v>
      </c>
    </row>
    <row r="85" spans="1:8" ht="15" customHeight="1">
      <c r="A85" s="85">
        <v>45245</v>
      </c>
      <c r="B85" s="32" t="s">
        <v>1145</v>
      </c>
      <c r="C85" s="31" t="s">
        <v>1146</v>
      </c>
      <c r="D85" s="31" t="s">
        <v>1147</v>
      </c>
      <c r="E85" s="31" t="s">
        <v>574</v>
      </c>
      <c r="F85" s="86">
        <v>72500</v>
      </c>
      <c r="G85" s="32">
        <v>274</v>
      </c>
      <c r="H85" s="32" t="s">
        <v>863</v>
      </c>
    </row>
    <row r="86" spans="1:8" ht="15" customHeight="1">
      <c r="A86" s="85">
        <v>45245</v>
      </c>
      <c r="B86" s="32" t="s">
        <v>1020</v>
      </c>
      <c r="C86" s="31" t="s">
        <v>1021</v>
      </c>
      <c r="D86" s="31" t="s">
        <v>1022</v>
      </c>
      <c r="E86" s="31" t="s">
        <v>574</v>
      </c>
      <c r="F86" s="86">
        <v>351571</v>
      </c>
      <c r="G86" s="32">
        <v>16.71</v>
      </c>
      <c r="H86" s="32" t="s">
        <v>863</v>
      </c>
    </row>
    <row r="87" spans="1:8" ht="15" customHeight="1">
      <c r="A87" s="85">
        <v>45245</v>
      </c>
      <c r="B87" s="32" t="s">
        <v>1020</v>
      </c>
      <c r="C87" s="31" t="s">
        <v>1021</v>
      </c>
      <c r="D87" s="31" t="s">
        <v>1023</v>
      </c>
      <c r="E87" s="31" t="s">
        <v>574</v>
      </c>
      <c r="F87" s="86">
        <v>245485</v>
      </c>
      <c r="G87" s="32">
        <v>16.79</v>
      </c>
      <c r="H87" s="32" t="s">
        <v>863</v>
      </c>
    </row>
    <row r="88" spans="1:8" ht="15" customHeight="1">
      <c r="A88" s="85">
        <v>45245</v>
      </c>
      <c r="B88" s="32" t="s">
        <v>985</v>
      </c>
      <c r="C88" s="31" t="s">
        <v>986</v>
      </c>
      <c r="D88" s="31" t="s">
        <v>1006</v>
      </c>
      <c r="E88" s="31" t="s">
        <v>574</v>
      </c>
      <c r="F88" s="86">
        <v>9600</v>
      </c>
      <c r="G88" s="32">
        <v>121.32</v>
      </c>
      <c r="H88" s="32" t="s">
        <v>863</v>
      </c>
    </row>
    <row r="89" spans="1:8" ht="15" customHeight="1">
      <c r="A89" s="85">
        <v>45245</v>
      </c>
      <c r="B89" s="32" t="s">
        <v>177</v>
      </c>
      <c r="C89" s="31" t="s">
        <v>1148</v>
      </c>
      <c r="D89" s="31" t="s">
        <v>576</v>
      </c>
      <c r="E89" s="31" t="s">
        <v>574</v>
      </c>
      <c r="F89" s="86">
        <v>434552</v>
      </c>
      <c r="G89" s="32">
        <v>2875.53</v>
      </c>
      <c r="H89" s="32" t="s">
        <v>863</v>
      </c>
    </row>
    <row r="90" spans="1:8" ht="15" customHeight="1">
      <c r="A90" s="85">
        <v>45245</v>
      </c>
      <c r="B90" s="32" t="s">
        <v>1149</v>
      </c>
      <c r="C90" s="31" t="s">
        <v>1150</v>
      </c>
      <c r="D90" s="31" t="s">
        <v>930</v>
      </c>
      <c r="E90" s="31" t="s">
        <v>574</v>
      </c>
      <c r="F90" s="86">
        <v>86400</v>
      </c>
      <c r="G90" s="32">
        <v>65.2</v>
      </c>
      <c r="H90" s="32" t="s">
        <v>863</v>
      </c>
    </row>
    <row r="91" spans="1:8" ht="15" customHeight="1">
      <c r="A91" s="85">
        <v>45245</v>
      </c>
      <c r="B91" s="32" t="s">
        <v>1151</v>
      </c>
      <c r="C91" s="31" t="s">
        <v>1152</v>
      </c>
      <c r="D91" s="31" t="s">
        <v>1153</v>
      </c>
      <c r="E91" s="31" t="s">
        <v>574</v>
      </c>
      <c r="F91" s="86">
        <v>5400</v>
      </c>
      <c r="G91" s="32">
        <v>203.28</v>
      </c>
      <c r="H91" s="32" t="s">
        <v>863</v>
      </c>
    </row>
    <row r="92" spans="1:8" ht="15" customHeight="1">
      <c r="A92" s="85">
        <v>45245</v>
      </c>
      <c r="B92" s="32" t="s">
        <v>1151</v>
      </c>
      <c r="C92" s="31" t="s">
        <v>1152</v>
      </c>
      <c r="D92" s="31" t="s">
        <v>1154</v>
      </c>
      <c r="E92" s="31" t="s">
        <v>574</v>
      </c>
      <c r="F92" s="86">
        <v>90000</v>
      </c>
      <c r="G92" s="32">
        <v>207.51</v>
      </c>
      <c r="H92" s="32" t="s">
        <v>863</v>
      </c>
    </row>
    <row r="93" spans="1:8" ht="15" customHeight="1">
      <c r="A93" s="85">
        <v>45245</v>
      </c>
      <c r="B93" s="32" t="s">
        <v>1155</v>
      </c>
      <c r="C93" s="31" t="s">
        <v>1156</v>
      </c>
      <c r="D93" s="31" t="s">
        <v>1023</v>
      </c>
      <c r="E93" s="31" t="s">
        <v>574</v>
      </c>
      <c r="F93" s="86">
        <v>42488</v>
      </c>
      <c r="G93" s="32">
        <v>19.21</v>
      </c>
      <c r="H93" s="32" t="s">
        <v>863</v>
      </c>
    </row>
    <row r="94" spans="1:8" ht="15" customHeight="1">
      <c r="A94" s="85">
        <v>45245</v>
      </c>
      <c r="B94" s="32" t="s">
        <v>1157</v>
      </c>
      <c r="C94" s="31" t="s">
        <v>1158</v>
      </c>
      <c r="D94" s="31" t="s">
        <v>950</v>
      </c>
      <c r="E94" s="31" t="s">
        <v>574</v>
      </c>
      <c r="F94" s="86">
        <v>570758</v>
      </c>
      <c r="G94" s="32">
        <v>116.56</v>
      </c>
      <c r="H94" s="32" t="s">
        <v>863</v>
      </c>
    </row>
    <row r="95" spans="1:8" ht="15" customHeight="1">
      <c r="A95" s="85">
        <v>45245</v>
      </c>
      <c r="B95" s="32" t="s">
        <v>1157</v>
      </c>
      <c r="C95" s="31" t="s">
        <v>1158</v>
      </c>
      <c r="D95" s="31" t="s">
        <v>930</v>
      </c>
      <c r="E95" s="31" t="s">
        <v>574</v>
      </c>
      <c r="F95" s="86">
        <v>260658</v>
      </c>
      <c r="G95" s="32">
        <v>115.9</v>
      </c>
      <c r="H95" s="32" t="s">
        <v>863</v>
      </c>
    </row>
    <row r="96" spans="1:8" ht="15" customHeight="1">
      <c r="A96" s="85">
        <v>45245</v>
      </c>
      <c r="B96" s="32" t="s">
        <v>1157</v>
      </c>
      <c r="C96" s="31" t="s">
        <v>1158</v>
      </c>
      <c r="D96" s="31" t="s">
        <v>1026</v>
      </c>
      <c r="E96" s="31" t="s">
        <v>574</v>
      </c>
      <c r="F96" s="86">
        <v>519926</v>
      </c>
      <c r="G96" s="32">
        <v>116.48</v>
      </c>
      <c r="H96" s="32" t="s">
        <v>863</v>
      </c>
    </row>
    <row r="97" spans="1:8" ht="15" customHeight="1">
      <c r="A97" s="85">
        <v>45245</v>
      </c>
      <c r="B97" s="32" t="s">
        <v>1159</v>
      </c>
      <c r="C97" s="31" t="s">
        <v>1160</v>
      </c>
      <c r="D97" s="31" t="s">
        <v>1161</v>
      </c>
      <c r="E97" s="31" t="s">
        <v>574</v>
      </c>
      <c r="F97" s="86">
        <v>36500</v>
      </c>
      <c r="G97" s="32">
        <v>206.21</v>
      </c>
      <c r="H97" s="32" t="s">
        <v>863</v>
      </c>
    </row>
    <row r="98" spans="1:8" ht="15" customHeight="1">
      <c r="A98" s="85">
        <v>45245</v>
      </c>
      <c r="B98" s="32" t="s">
        <v>1162</v>
      </c>
      <c r="C98" s="31" t="s">
        <v>1163</v>
      </c>
      <c r="D98" s="31" t="s">
        <v>1164</v>
      </c>
      <c r="E98" s="31" t="s">
        <v>574</v>
      </c>
      <c r="F98" s="86">
        <v>2144293</v>
      </c>
      <c r="G98" s="32">
        <v>3.11</v>
      </c>
      <c r="H98" s="32" t="s">
        <v>863</v>
      </c>
    </row>
    <row r="99" spans="1:8" ht="15" customHeight="1">
      <c r="A99" s="85">
        <v>45245</v>
      </c>
      <c r="B99" s="32" t="s">
        <v>1165</v>
      </c>
      <c r="C99" s="31" t="s">
        <v>1166</v>
      </c>
      <c r="D99" s="31" t="s">
        <v>1024</v>
      </c>
      <c r="E99" s="31" t="s">
        <v>574</v>
      </c>
      <c r="F99" s="86">
        <v>79000</v>
      </c>
      <c r="G99" s="32">
        <v>147.75</v>
      </c>
      <c r="H99" s="32" t="s">
        <v>863</v>
      </c>
    </row>
    <row r="100" spans="1:8" ht="15" customHeight="1">
      <c r="A100" s="85">
        <v>45245</v>
      </c>
      <c r="B100" s="32" t="s">
        <v>1165</v>
      </c>
      <c r="C100" s="31" t="s">
        <v>1166</v>
      </c>
      <c r="D100" s="31" t="s">
        <v>1167</v>
      </c>
      <c r="E100" s="31" t="s">
        <v>574</v>
      </c>
      <c r="F100" s="86">
        <v>37000</v>
      </c>
      <c r="G100" s="32">
        <v>144.79</v>
      </c>
      <c r="H100" s="32" t="s">
        <v>863</v>
      </c>
    </row>
    <row r="101" spans="1:8" ht="15" customHeight="1">
      <c r="A101" s="85">
        <v>45245</v>
      </c>
      <c r="B101" s="32" t="s">
        <v>987</v>
      </c>
      <c r="C101" s="31" t="s">
        <v>988</v>
      </c>
      <c r="D101" s="31" t="s">
        <v>1023</v>
      </c>
      <c r="E101" s="31" t="s">
        <v>574</v>
      </c>
      <c r="F101" s="86">
        <v>57359</v>
      </c>
      <c r="G101" s="32">
        <v>72.39</v>
      </c>
      <c r="H101" s="32" t="s">
        <v>863</v>
      </c>
    </row>
    <row r="102" spans="1:8" ht="15" customHeight="1">
      <c r="A102" s="85">
        <v>45245</v>
      </c>
      <c r="B102" s="32" t="s">
        <v>987</v>
      </c>
      <c r="C102" s="31" t="s">
        <v>988</v>
      </c>
      <c r="D102" s="31" t="s">
        <v>1027</v>
      </c>
      <c r="E102" s="31" t="s">
        <v>574</v>
      </c>
      <c r="F102" s="86">
        <v>95871</v>
      </c>
      <c r="G102" s="32">
        <v>74.2</v>
      </c>
      <c r="H102" s="32" t="s">
        <v>863</v>
      </c>
    </row>
    <row r="103" spans="1:8" ht="15" customHeight="1">
      <c r="A103" s="85">
        <v>45245</v>
      </c>
      <c r="B103" s="32" t="s">
        <v>987</v>
      </c>
      <c r="C103" s="31" t="s">
        <v>988</v>
      </c>
      <c r="D103" s="31" t="s">
        <v>1168</v>
      </c>
      <c r="E103" s="31" t="s">
        <v>574</v>
      </c>
      <c r="F103" s="86">
        <v>53937</v>
      </c>
      <c r="G103" s="32">
        <v>74.099999999999994</v>
      </c>
      <c r="H103" s="32" t="s">
        <v>863</v>
      </c>
    </row>
    <row r="104" spans="1:8" ht="15" customHeight="1">
      <c r="A104" s="85">
        <v>45245</v>
      </c>
      <c r="B104" s="32" t="s">
        <v>987</v>
      </c>
      <c r="C104" s="31" t="s">
        <v>988</v>
      </c>
      <c r="D104" s="31" t="s">
        <v>1169</v>
      </c>
      <c r="E104" s="31" t="s">
        <v>574</v>
      </c>
      <c r="F104" s="86">
        <v>134116</v>
      </c>
      <c r="G104" s="32">
        <v>71.73</v>
      </c>
      <c r="H104" s="32" t="s">
        <v>863</v>
      </c>
    </row>
    <row r="105" spans="1:8" ht="15" customHeight="1">
      <c r="A105" s="85">
        <v>45245</v>
      </c>
      <c r="B105" s="32" t="s">
        <v>1028</v>
      </c>
      <c r="C105" s="31" t="s">
        <v>1029</v>
      </c>
      <c r="D105" s="31" t="s">
        <v>576</v>
      </c>
      <c r="E105" s="31" t="s">
        <v>574</v>
      </c>
      <c r="F105" s="86">
        <v>875244</v>
      </c>
      <c r="G105" s="32">
        <v>285.94</v>
      </c>
      <c r="H105" s="32" t="s">
        <v>863</v>
      </c>
    </row>
    <row r="106" spans="1:8" ht="15" customHeight="1">
      <c r="A106" s="85">
        <v>45245</v>
      </c>
      <c r="B106" s="32" t="s">
        <v>1170</v>
      </c>
      <c r="C106" s="31" t="s">
        <v>1171</v>
      </c>
      <c r="D106" s="31" t="s">
        <v>1172</v>
      </c>
      <c r="E106" s="31" t="s">
        <v>574</v>
      </c>
      <c r="F106" s="86">
        <v>33600</v>
      </c>
      <c r="G106" s="32">
        <v>130.6</v>
      </c>
      <c r="H106" s="32" t="s">
        <v>863</v>
      </c>
    </row>
    <row r="107" spans="1:8" ht="15" customHeight="1">
      <c r="A107" s="85">
        <v>45245</v>
      </c>
      <c r="B107" s="32" t="s">
        <v>1170</v>
      </c>
      <c r="C107" s="31" t="s">
        <v>1171</v>
      </c>
      <c r="D107" s="31" t="s">
        <v>1173</v>
      </c>
      <c r="E107" s="31" t="s">
        <v>574</v>
      </c>
      <c r="F107" s="86">
        <v>49600</v>
      </c>
      <c r="G107" s="32">
        <v>130.6</v>
      </c>
      <c r="H107" s="32" t="s">
        <v>863</v>
      </c>
    </row>
    <row r="108" spans="1:8" ht="15" customHeight="1">
      <c r="A108" s="85">
        <v>45245</v>
      </c>
      <c r="B108" s="32" t="s">
        <v>1170</v>
      </c>
      <c r="C108" s="31" t="s">
        <v>1171</v>
      </c>
      <c r="D108" s="31" t="s">
        <v>950</v>
      </c>
      <c r="E108" s="31" t="s">
        <v>574</v>
      </c>
      <c r="F108" s="86">
        <v>6400</v>
      </c>
      <c r="G108" s="32">
        <v>130.6</v>
      </c>
      <c r="H108" s="32" t="s">
        <v>863</v>
      </c>
    </row>
    <row r="109" spans="1:8" ht="15" customHeight="1">
      <c r="A109" s="85">
        <v>45245</v>
      </c>
      <c r="B109" s="32" t="s">
        <v>1121</v>
      </c>
      <c r="C109" s="31" t="s">
        <v>1122</v>
      </c>
      <c r="D109" s="31" t="s">
        <v>950</v>
      </c>
      <c r="E109" s="31" t="s">
        <v>575</v>
      </c>
      <c r="F109" s="86">
        <v>84000</v>
      </c>
      <c r="G109" s="32">
        <v>56.87</v>
      </c>
      <c r="H109" s="32" t="s">
        <v>863</v>
      </c>
    </row>
    <row r="110" spans="1:8" ht="15" customHeight="1">
      <c r="A110" s="85">
        <v>45245</v>
      </c>
      <c r="B110" s="32" t="s">
        <v>1121</v>
      </c>
      <c r="C110" s="31" t="s">
        <v>1122</v>
      </c>
      <c r="D110" s="31" t="s">
        <v>1123</v>
      </c>
      <c r="E110" s="31" t="s">
        <v>575</v>
      </c>
      <c r="F110" s="86">
        <v>72000</v>
      </c>
      <c r="G110" s="32">
        <v>57.93</v>
      </c>
      <c r="H110" s="32" t="s">
        <v>863</v>
      </c>
    </row>
    <row r="111" spans="1:8" ht="15" customHeight="1">
      <c r="A111" s="85">
        <v>45245</v>
      </c>
      <c r="B111" s="32" t="s">
        <v>1124</v>
      </c>
      <c r="C111" s="31" t="s">
        <v>1125</v>
      </c>
      <c r="D111" s="31" t="s">
        <v>1012</v>
      </c>
      <c r="E111" s="31" t="s">
        <v>575</v>
      </c>
      <c r="F111" s="86">
        <v>290678</v>
      </c>
      <c r="G111" s="32">
        <v>75.680000000000007</v>
      </c>
      <c r="H111" s="32" t="s">
        <v>863</v>
      </c>
    </row>
    <row r="112" spans="1:8" ht="15" customHeight="1">
      <c r="A112" s="85">
        <v>45245</v>
      </c>
      <c r="B112" s="32" t="s">
        <v>1132</v>
      </c>
      <c r="C112" s="31" t="s">
        <v>1133</v>
      </c>
      <c r="D112" s="31" t="s">
        <v>1027</v>
      </c>
      <c r="E112" s="31" t="s">
        <v>575</v>
      </c>
      <c r="F112" s="86">
        <v>70000</v>
      </c>
      <c r="G112" s="32">
        <v>56.41</v>
      </c>
      <c r="H112" s="32" t="s">
        <v>863</v>
      </c>
    </row>
    <row r="113" spans="1:8" ht="15" customHeight="1">
      <c r="A113" s="85">
        <v>45245</v>
      </c>
      <c r="B113" s="32" t="s">
        <v>1132</v>
      </c>
      <c r="C113" s="31" t="s">
        <v>1133</v>
      </c>
      <c r="D113" s="31" t="s">
        <v>1026</v>
      </c>
      <c r="E113" s="31" t="s">
        <v>575</v>
      </c>
      <c r="F113" s="86">
        <v>112585</v>
      </c>
      <c r="G113" s="32">
        <v>56.44</v>
      </c>
      <c r="H113" s="32" t="s">
        <v>863</v>
      </c>
    </row>
    <row r="114" spans="1:8" ht="15" customHeight="1">
      <c r="A114" s="85">
        <v>45245</v>
      </c>
      <c r="B114" s="32" t="s">
        <v>1135</v>
      </c>
      <c r="C114" s="31" t="s">
        <v>1136</v>
      </c>
      <c r="D114" s="31" t="s">
        <v>576</v>
      </c>
      <c r="E114" s="31" t="s">
        <v>575</v>
      </c>
      <c r="F114" s="86">
        <v>801331</v>
      </c>
      <c r="G114" s="32">
        <v>238.35</v>
      </c>
      <c r="H114" s="32" t="s">
        <v>863</v>
      </c>
    </row>
    <row r="115" spans="1:8" ht="15" customHeight="1">
      <c r="A115" s="85">
        <v>45245</v>
      </c>
      <c r="B115" s="32" t="s">
        <v>1013</v>
      </c>
      <c r="C115" s="31" t="s">
        <v>1014</v>
      </c>
      <c r="D115" s="31" t="s">
        <v>1174</v>
      </c>
      <c r="E115" s="31" t="s">
        <v>575</v>
      </c>
      <c r="F115" s="86">
        <v>22800</v>
      </c>
      <c r="G115" s="32">
        <v>59.54</v>
      </c>
      <c r="H115" s="32" t="s">
        <v>863</v>
      </c>
    </row>
    <row r="116" spans="1:8" ht="15" customHeight="1">
      <c r="A116" s="85">
        <v>45245</v>
      </c>
      <c r="B116" s="32" t="s">
        <v>1137</v>
      </c>
      <c r="C116" s="31" t="s">
        <v>1138</v>
      </c>
      <c r="D116" s="31" t="s">
        <v>1023</v>
      </c>
      <c r="E116" s="31" t="s">
        <v>575</v>
      </c>
      <c r="F116" s="86">
        <v>98565</v>
      </c>
      <c r="G116" s="32">
        <v>64.569999999999993</v>
      </c>
      <c r="H116" s="32" t="s">
        <v>863</v>
      </c>
    </row>
    <row r="117" spans="1:8" ht="15" customHeight="1">
      <c r="A117" s="85">
        <v>45245</v>
      </c>
      <c r="B117" s="32" t="s">
        <v>1137</v>
      </c>
      <c r="C117" s="31" t="s">
        <v>1138</v>
      </c>
      <c r="D117" s="31" t="s">
        <v>1139</v>
      </c>
      <c r="E117" s="31" t="s">
        <v>575</v>
      </c>
      <c r="F117" s="86">
        <v>72687</v>
      </c>
      <c r="G117" s="32">
        <v>64.58</v>
      </c>
      <c r="H117" s="32" t="s">
        <v>863</v>
      </c>
    </row>
    <row r="118" spans="1:8" ht="15" customHeight="1">
      <c r="A118" s="85">
        <v>45245</v>
      </c>
      <c r="B118" s="32" t="s">
        <v>773</v>
      </c>
      <c r="C118" s="31" t="s">
        <v>1140</v>
      </c>
      <c r="D118" s="31" t="s">
        <v>576</v>
      </c>
      <c r="E118" s="31" t="s">
        <v>575</v>
      </c>
      <c r="F118" s="86">
        <v>955002</v>
      </c>
      <c r="G118" s="32">
        <v>408.81</v>
      </c>
      <c r="H118" s="32" t="s">
        <v>863</v>
      </c>
    </row>
    <row r="119" spans="1:8" ht="15" customHeight="1">
      <c r="A119" s="85">
        <v>45245</v>
      </c>
      <c r="B119" s="32" t="s">
        <v>948</v>
      </c>
      <c r="C119" s="31" t="s">
        <v>949</v>
      </c>
      <c r="D119" s="31" t="s">
        <v>947</v>
      </c>
      <c r="E119" s="31" t="s">
        <v>575</v>
      </c>
      <c r="F119" s="86">
        <v>4426196</v>
      </c>
      <c r="G119" s="32">
        <v>0.6</v>
      </c>
      <c r="H119" s="32" t="s">
        <v>863</v>
      </c>
    </row>
    <row r="120" spans="1:8" ht="15" customHeight="1">
      <c r="A120" s="85">
        <v>45245</v>
      </c>
      <c r="B120" s="32" t="s">
        <v>1175</v>
      </c>
      <c r="C120" s="31" t="s">
        <v>1176</v>
      </c>
      <c r="D120" s="31" t="s">
        <v>1177</v>
      </c>
      <c r="E120" s="31" t="s">
        <v>575</v>
      </c>
      <c r="F120" s="86">
        <v>114000</v>
      </c>
      <c r="G120" s="32">
        <v>168.68</v>
      </c>
      <c r="H120" s="32" t="s">
        <v>863</v>
      </c>
    </row>
    <row r="121" spans="1:8" ht="15" customHeight="1">
      <c r="A121" s="85">
        <v>45245</v>
      </c>
      <c r="B121" s="32" t="s">
        <v>1141</v>
      </c>
      <c r="C121" s="31" t="s">
        <v>1142</v>
      </c>
      <c r="D121" s="31" t="s">
        <v>1025</v>
      </c>
      <c r="E121" s="31" t="s">
        <v>575</v>
      </c>
      <c r="F121" s="86">
        <v>8358696</v>
      </c>
      <c r="G121" s="32">
        <v>31.07</v>
      </c>
      <c r="H121" s="32" t="s">
        <v>863</v>
      </c>
    </row>
    <row r="122" spans="1:8" ht="15" customHeight="1">
      <c r="A122" s="85">
        <v>45245</v>
      </c>
      <c r="B122" s="32" t="s">
        <v>1015</v>
      </c>
      <c r="C122" s="31" t="s">
        <v>1016</v>
      </c>
      <c r="D122" s="31" t="s">
        <v>1017</v>
      </c>
      <c r="E122" s="31" t="s">
        <v>575</v>
      </c>
      <c r="F122" s="86">
        <v>93600</v>
      </c>
      <c r="G122" s="32">
        <v>265.06</v>
      </c>
      <c r="H122" s="32" t="s">
        <v>863</v>
      </c>
    </row>
    <row r="123" spans="1:8" ht="15" customHeight="1">
      <c r="A123" s="85">
        <v>45245</v>
      </c>
      <c r="B123" s="32" t="s">
        <v>1062</v>
      </c>
      <c r="C123" s="31" t="s">
        <v>1178</v>
      </c>
      <c r="D123" s="31" t="s">
        <v>1179</v>
      </c>
      <c r="E123" s="31" t="s">
        <v>575</v>
      </c>
      <c r="F123" s="86">
        <v>99000</v>
      </c>
      <c r="G123" s="32">
        <v>4.6399999999999997</v>
      </c>
      <c r="H123" s="32" t="s">
        <v>863</v>
      </c>
    </row>
    <row r="124" spans="1:8" ht="15" customHeight="1">
      <c r="A124" s="85">
        <v>45245</v>
      </c>
      <c r="B124" s="32" t="s">
        <v>1145</v>
      </c>
      <c r="C124" s="31" t="s">
        <v>1146</v>
      </c>
      <c r="D124" s="31" t="s">
        <v>1180</v>
      </c>
      <c r="E124" s="31" t="s">
        <v>575</v>
      </c>
      <c r="F124" s="86">
        <v>79752</v>
      </c>
      <c r="G124" s="32">
        <v>274</v>
      </c>
      <c r="H124" s="32" t="s">
        <v>863</v>
      </c>
    </row>
    <row r="125" spans="1:8" ht="15" customHeight="1">
      <c r="A125" s="85">
        <v>45245</v>
      </c>
      <c r="B125" s="32" t="s">
        <v>1020</v>
      </c>
      <c r="C125" s="31" t="s">
        <v>1021</v>
      </c>
      <c r="D125" s="31" t="s">
        <v>1022</v>
      </c>
      <c r="E125" s="31" t="s">
        <v>575</v>
      </c>
      <c r="F125" s="86">
        <v>351571</v>
      </c>
      <c r="G125" s="32">
        <v>16.77</v>
      </c>
      <c r="H125" s="32" t="s">
        <v>863</v>
      </c>
    </row>
    <row r="126" spans="1:8" ht="15" customHeight="1">
      <c r="A126" s="85">
        <v>45245</v>
      </c>
      <c r="B126" s="32" t="s">
        <v>1020</v>
      </c>
      <c r="C126" s="31" t="s">
        <v>1021</v>
      </c>
      <c r="D126" s="31" t="s">
        <v>1023</v>
      </c>
      <c r="E126" s="31" t="s">
        <v>575</v>
      </c>
      <c r="F126" s="86">
        <v>245485</v>
      </c>
      <c r="G126" s="32">
        <v>16.670000000000002</v>
      </c>
      <c r="H126" s="32" t="s">
        <v>863</v>
      </c>
    </row>
    <row r="127" spans="1:8" ht="15" customHeight="1">
      <c r="A127" s="85">
        <v>45245</v>
      </c>
      <c r="B127" s="32" t="s">
        <v>985</v>
      </c>
      <c r="C127" s="31" t="s">
        <v>986</v>
      </c>
      <c r="D127" s="31" t="s">
        <v>1006</v>
      </c>
      <c r="E127" s="31" t="s">
        <v>575</v>
      </c>
      <c r="F127" s="86">
        <v>46400</v>
      </c>
      <c r="G127" s="32">
        <v>120.84</v>
      </c>
      <c r="H127" s="32" t="s">
        <v>863</v>
      </c>
    </row>
    <row r="128" spans="1:8" ht="15" customHeight="1">
      <c r="A128" s="85">
        <v>45245</v>
      </c>
      <c r="B128" s="32" t="s">
        <v>177</v>
      </c>
      <c r="C128" s="31" t="s">
        <v>1148</v>
      </c>
      <c r="D128" s="31" t="s">
        <v>576</v>
      </c>
      <c r="E128" s="31" t="s">
        <v>575</v>
      </c>
      <c r="F128" s="86">
        <v>434552</v>
      </c>
      <c r="G128" s="32">
        <v>2877.33</v>
      </c>
      <c r="H128" s="32" t="s">
        <v>863</v>
      </c>
    </row>
    <row r="129" spans="1:8" ht="15" customHeight="1">
      <c r="A129" s="85">
        <v>45245</v>
      </c>
      <c r="B129" s="32" t="s">
        <v>1151</v>
      </c>
      <c r="C129" s="31" t="s">
        <v>1152</v>
      </c>
      <c r="D129" s="31" t="s">
        <v>1153</v>
      </c>
      <c r="E129" s="31" t="s">
        <v>575</v>
      </c>
      <c r="F129" s="86">
        <v>28800</v>
      </c>
      <c r="G129" s="32">
        <v>209.56</v>
      </c>
      <c r="H129" s="32" t="s">
        <v>863</v>
      </c>
    </row>
    <row r="130" spans="1:8" ht="15" customHeight="1">
      <c r="A130" s="85">
        <v>45245</v>
      </c>
      <c r="B130" s="32" t="s">
        <v>1155</v>
      </c>
      <c r="C130" s="31" t="s">
        <v>1156</v>
      </c>
      <c r="D130" s="31" t="s">
        <v>1023</v>
      </c>
      <c r="E130" s="31" t="s">
        <v>575</v>
      </c>
      <c r="F130" s="86">
        <v>42485</v>
      </c>
      <c r="G130" s="32">
        <v>19.059999999999999</v>
      </c>
      <c r="H130" s="32" t="s">
        <v>863</v>
      </c>
    </row>
    <row r="131" spans="1:8" ht="15" customHeight="1">
      <c r="A131" s="85">
        <v>45245</v>
      </c>
      <c r="B131" s="32" t="s">
        <v>1157</v>
      </c>
      <c r="C131" s="31" t="s">
        <v>1158</v>
      </c>
      <c r="D131" s="31" t="s">
        <v>1181</v>
      </c>
      <c r="E131" s="31" t="s">
        <v>575</v>
      </c>
      <c r="F131" s="86">
        <v>300000</v>
      </c>
      <c r="G131" s="32">
        <v>116.3</v>
      </c>
      <c r="H131" s="32" t="s">
        <v>863</v>
      </c>
    </row>
    <row r="132" spans="1:8" ht="15" customHeight="1">
      <c r="A132" s="85">
        <v>45245</v>
      </c>
      <c r="B132" s="32" t="s">
        <v>1157</v>
      </c>
      <c r="C132" s="31" t="s">
        <v>1158</v>
      </c>
      <c r="D132" s="31" t="s">
        <v>1182</v>
      </c>
      <c r="E132" s="31" t="s">
        <v>575</v>
      </c>
      <c r="F132" s="86">
        <v>300000</v>
      </c>
      <c r="G132" s="32">
        <v>118.07</v>
      </c>
      <c r="H132" s="32" t="s">
        <v>863</v>
      </c>
    </row>
    <row r="133" spans="1:8" ht="15" customHeight="1">
      <c r="A133" s="85">
        <v>45245</v>
      </c>
      <c r="B133" s="32" t="s">
        <v>1157</v>
      </c>
      <c r="C133" s="31" t="s">
        <v>1158</v>
      </c>
      <c r="D133" s="31" t="s">
        <v>1026</v>
      </c>
      <c r="E133" s="31" t="s">
        <v>575</v>
      </c>
      <c r="F133" s="86">
        <v>480973</v>
      </c>
      <c r="G133" s="32">
        <v>116.4</v>
      </c>
      <c r="H133" s="32" t="s">
        <v>863</v>
      </c>
    </row>
    <row r="134" spans="1:8" ht="15" customHeight="1">
      <c r="A134" s="85">
        <v>45245</v>
      </c>
      <c r="B134" s="32" t="s">
        <v>1157</v>
      </c>
      <c r="C134" s="31" t="s">
        <v>1158</v>
      </c>
      <c r="D134" s="31" t="s">
        <v>930</v>
      </c>
      <c r="E134" s="31" t="s">
        <v>575</v>
      </c>
      <c r="F134" s="86">
        <v>278358</v>
      </c>
      <c r="G134" s="32">
        <v>115.91</v>
      </c>
      <c r="H134" s="32" t="s">
        <v>863</v>
      </c>
    </row>
    <row r="135" spans="1:8" ht="15" customHeight="1">
      <c r="A135" s="85">
        <v>45245</v>
      </c>
      <c r="B135" s="32" t="s">
        <v>1157</v>
      </c>
      <c r="C135" s="31" t="s">
        <v>1158</v>
      </c>
      <c r="D135" s="31" t="s">
        <v>950</v>
      </c>
      <c r="E135" s="31" t="s">
        <v>575</v>
      </c>
      <c r="F135" s="86">
        <v>369001</v>
      </c>
      <c r="G135" s="32">
        <v>116.37</v>
      </c>
      <c r="H135" s="32" t="s">
        <v>863</v>
      </c>
    </row>
    <row r="136" spans="1:8" ht="15" customHeight="1">
      <c r="A136" s="85">
        <v>45245</v>
      </c>
      <c r="B136" s="32" t="s">
        <v>1159</v>
      </c>
      <c r="C136" s="31" t="s">
        <v>1160</v>
      </c>
      <c r="D136" s="31" t="s">
        <v>1161</v>
      </c>
      <c r="E136" s="31" t="s">
        <v>575</v>
      </c>
      <c r="F136" s="86">
        <v>20000</v>
      </c>
      <c r="G136" s="32">
        <v>207.46</v>
      </c>
      <c r="H136" s="32" t="s">
        <v>863</v>
      </c>
    </row>
    <row r="137" spans="1:8" ht="15" customHeight="1">
      <c r="A137" s="85">
        <v>45245</v>
      </c>
      <c r="B137" s="32" t="s">
        <v>1162</v>
      </c>
      <c r="C137" s="31" t="s">
        <v>1163</v>
      </c>
      <c r="D137" s="31" t="s">
        <v>1164</v>
      </c>
      <c r="E137" s="31" t="s">
        <v>575</v>
      </c>
      <c r="F137" s="86">
        <v>1568591</v>
      </c>
      <c r="G137" s="32">
        <v>3.17</v>
      </c>
      <c r="H137" s="32" t="s">
        <v>863</v>
      </c>
    </row>
    <row r="138" spans="1:8" ht="15" customHeight="1">
      <c r="A138" s="85">
        <v>45245</v>
      </c>
      <c r="B138" s="32" t="s">
        <v>1165</v>
      </c>
      <c r="C138" s="31" t="s">
        <v>1166</v>
      </c>
      <c r="D138" s="31" t="s">
        <v>1183</v>
      </c>
      <c r="E138" s="31" t="s">
        <v>575</v>
      </c>
      <c r="F138" s="86">
        <v>46000</v>
      </c>
      <c r="G138" s="32">
        <v>147.75</v>
      </c>
      <c r="H138" s="32" t="s">
        <v>863</v>
      </c>
    </row>
    <row r="139" spans="1:8" ht="15" customHeight="1">
      <c r="A139" s="85">
        <v>45245</v>
      </c>
      <c r="B139" s="32" t="s">
        <v>1165</v>
      </c>
      <c r="C139" s="31" t="s">
        <v>1166</v>
      </c>
      <c r="D139" s="31" t="s">
        <v>1024</v>
      </c>
      <c r="E139" s="31" t="s">
        <v>575</v>
      </c>
      <c r="F139" s="86">
        <v>62000</v>
      </c>
      <c r="G139" s="32">
        <v>147.36000000000001</v>
      </c>
      <c r="H139" s="32" t="s">
        <v>863</v>
      </c>
    </row>
    <row r="140" spans="1:8" ht="15" customHeight="1">
      <c r="A140" s="85">
        <v>45245</v>
      </c>
      <c r="B140" s="32" t="s">
        <v>1165</v>
      </c>
      <c r="C140" s="31" t="s">
        <v>1166</v>
      </c>
      <c r="D140" s="31" t="s">
        <v>1167</v>
      </c>
      <c r="E140" s="31" t="s">
        <v>575</v>
      </c>
      <c r="F140" s="86">
        <v>33000</v>
      </c>
      <c r="G140" s="32">
        <v>145.87</v>
      </c>
      <c r="H140" s="32" t="s">
        <v>863</v>
      </c>
    </row>
    <row r="141" spans="1:8" ht="15" customHeight="1">
      <c r="A141" s="85">
        <v>45245</v>
      </c>
      <c r="B141" s="32" t="s">
        <v>1184</v>
      </c>
      <c r="C141" s="31" t="s">
        <v>1185</v>
      </c>
      <c r="D141" s="31" t="s">
        <v>1186</v>
      </c>
      <c r="E141" s="31" t="s">
        <v>575</v>
      </c>
      <c r="F141" s="86">
        <v>907440</v>
      </c>
      <c r="G141" s="32">
        <v>10.5</v>
      </c>
      <c r="H141" s="32" t="s">
        <v>863</v>
      </c>
    </row>
    <row r="142" spans="1:8" ht="15" customHeight="1">
      <c r="A142" s="85">
        <v>45245</v>
      </c>
      <c r="B142" s="32" t="s">
        <v>987</v>
      </c>
      <c r="C142" s="31" t="s">
        <v>988</v>
      </c>
      <c r="D142" s="31" t="s">
        <v>1169</v>
      </c>
      <c r="E142" s="31" t="s">
        <v>575</v>
      </c>
      <c r="F142" s="86">
        <v>134116</v>
      </c>
      <c r="G142" s="32">
        <v>72.02</v>
      </c>
      <c r="H142" s="32" t="s">
        <v>863</v>
      </c>
    </row>
    <row r="143" spans="1:8" ht="15" customHeight="1">
      <c r="A143" s="85">
        <v>45245</v>
      </c>
      <c r="B143" s="32" t="s">
        <v>987</v>
      </c>
      <c r="C143" s="31" t="s">
        <v>988</v>
      </c>
      <c r="D143" s="31" t="s">
        <v>1168</v>
      </c>
      <c r="E143" s="31" t="s">
        <v>575</v>
      </c>
      <c r="F143" s="86">
        <v>53937</v>
      </c>
      <c r="G143" s="32">
        <v>74.36</v>
      </c>
      <c r="H143" s="32" t="s">
        <v>863</v>
      </c>
    </row>
    <row r="144" spans="1:8" ht="15" customHeight="1">
      <c r="A144" s="85">
        <v>45245</v>
      </c>
      <c r="B144" s="32" t="s">
        <v>987</v>
      </c>
      <c r="C144" s="31" t="s">
        <v>988</v>
      </c>
      <c r="D144" s="31" t="s">
        <v>1027</v>
      </c>
      <c r="E144" s="31" t="s">
        <v>575</v>
      </c>
      <c r="F144" s="86">
        <v>165871</v>
      </c>
      <c r="G144" s="32">
        <v>74.31</v>
      </c>
      <c r="H144" s="32" t="s">
        <v>863</v>
      </c>
    </row>
    <row r="145" spans="1:8" ht="15" customHeight="1">
      <c r="A145" s="85">
        <v>45245</v>
      </c>
      <c r="B145" s="32" t="s">
        <v>987</v>
      </c>
      <c r="C145" s="31" t="s">
        <v>988</v>
      </c>
      <c r="D145" s="31" t="s">
        <v>1023</v>
      </c>
      <c r="E145" s="31" t="s">
        <v>575</v>
      </c>
      <c r="F145" s="86">
        <v>56885</v>
      </c>
      <c r="G145" s="32">
        <v>72.650000000000006</v>
      </c>
      <c r="H145" s="32" t="s">
        <v>863</v>
      </c>
    </row>
    <row r="146" spans="1:8" ht="15" customHeight="1">
      <c r="A146" s="85">
        <v>45245</v>
      </c>
      <c r="B146" s="32" t="s">
        <v>1028</v>
      </c>
      <c r="C146" s="31" t="s">
        <v>1029</v>
      </c>
      <c r="D146" s="31" t="s">
        <v>576</v>
      </c>
      <c r="E146" s="31" t="s">
        <v>575</v>
      </c>
      <c r="F146" s="86">
        <v>875244</v>
      </c>
      <c r="G146" s="32">
        <v>286.13</v>
      </c>
      <c r="H146" s="32" t="s">
        <v>863</v>
      </c>
    </row>
    <row r="147" spans="1:8" ht="15" customHeight="1">
      <c r="A147" s="85">
        <v>45245</v>
      </c>
      <c r="B147" s="32" t="s">
        <v>1170</v>
      </c>
      <c r="C147" s="31" t="s">
        <v>1171</v>
      </c>
      <c r="D147" s="31" t="s">
        <v>930</v>
      </c>
      <c r="E147" s="31" t="s">
        <v>575</v>
      </c>
      <c r="F147" s="86">
        <v>27200</v>
      </c>
      <c r="G147" s="32">
        <v>130.6</v>
      </c>
      <c r="H147" s="32" t="s">
        <v>863</v>
      </c>
    </row>
    <row r="148" spans="1:8" ht="15" customHeight="1">
      <c r="A148" s="85">
        <v>45245</v>
      </c>
      <c r="B148" s="32" t="s">
        <v>1170</v>
      </c>
      <c r="C148" s="31" t="s">
        <v>1171</v>
      </c>
      <c r="D148" s="31" t="s">
        <v>1187</v>
      </c>
      <c r="E148" s="31" t="s">
        <v>575</v>
      </c>
      <c r="F148" s="86">
        <v>73600</v>
      </c>
      <c r="G148" s="32">
        <v>130.6</v>
      </c>
      <c r="H148" s="32" t="s">
        <v>863</v>
      </c>
    </row>
    <row r="149" spans="1:8" ht="15" customHeight="1">
      <c r="A149" s="85">
        <v>45245</v>
      </c>
      <c r="B149" s="32" t="s">
        <v>1170</v>
      </c>
      <c r="C149" s="31" t="s">
        <v>1171</v>
      </c>
      <c r="D149" s="31" t="s">
        <v>950</v>
      </c>
      <c r="E149" s="31" t="s">
        <v>575</v>
      </c>
      <c r="F149" s="86">
        <v>44800</v>
      </c>
      <c r="G149" s="32">
        <v>130.6</v>
      </c>
      <c r="H149" s="32" t="s">
        <v>863</v>
      </c>
    </row>
    <row r="150" spans="1:8" ht="15" customHeight="1">
      <c r="A150" s="85"/>
      <c r="B150" s="32"/>
      <c r="C150" s="31"/>
      <c r="D150" s="31"/>
      <c r="E150" s="31"/>
      <c r="F150" s="86"/>
      <c r="G150" s="32"/>
      <c r="H150" s="32"/>
    </row>
    <row r="151" spans="1:8" ht="15" customHeight="1">
      <c r="A151" s="85"/>
      <c r="B151" s="32"/>
      <c r="C151" s="31"/>
      <c r="D151" s="31"/>
      <c r="E151" s="31"/>
      <c r="F151" s="86"/>
      <c r="G151" s="32"/>
      <c r="H151" s="32"/>
    </row>
    <row r="152" spans="1:8" ht="15" customHeight="1">
      <c r="A152" s="85"/>
      <c r="B152" s="32"/>
      <c r="C152" s="31"/>
      <c r="D152" s="31"/>
      <c r="E152" s="31"/>
      <c r="F152" s="86"/>
      <c r="G152" s="32"/>
      <c r="H152" s="32"/>
    </row>
    <row r="153" spans="1:8" ht="15" customHeight="1">
      <c r="A153" s="85"/>
      <c r="B153" s="32"/>
      <c r="C153" s="31"/>
      <c r="D153" s="31"/>
      <c r="E153" s="31"/>
      <c r="F153" s="86"/>
      <c r="G153" s="32"/>
      <c r="H153" s="32"/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  <row r="156" spans="1:8" ht="15" customHeight="1">
      <c r="A156" s="85"/>
      <c r="B156" s="32"/>
      <c r="C156" s="31"/>
      <c r="D156" s="31"/>
      <c r="E156" s="31"/>
      <c r="F156" s="86"/>
      <c r="G156" s="32"/>
      <c r="H156" s="32"/>
    </row>
    <row r="157" spans="1:8" ht="15" customHeight="1">
      <c r="A157" s="85"/>
      <c r="B157" s="32"/>
      <c r="C157" s="31"/>
      <c r="D157" s="31"/>
      <c r="E157" s="31"/>
      <c r="F157" s="86"/>
      <c r="G157" s="32"/>
      <c r="H15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85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912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45246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2" t="s">
        <v>590</v>
      </c>
      <c r="Q9" s="234" t="s">
        <v>892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6">
        <v>1</v>
      </c>
      <c r="B10" s="222">
        <v>45181</v>
      </c>
      <c r="C10" s="227"/>
      <c r="D10" s="231" t="s">
        <v>900</v>
      </c>
      <c r="E10" s="228" t="s">
        <v>998</v>
      </c>
      <c r="F10" s="290" t="s">
        <v>997</v>
      </c>
      <c r="G10" s="293">
        <v>603.20000000000005</v>
      </c>
      <c r="H10" s="290"/>
      <c r="I10" s="290" t="s">
        <v>875</v>
      </c>
      <c r="J10" s="293" t="s">
        <v>592</v>
      </c>
      <c r="K10" s="293"/>
      <c r="L10" s="294"/>
      <c r="M10" s="295"/>
      <c r="N10" s="293"/>
      <c r="O10" s="296"/>
      <c r="P10" s="297">
        <f>VLOOKUP(D10,'MidCap Intra'!$B$11:$C$568,2,0)</f>
        <v>642.45000000000005</v>
      </c>
      <c r="Q10" s="291">
        <v>45219</v>
      </c>
      <c r="S10" s="37" t="s">
        <v>593</v>
      </c>
    </row>
    <row r="11" spans="1:27" ht="15" customHeight="1">
      <c r="A11" s="226">
        <v>2</v>
      </c>
      <c r="B11" s="222">
        <v>45189</v>
      </c>
      <c r="C11" s="227"/>
      <c r="D11" s="231" t="s">
        <v>211</v>
      </c>
      <c r="E11" s="228" t="s">
        <v>591</v>
      </c>
      <c r="F11" s="221" t="s">
        <v>878</v>
      </c>
      <c r="G11" s="223">
        <v>2235</v>
      </c>
      <c r="H11" s="221"/>
      <c r="I11" s="221" t="s">
        <v>879</v>
      </c>
      <c r="J11" s="223" t="s">
        <v>592</v>
      </c>
      <c r="K11" s="223"/>
      <c r="L11" s="225"/>
      <c r="M11" s="229"/>
      <c r="N11" s="223"/>
      <c r="O11" s="230"/>
      <c r="P11" s="225">
        <f>VLOOKUP(D11,'MidCap Intra'!$B$11:$C$568,2,0)</f>
        <v>2356.4499999999998</v>
      </c>
      <c r="Q11" s="291">
        <v>45203</v>
      </c>
      <c r="S11" s="37" t="s">
        <v>593</v>
      </c>
    </row>
    <row r="12" spans="1:27" ht="15" customHeight="1">
      <c r="A12" s="226">
        <v>3</v>
      </c>
      <c r="B12" s="222">
        <v>45190</v>
      </c>
      <c r="C12" s="227"/>
      <c r="D12" s="231" t="s">
        <v>547</v>
      </c>
      <c r="E12" s="228" t="s">
        <v>591</v>
      </c>
      <c r="F12" s="221" t="s">
        <v>880</v>
      </c>
      <c r="G12" s="223">
        <v>276</v>
      </c>
      <c r="H12" s="221"/>
      <c r="I12" s="221" t="s">
        <v>881</v>
      </c>
      <c r="J12" s="223" t="s">
        <v>592</v>
      </c>
      <c r="K12" s="223"/>
      <c r="L12" s="225"/>
      <c r="M12" s="229"/>
      <c r="N12" s="223"/>
      <c r="O12" s="230"/>
      <c r="P12" s="225">
        <f>VLOOKUP(D12,'MidCap Intra'!$B$11:$C$568,2,0)</f>
        <v>288.55</v>
      </c>
      <c r="Q12" s="291">
        <v>45208</v>
      </c>
      <c r="S12" s="37" t="s">
        <v>786</v>
      </c>
    </row>
    <row r="13" spans="1:27" ht="15" customHeight="1">
      <c r="A13" s="298">
        <v>4</v>
      </c>
      <c r="B13" s="281">
        <v>45208</v>
      </c>
      <c r="C13" s="299"/>
      <c r="D13" s="300" t="s">
        <v>228</v>
      </c>
      <c r="E13" s="301" t="s">
        <v>591</v>
      </c>
      <c r="F13" s="235">
        <v>122</v>
      </c>
      <c r="G13" s="235">
        <v>117</v>
      </c>
      <c r="H13" s="235">
        <v>117</v>
      </c>
      <c r="I13" s="235" t="s">
        <v>884</v>
      </c>
      <c r="J13" s="317" t="s">
        <v>911</v>
      </c>
      <c r="K13" s="317">
        <f t="shared" ref="K13" si="0">H13-F13</f>
        <v>-5</v>
      </c>
      <c r="L13" s="318">
        <f>(F13*-0.3)/100</f>
        <v>-0.36599999999999999</v>
      </c>
      <c r="M13" s="319">
        <f t="shared" ref="M13" si="1">(K13+L13)/F13</f>
        <v>-4.3983606557377049E-2</v>
      </c>
      <c r="N13" s="317" t="s">
        <v>604</v>
      </c>
      <c r="O13" s="320">
        <v>45231</v>
      </c>
      <c r="P13" s="302"/>
      <c r="Q13" s="291">
        <v>45222</v>
      </c>
      <c r="S13" s="37" t="s">
        <v>593</v>
      </c>
    </row>
    <row r="14" spans="1:27" ht="15" customHeight="1">
      <c r="A14" s="226">
        <v>5</v>
      </c>
      <c r="B14" s="222">
        <v>45212</v>
      </c>
      <c r="C14" s="227"/>
      <c r="D14" s="231" t="s">
        <v>229</v>
      </c>
      <c r="E14" s="228" t="s">
        <v>998</v>
      </c>
      <c r="F14" s="221" t="s">
        <v>999</v>
      </c>
      <c r="G14" s="223">
        <v>3321</v>
      </c>
      <c r="H14" s="221"/>
      <c r="I14" s="221" t="s">
        <v>885</v>
      </c>
      <c r="J14" s="223" t="s">
        <v>592</v>
      </c>
      <c r="K14" s="223"/>
      <c r="L14" s="225"/>
      <c r="M14" s="229"/>
      <c r="N14" s="223"/>
      <c r="O14" s="230"/>
      <c r="P14" s="225">
        <f>VLOOKUP(D14,'MidCap Intra'!$B$11:$C$568,2,0)</f>
        <v>3404.3</v>
      </c>
      <c r="Q14" s="291">
        <v>45218</v>
      </c>
      <c r="S14" s="37" t="s">
        <v>593</v>
      </c>
    </row>
    <row r="15" spans="1:27" ht="15" customHeight="1">
      <c r="A15" s="328">
        <v>6</v>
      </c>
      <c r="B15" s="337">
        <v>45218</v>
      </c>
      <c r="C15" s="338"/>
      <c r="D15" s="339" t="s">
        <v>534</v>
      </c>
      <c r="E15" s="340" t="s">
        <v>591</v>
      </c>
      <c r="F15" s="224">
        <v>427</v>
      </c>
      <c r="G15" s="219">
        <v>408</v>
      </c>
      <c r="H15" s="224">
        <v>453</v>
      </c>
      <c r="I15" s="224" t="s">
        <v>890</v>
      </c>
      <c r="J15" s="341" t="s">
        <v>1032</v>
      </c>
      <c r="K15" s="341">
        <f t="shared" ref="K15" si="2">H15-F15</f>
        <v>26</v>
      </c>
      <c r="L15" s="342">
        <f>(F15*-0.3)/100</f>
        <v>-1.2809999999999999</v>
      </c>
      <c r="M15" s="343">
        <f t="shared" ref="M15" si="3">(K15+L15)/F15</f>
        <v>5.7889929742388761E-2</v>
      </c>
      <c r="N15" s="341" t="s">
        <v>594</v>
      </c>
      <c r="O15" s="344">
        <v>45245</v>
      </c>
      <c r="P15" s="345"/>
      <c r="Q15" s="291">
        <v>45224</v>
      </c>
      <c r="S15" s="37" t="s">
        <v>593</v>
      </c>
    </row>
    <row r="16" spans="1:27" ht="15" customHeight="1">
      <c r="A16" s="336">
        <v>7</v>
      </c>
      <c r="B16" s="337">
        <v>45219</v>
      </c>
      <c r="C16" s="338"/>
      <c r="D16" s="339" t="s">
        <v>227</v>
      </c>
      <c r="E16" s="340" t="s">
        <v>591</v>
      </c>
      <c r="F16" s="224">
        <v>240.5</v>
      </c>
      <c r="G16" s="219">
        <v>227</v>
      </c>
      <c r="H16" s="224">
        <v>256</v>
      </c>
      <c r="I16" s="224" t="s">
        <v>891</v>
      </c>
      <c r="J16" s="341" t="s">
        <v>954</v>
      </c>
      <c r="K16" s="341">
        <f t="shared" ref="K16" si="4">H16-F16</f>
        <v>15.5</v>
      </c>
      <c r="L16" s="342">
        <f>(F16*-0.3)/100</f>
        <v>-0.72149999999999992</v>
      </c>
      <c r="M16" s="343">
        <f t="shared" ref="M16" si="5">(K16+L16)/F16</f>
        <v>6.1449064449064443E-2</v>
      </c>
      <c r="N16" s="341" t="s">
        <v>594</v>
      </c>
      <c r="O16" s="344">
        <v>45238</v>
      </c>
      <c r="P16" s="345"/>
      <c r="Q16" s="291">
        <v>45224</v>
      </c>
      <c r="S16" s="37" t="s">
        <v>593</v>
      </c>
    </row>
    <row r="17" spans="1:39" ht="15" customHeight="1">
      <c r="A17" s="226">
        <v>8</v>
      </c>
      <c r="B17" s="222">
        <v>45224</v>
      </c>
      <c r="C17" s="227"/>
      <c r="D17" s="231" t="s">
        <v>138</v>
      </c>
      <c r="E17" s="228" t="s">
        <v>591</v>
      </c>
      <c r="F17" s="221" t="s">
        <v>893</v>
      </c>
      <c r="G17" s="223">
        <v>870</v>
      </c>
      <c r="H17" s="221"/>
      <c r="I17" s="221" t="s">
        <v>894</v>
      </c>
      <c r="J17" s="223" t="s">
        <v>592</v>
      </c>
      <c r="K17" s="223"/>
      <c r="L17" s="225"/>
      <c r="M17" s="229"/>
      <c r="N17" s="223"/>
      <c r="O17" s="230"/>
      <c r="P17" s="225">
        <f>VLOOKUP(D17,'MidCap Intra'!$B$11:$C$568,2,0)</f>
        <v>941.1</v>
      </c>
      <c r="Q17" s="291">
        <v>45225</v>
      </c>
      <c r="S17" s="37" t="s">
        <v>593</v>
      </c>
    </row>
    <row r="18" spans="1:39" ht="15" customHeight="1">
      <c r="A18" s="226">
        <v>9</v>
      </c>
      <c r="B18" s="222">
        <v>45231</v>
      </c>
      <c r="C18" s="227"/>
      <c r="D18" s="231" t="s">
        <v>353</v>
      </c>
      <c r="E18" s="228" t="s">
        <v>591</v>
      </c>
      <c r="F18" s="221" t="s">
        <v>906</v>
      </c>
      <c r="G18" s="223">
        <v>990</v>
      </c>
      <c r="H18" s="221"/>
      <c r="I18" s="221" t="s">
        <v>907</v>
      </c>
      <c r="J18" s="223" t="s">
        <v>592</v>
      </c>
      <c r="K18" s="223"/>
      <c r="L18" s="225"/>
      <c r="M18" s="229"/>
      <c r="N18" s="223"/>
      <c r="O18" s="230"/>
      <c r="P18" s="225">
        <f>VLOOKUP(D18,'MidCap Intra'!$B$11:$C$568,2,0)</f>
        <v>1088.25</v>
      </c>
      <c r="Q18" s="291"/>
      <c r="S18" s="37" t="s">
        <v>593</v>
      </c>
    </row>
    <row r="19" spans="1:39" ht="15" customHeight="1">
      <c r="A19" s="336">
        <v>10</v>
      </c>
      <c r="B19" s="337">
        <v>45231</v>
      </c>
      <c r="C19" s="338"/>
      <c r="D19" s="339" t="s">
        <v>372</v>
      </c>
      <c r="E19" s="340" t="s">
        <v>591</v>
      </c>
      <c r="F19" s="224">
        <v>222</v>
      </c>
      <c r="G19" s="219">
        <v>204</v>
      </c>
      <c r="H19" s="224">
        <v>237.5</v>
      </c>
      <c r="I19" s="224" t="s">
        <v>889</v>
      </c>
      <c r="J19" s="341" t="s">
        <v>954</v>
      </c>
      <c r="K19" s="341">
        <f t="shared" ref="K19" si="6">H19-F19</f>
        <v>15.5</v>
      </c>
      <c r="L19" s="342">
        <f>(F19*-0.3)/100</f>
        <v>-0.66599999999999993</v>
      </c>
      <c r="M19" s="343">
        <f t="shared" ref="M19" si="7">(K19+L19)/F19</f>
        <v>6.6819819819819812E-2</v>
      </c>
      <c r="N19" s="341" t="s">
        <v>594</v>
      </c>
      <c r="O19" s="344">
        <v>45237</v>
      </c>
      <c r="P19" s="345"/>
      <c r="Q19" s="291"/>
      <c r="S19" s="37" t="s">
        <v>593</v>
      </c>
    </row>
    <row r="20" spans="1:39" ht="15" customHeight="1">
      <c r="A20" s="336">
        <v>11</v>
      </c>
      <c r="B20" s="337">
        <v>45236</v>
      </c>
      <c r="C20" s="338"/>
      <c r="D20" s="339" t="s">
        <v>143</v>
      </c>
      <c r="E20" s="340" t="s">
        <v>591</v>
      </c>
      <c r="F20" s="224">
        <v>82.5</v>
      </c>
      <c r="G20" s="219">
        <v>77</v>
      </c>
      <c r="H20" s="224">
        <v>87.5</v>
      </c>
      <c r="I20" s="224" t="s">
        <v>942</v>
      </c>
      <c r="J20" s="341" t="s">
        <v>1031</v>
      </c>
      <c r="K20" s="341">
        <f t="shared" ref="K20" si="8">H20-F20</f>
        <v>5</v>
      </c>
      <c r="L20" s="342">
        <f>(F20*-0.3)/100</f>
        <v>-0.2475</v>
      </c>
      <c r="M20" s="343">
        <f t="shared" ref="M20" si="9">(K20+L20)/F20</f>
        <v>5.7606060606060612E-2</v>
      </c>
      <c r="N20" s="341" t="s">
        <v>594</v>
      </c>
      <c r="O20" s="344">
        <v>45245</v>
      </c>
      <c r="P20" s="345"/>
      <c r="Q20" s="291"/>
      <c r="S20" s="37"/>
    </row>
    <row r="21" spans="1:39" ht="15" customHeight="1">
      <c r="A21" s="336">
        <v>12</v>
      </c>
      <c r="B21" s="337">
        <v>45236</v>
      </c>
      <c r="C21" s="338"/>
      <c r="D21" s="339" t="s">
        <v>293</v>
      </c>
      <c r="E21" s="340" t="s">
        <v>591</v>
      </c>
      <c r="F21" s="224">
        <v>348.5</v>
      </c>
      <c r="G21" s="219">
        <v>319</v>
      </c>
      <c r="H21" s="224">
        <v>375</v>
      </c>
      <c r="I21" s="224" t="s">
        <v>943</v>
      </c>
      <c r="J21" s="341" t="s">
        <v>961</v>
      </c>
      <c r="K21" s="341">
        <f t="shared" ref="K21" si="10">H21-F21</f>
        <v>26.5</v>
      </c>
      <c r="L21" s="342">
        <f>(F21*-0.3)/100</f>
        <v>-1.0454999999999999</v>
      </c>
      <c r="M21" s="343">
        <f t="shared" ref="M21" si="11">(K21+L21)/F21</f>
        <v>7.3040172166427539E-2</v>
      </c>
      <c r="N21" s="341" t="s">
        <v>594</v>
      </c>
      <c r="O21" s="344">
        <v>45238</v>
      </c>
      <c r="P21" s="345"/>
      <c r="Q21" s="291"/>
      <c r="S21" s="37"/>
    </row>
    <row r="22" spans="1:39" ht="15" customHeight="1">
      <c r="A22" s="226">
        <v>13</v>
      </c>
      <c r="B22" s="222">
        <v>45236</v>
      </c>
      <c r="C22" s="227"/>
      <c r="D22" s="231" t="s">
        <v>770</v>
      </c>
      <c r="E22" s="228" t="s">
        <v>591</v>
      </c>
      <c r="F22" s="221" t="s">
        <v>944</v>
      </c>
      <c r="G22" s="223">
        <v>177</v>
      </c>
      <c r="H22" s="221"/>
      <c r="I22" s="221" t="s">
        <v>945</v>
      </c>
      <c r="J22" s="223" t="s">
        <v>592</v>
      </c>
      <c r="K22" s="223"/>
      <c r="L22" s="225"/>
      <c r="M22" s="229"/>
      <c r="N22" s="223"/>
      <c r="O22" s="230"/>
      <c r="P22" s="225"/>
      <c r="Q22" s="291"/>
      <c r="S22" s="37"/>
    </row>
    <row r="23" spans="1:39" ht="15" customHeight="1">
      <c r="A23" s="226">
        <v>14</v>
      </c>
      <c r="B23" s="222">
        <v>45238</v>
      </c>
      <c r="C23" s="227"/>
      <c r="D23" s="231" t="s">
        <v>429</v>
      </c>
      <c r="E23" s="228" t="s">
        <v>591</v>
      </c>
      <c r="F23" s="221" t="s">
        <v>966</v>
      </c>
      <c r="G23" s="223">
        <v>104</v>
      </c>
      <c r="H23" s="221"/>
      <c r="I23" s="221" t="s">
        <v>967</v>
      </c>
      <c r="J23" s="223" t="s">
        <v>592</v>
      </c>
      <c r="K23" s="223"/>
      <c r="L23" s="225"/>
      <c r="M23" s="229"/>
      <c r="N23" s="223"/>
      <c r="O23" s="230"/>
      <c r="P23" s="225">
        <f>VLOOKUP(D23,'MidCap Intra'!$B$11:$C$568,2,0)</f>
        <v>112.25</v>
      </c>
      <c r="Q23" s="291"/>
      <c r="S23" s="37"/>
    </row>
    <row r="24" spans="1:39" ht="15" customHeight="1">
      <c r="A24" s="226"/>
      <c r="B24" s="222"/>
      <c r="C24" s="227"/>
      <c r="D24" s="231"/>
      <c r="E24" s="228"/>
      <c r="F24" s="221"/>
      <c r="G24" s="223"/>
      <c r="H24" s="221"/>
      <c r="I24" s="221"/>
      <c r="J24" s="223"/>
      <c r="K24" s="223"/>
      <c r="L24" s="225"/>
      <c r="M24" s="229"/>
      <c r="N24" s="223"/>
      <c r="O24" s="230"/>
      <c r="P24" s="278"/>
      <c r="Q24" s="291"/>
      <c r="S24" s="37"/>
    </row>
    <row r="25" spans="1:39" ht="15" customHeight="1">
      <c r="A25" s="226"/>
      <c r="B25" s="222"/>
      <c r="C25" s="227"/>
      <c r="D25" s="231"/>
      <c r="E25" s="228"/>
      <c r="F25" s="221"/>
      <c r="G25" s="223"/>
      <c r="H25" s="221"/>
      <c r="I25" s="221"/>
      <c r="J25" s="223"/>
      <c r="K25" s="223"/>
      <c r="L25" s="225"/>
      <c r="M25" s="229"/>
      <c r="N25" s="223"/>
      <c r="O25" s="230"/>
      <c r="P25" s="278"/>
      <c r="Q25" s="291"/>
      <c r="S25" s="37"/>
    </row>
    <row r="26" spans="1:39" ht="15" customHeight="1">
      <c r="A26" s="226"/>
      <c r="B26" s="222"/>
      <c r="C26" s="227"/>
      <c r="D26" s="231"/>
      <c r="E26" s="228"/>
      <c r="F26" s="221"/>
      <c r="G26" s="223"/>
      <c r="H26" s="221"/>
      <c r="I26" s="221"/>
      <c r="J26" s="223"/>
      <c r="K26" s="223"/>
      <c r="L26" s="225"/>
      <c r="M26" s="229"/>
      <c r="N26" s="223"/>
      <c r="O26" s="230"/>
      <c r="P26" s="225"/>
      <c r="Q26" s="291"/>
      <c r="S26" s="37"/>
    </row>
    <row r="28" spans="1:39" ht="14.25" customHeight="1">
      <c r="A28" s="103"/>
      <c r="B28" s="104"/>
      <c r="C28" s="105"/>
      <c r="D28" s="106"/>
      <c r="E28" s="107"/>
      <c r="F28" s="107"/>
      <c r="G28" s="103"/>
      <c r="H28" s="107"/>
      <c r="I28" s="108"/>
      <c r="J28" s="109"/>
      <c r="K28" s="109"/>
      <c r="L28" s="110"/>
      <c r="M28" s="111"/>
      <c r="N28" s="112"/>
      <c r="O28" s="113"/>
      <c r="P28" s="114"/>
      <c r="Q28" s="114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595</v>
      </c>
      <c r="B29" s="116"/>
      <c r="C29" s="117"/>
      <c r="E29" s="118"/>
      <c r="F29" s="118"/>
      <c r="G29" s="118"/>
      <c r="H29" s="118"/>
      <c r="I29" s="118"/>
      <c r="J29" s="119"/>
      <c r="K29" s="118"/>
      <c r="L29" s="120"/>
      <c r="M29" s="55"/>
      <c r="N29" s="119"/>
      <c r="O29" s="11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21" t="s">
        <v>596</v>
      </c>
      <c r="B30" s="115"/>
      <c r="C30" s="115"/>
      <c r="D30" s="115"/>
      <c r="E30" s="37"/>
      <c r="F30" s="122" t="s">
        <v>597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 t="s">
        <v>598</v>
      </c>
      <c r="B31" s="115"/>
      <c r="C31" s="115"/>
      <c r="D31" s="115" t="s">
        <v>599</v>
      </c>
      <c r="E31" s="6"/>
      <c r="F31" s="122" t="s">
        <v>600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4"/>
      <c r="M32" s="6"/>
      <c r="N32" s="128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40"/>
      <c r="B33" s="240"/>
      <c r="C33" s="240"/>
      <c r="D33" s="240"/>
      <c r="E33" s="241"/>
      <c r="F33" s="241"/>
      <c r="G33" s="241"/>
      <c r="H33" s="241"/>
      <c r="I33" s="241"/>
      <c r="J33" s="242"/>
      <c r="K33" s="243"/>
      <c r="L33" s="243"/>
      <c r="M33" s="241"/>
      <c r="N33" s="244"/>
      <c r="O33" s="245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5"/>
      <c r="B34" s="115"/>
      <c r="C34" s="115"/>
      <c r="D34" s="115"/>
      <c r="E34" s="6"/>
      <c r="F34" s="6"/>
      <c r="G34" s="6"/>
      <c r="H34" s="6"/>
      <c r="I34" s="6"/>
      <c r="J34" s="127"/>
      <c r="K34" s="124"/>
      <c r="L34" s="125"/>
      <c r="M34" s="6"/>
      <c r="N34" s="128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8" t="s">
        <v>606</v>
      </c>
      <c r="B35" s="138"/>
      <c r="C35" s="138"/>
      <c r="D35" s="138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5" t="s">
        <v>16</v>
      </c>
      <c r="B36" s="95" t="s">
        <v>566</v>
      </c>
      <c r="C36" s="95"/>
      <c r="D36" s="96" t="s">
        <v>578</v>
      </c>
      <c r="E36" s="95" t="s">
        <v>579</v>
      </c>
      <c r="F36" s="95" t="s">
        <v>580</v>
      </c>
      <c r="G36" s="95" t="s">
        <v>601</v>
      </c>
      <c r="H36" s="95" t="s">
        <v>582</v>
      </c>
      <c r="I36" s="232" t="s">
        <v>583</v>
      </c>
      <c r="J36" s="234" t="s">
        <v>584</v>
      </c>
      <c r="K36" s="233" t="s">
        <v>607</v>
      </c>
      <c r="L36" s="97" t="s">
        <v>586</v>
      </c>
      <c r="M36" s="139" t="s">
        <v>608</v>
      </c>
      <c r="N36" s="95" t="s">
        <v>609</v>
      </c>
      <c r="O36" s="94" t="s">
        <v>588</v>
      </c>
      <c r="P36" s="96" t="s">
        <v>589</v>
      </c>
      <c r="Q36" s="311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80">
        <v>1</v>
      </c>
      <c r="B37" s="281">
        <v>45229</v>
      </c>
      <c r="C37" s="282"/>
      <c r="D37" s="282" t="s">
        <v>897</v>
      </c>
      <c r="E37" s="280" t="s">
        <v>603</v>
      </c>
      <c r="F37" s="280">
        <v>22625</v>
      </c>
      <c r="G37" s="305">
        <v>22350</v>
      </c>
      <c r="H37" s="235">
        <v>22350</v>
      </c>
      <c r="I37" s="236" t="s">
        <v>903</v>
      </c>
      <c r="J37" s="307" t="s">
        <v>913</v>
      </c>
      <c r="K37" s="283">
        <f t="shared" ref="K37" si="12">H37-F37</f>
        <v>-275</v>
      </c>
      <c r="L37" s="284">
        <f t="shared" ref="L37" si="13">(H37*N37)*0.03%</f>
        <v>268.2</v>
      </c>
      <c r="M37" s="285">
        <f t="shared" ref="M37" si="14">(K37*N37)-L37</f>
        <v>-11268.2</v>
      </c>
      <c r="N37" s="283">
        <v>40</v>
      </c>
      <c r="O37" s="286" t="s">
        <v>604</v>
      </c>
      <c r="P37" s="281">
        <v>45231</v>
      </c>
      <c r="Q37" s="279"/>
      <c r="R37" s="140"/>
      <c r="S37" s="55" t="s">
        <v>605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5" customHeight="1">
      <c r="A38" s="398">
        <v>2</v>
      </c>
      <c r="B38" s="400">
        <v>45230</v>
      </c>
      <c r="C38" s="255"/>
      <c r="D38" s="255" t="s">
        <v>895</v>
      </c>
      <c r="E38" s="224" t="s">
        <v>603</v>
      </c>
      <c r="F38" s="224">
        <v>17.5</v>
      </c>
      <c r="G38" s="224"/>
      <c r="H38" s="224">
        <v>26.5</v>
      </c>
      <c r="I38" s="219"/>
      <c r="J38" s="387" t="s">
        <v>931</v>
      </c>
      <c r="K38" s="237">
        <f>H38-F38</f>
        <v>9</v>
      </c>
      <c r="L38" s="327">
        <f>(H38*N38)*0.03%</f>
        <v>11.328749999999999</v>
      </c>
      <c r="M38" s="402">
        <v>8890</v>
      </c>
      <c r="N38" s="237">
        <v>1425</v>
      </c>
      <c r="O38" s="396" t="s">
        <v>594</v>
      </c>
      <c r="P38" s="389">
        <v>45233</v>
      </c>
      <c r="Q38" s="279"/>
      <c r="R38" s="141"/>
      <c r="S38" s="55" t="s">
        <v>593</v>
      </c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</row>
    <row r="39" spans="1:39" ht="15" customHeight="1">
      <c r="A39" s="399"/>
      <c r="B39" s="401"/>
      <c r="C39" s="255"/>
      <c r="D39" s="255" t="s">
        <v>896</v>
      </c>
      <c r="E39" s="224" t="s">
        <v>882</v>
      </c>
      <c r="F39" s="331" t="s">
        <v>921</v>
      </c>
      <c r="G39" s="224"/>
      <c r="H39" s="224">
        <v>11.25</v>
      </c>
      <c r="I39" s="219"/>
      <c r="J39" s="388"/>
      <c r="K39" s="332">
        <f>F39-H39</f>
        <v>-2.75</v>
      </c>
      <c r="L39" s="327">
        <f>(H39*N39)*0.03%</f>
        <v>4.8093749999999993</v>
      </c>
      <c r="M39" s="403"/>
      <c r="N39" s="237">
        <v>1425</v>
      </c>
      <c r="O39" s="397"/>
      <c r="P39" s="390"/>
      <c r="Q39" s="279"/>
      <c r="R39" s="141"/>
      <c r="S39" s="55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</row>
    <row r="40" spans="1:39" ht="12.75" customHeight="1">
      <c r="A40" s="328">
        <v>3</v>
      </c>
      <c r="B40" s="239">
        <v>45232</v>
      </c>
      <c r="C40" s="329"/>
      <c r="D40" s="329" t="s">
        <v>914</v>
      </c>
      <c r="E40" s="328" t="s">
        <v>603</v>
      </c>
      <c r="F40" s="328">
        <v>432</v>
      </c>
      <c r="G40" s="330">
        <v>426</v>
      </c>
      <c r="H40" s="224">
        <v>437.5</v>
      </c>
      <c r="I40" s="219" t="s">
        <v>915</v>
      </c>
      <c r="J40" s="326" t="s">
        <v>932</v>
      </c>
      <c r="K40" s="237">
        <f t="shared" ref="K40" si="15">H40-F40</f>
        <v>5.5</v>
      </c>
      <c r="L40" s="327">
        <f t="shared" ref="L40" si="16">(H40*N40)*0.03%</f>
        <v>209.99999999999997</v>
      </c>
      <c r="M40" s="238">
        <f t="shared" ref="M40" si="17">(K40*N40)-L40</f>
        <v>8590</v>
      </c>
      <c r="N40" s="237">
        <v>1600</v>
      </c>
      <c r="O40" s="102" t="s">
        <v>594</v>
      </c>
      <c r="P40" s="239">
        <v>45236</v>
      </c>
      <c r="Q40" s="279"/>
      <c r="R40" s="140"/>
      <c r="S40" s="55" t="s">
        <v>605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328">
        <v>4</v>
      </c>
      <c r="B41" s="239">
        <v>45232</v>
      </c>
      <c r="C41" s="329"/>
      <c r="D41" s="329" t="s">
        <v>916</v>
      </c>
      <c r="E41" s="328" t="s">
        <v>603</v>
      </c>
      <c r="F41" s="328">
        <v>920</v>
      </c>
      <c r="G41" s="330">
        <v>909</v>
      </c>
      <c r="H41" s="224">
        <v>929</v>
      </c>
      <c r="I41" s="219" t="s">
        <v>917</v>
      </c>
      <c r="J41" s="326" t="s">
        <v>807</v>
      </c>
      <c r="K41" s="237">
        <f t="shared" ref="K41" si="18">H41-F41</f>
        <v>9</v>
      </c>
      <c r="L41" s="327">
        <f t="shared" ref="L41" si="19">(H41*N41)*0.03%</f>
        <v>264.76499999999999</v>
      </c>
      <c r="M41" s="238">
        <f t="shared" ref="M41" si="20">(K41*N41)-L41</f>
        <v>8285.2350000000006</v>
      </c>
      <c r="N41" s="237">
        <v>950</v>
      </c>
      <c r="O41" s="102" t="s">
        <v>594</v>
      </c>
      <c r="P41" s="239">
        <v>45233</v>
      </c>
      <c r="Q41" s="279"/>
      <c r="R41" s="140"/>
      <c r="S41" s="55" t="s">
        <v>786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328">
        <v>5</v>
      </c>
      <c r="B42" s="239">
        <v>45233</v>
      </c>
      <c r="C42" s="329"/>
      <c r="D42" s="329" t="s">
        <v>924</v>
      </c>
      <c r="E42" s="328" t="s">
        <v>603</v>
      </c>
      <c r="F42" s="328">
        <v>3970</v>
      </c>
      <c r="G42" s="330">
        <v>3915</v>
      </c>
      <c r="H42" s="224">
        <v>4010</v>
      </c>
      <c r="I42" s="219" t="s">
        <v>925</v>
      </c>
      <c r="J42" s="326" t="s">
        <v>635</v>
      </c>
      <c r="K42" s="237">
        <f t="shared" ref="K42" si="21">H42-F42</f>
        <v>40</v>
      </c>
      <c r="L42" s="327">
        <f t="shared" ref="L42" si="22">(H42*N42)*0.03%</f>
        <v>240.59999999999997</v>
      </c>
      <c r="M42" s="238">
        <f t="shared" ref="M42" si="23">(K42*N42)-L42</f>
        <v>7759.4</v>
      </c>
      <c r="N42" s="237">
        <v>200</v>
      </c>
      <c r="O42" s="102" t="s">
        <v>594</v>
      </c>
      <c r="P42" s="239">
        <v>45236</v>
      </c>
      <c r="Q42" s="279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28">
        <v>6</v>
      </c>
      <c r="B43" s="239">
        <v>45233</v>
      </c>
      <c r="C43" s="329"/>
      <c r="D43" s="329" t="s">
        <v>926</v>
      </c>
      <c r="E43" s="328" t="s">
        <v>603</v>
      </c>
      <c r="F43" s="328">
        <v>257.25</v>
      </c>
      <c r="G43" s="330">
        <v>254</v>
      </c>
      <c r="H43" s="224">
        <v>260.5</v>
      </c>
      <c r="I43" s="219" t="s">
        <v>927</v>
      </c>
      <c r="J43" s="326" t="s">
        <v>933</v>
      </c>
      <c r="K43" s="237">
        <f t="shared" ref="K43" si="24">H43-F43</f>
        <v>3.25</v>
      </c>
      <c r="L43" s="327">
        <f t="shared" ref="L43" si="25">(H43*N43)*0.03%</f>
        <v>281.33999999999997</v>
      </c>
      <c r="M43" s="238">
        <f t="shared" ref="M43" si="26">(K43*N43)-L43</f>
        <v>11418.66</v>
      </c>
      <c r="N43" s="237">
        <v>3600</v>
      </c>
      <c r="O43" s="102" t="s">
        <v>594</v>
      </c>
      <c r="P43" s="239">
        <v>45236</v>
      </c>
      <c r="Q43" s="279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328">
        <v>7</v>
      </c>
      <c r="B44" s="239">
        <v>45236</v>
      </c>
      <c r="C44" s="329"/>
      <c r="D44" s="329" t="s">
        <v>938</v>
      </c>
      <c r="E44" s="328" t="s">
        <v>603</v>
      </c>
      <c r="F44" s="328">
        <v>315</v>
      </c>
      <c r="G44" s="330">
        <v>310</v>
      </c>
      <c r="H44" s="224">
        <v>321</v>
      </c>
      <c r="I44" s="219" t="s">
        <v>939</v>
      </c>
      <c r="J44" s="326" t="s">
        <v>971</v>
      </c>
      <c r="K44" s="237">
        <f t="shared" ref="K44" si="27">H44-F44</f>
        <v>6</v>
      </c>
      <c r="L44" s="327">
        <f t="shared" ref="L44" si="28">(H44*N44)*0.03%</f>
        <v>202.23</v>
      </c>
      <c r="M44" s="238">
        <f t="shared" ref="M44" si="29">(K44*N44)-L44</f>
        <v>12397.77</v>
      </c>
      <c r="N44" s="237">
        <v>2100</v>
      </c>
      <c r="O44" s="102" t="s">
        <v>594</v>
      </c>
      <c r="P44" s="239">
        <v>45239</v>
      </c>
      <c r="Q44" s="279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80">
        <v>8</v>
      </c>
      <c r="B45" s="281">
        <v>45236</v>
      </c>
      <c r="C45" s="282"/>
      <c r="D45" s="282" t="s">
        <v>940</v>
      </c>
      <c r="E45" s="280" t="s">
        <v>603</v>
      </c>
      <c r="F45" s="280">
        <v>5120</v>
      </c>
      <c r="G45" s="305">
        <v>5050</v>
      </c>
      <c r="H45" s="235">
        <v>5050</v>
      </c>
      <c r="I45" s="236" t="s">
        <v>941</v>
      </c>
      <c r="J45" s="307" t="s">
        <v>989</v>
      </c>
      <c r="K45" s="283">
        <f t="shared" ref="K45" si="30">H45-F45</f>
        <v>-70</v>
      </c>
      <c r="L45" s="284">
        <f t="shared" ref="L45" si="31">(H45*N45)*0.03%</f>
        <v>227.24999999999997</v>
      </c>
      <c r="M45" s="285">
        <f t="shared" ref="M45" si="32">(K45*N45)-L45</f>
        <v>-10727.25</v>
      </c>
      <c r="N45" s="283">
        <v>150</v>
      </c>
      <c r="O45" s="286" t="s">
        <v>604</v>
      </c>
      <c r="P45" s="281">
        <v>45243</v>
      </c>
      <c r="Q45" s="279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48">
        <v>9</v>
      </c>
      <c r="B46" s="349">
        <v>45237</v>
      </c>
      <c r="C46" s="350"/>
      <c r="D46" s="350" t="s">
        <v>955</v>
      </c>
      <c r="E46" s="348" t="s">
        <v>603</v>
      </c>
      <c r="F46" s="348">
        <v>7605</v>
      </c>
      <c r="G46" s="351">
        <v>7525</v>
      </c>
      <c r="H46" s="352">
        <v>7525</v>
      </c>
      <c r="I46" s="353" t="s">
        <v>956</v>
      </c>
      <c r="J46" s="354" t="s">
        <v>957</v>
      </c>
      <c r="K46" s="355">
        <f t="shared" ref="K46:K48" si="33">H46-F46</f>
        <v>-80</v>
      </c>
      <c r="L46" s="356">
        <f t="shared" ref="L46:L48" si="34">(H46*N46)*0.03%</f>
        <v>282.1875</v>
      </c>
      <c r="M46" s="357">
        <f t="shared" ref="M46:M48" si="35">(K46*N46)-L46</f>
        <v>-10282.1875</v>
      </c>
      <c r="N46" s="355">
        <v>125</v>
      </c>
      <c r="O46" s="358" t="s">
        <v>604</v>
      </c>
      <c r="P46" s="349">
        <v>45237</v>
      </c>
      <c r="Q46" s="279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59">
        <v>10</v>
      </c>
      <c r="B47" s="360">
        <v>45238</v>
      </c>
      <c r="C47" s="361"/>
      <c r="D47" s="361" t="s">
        <v>964</v>
      </c>
      <c r="E47" s="359" t="s">
        <v>603</v>
      </c>
      <c r="F47" s="359">
        <v>360.5</v>
      </c>
      <c r="G47" s="359">
        <v>356</v>
      </c>
      <c r="H47" s="359">
        <v>361.5</v>
      </c>
      <c r="I47" s="359" t="s">
        <v>965</v>
      </c>
      <c r="J47" s="362" t="s">
        <v>808</v>
      </c>
      <c r="K47" s="363">
        <f t="shared" si="33"/>
        <v>1</v>
      </c>
      <c r="L47" s="364">
        <f t="shared" si="34"/>
        <v>216.89999999999998</v>
      </c>
      <c r="M47" s="365">
        <f t="shared" si="35"/>
        <v>1783.1</v>
      </c>
      <c r="N47" s="363">
        <v>2000</v>
      </c>
      <c r="O47" s="362" t="s">
        <v>612</v>
      </c>
      <c r="P47" s="360">
        <v>45239</v>
      </c>
      <c r="Q47" s="279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13">
        <v>11</v>
      </c>
      <c r="B48" s="371">
        <v>45239</v>
      </c>
      <c r="C48" s="372"/>
      <c r="D48" s="372" t="s">
        <v>972</v>
      </c>
      <c r="E48" s="313" t="s">
        <v>603</v>
      </c>
      <c r="F48" s="313">
        <v>1755</v>
      </c>
      <c r="G48" s="313">
        <v>1720</v>
      </c>
      <c r="H48" s="313">
        <v>1785</v>
      </c>
      <c r="I48" s="373" t="s">
        <v>973</v>
      </c>
      <c r="J48" s="326" t="s">
        <v>815</v>
      </c>
      <c r="K48" s="237">
        <f t="shared" si="33"/>
        <v>30</v>
      </c>
      <c r="L48" s="327">
        <f t="shared" si="34"/>
        <v>160.64999999999998</v>
      </c>
      <c r="M48" s="238">
        <f t="shared" si="35"/>
        <v>8839.35</v>
      </c>
      <c r="N48" s="237">
        <v>300</v>
      </c>
      <c r="O48" s="102" t="s">
        <v>594</v>
      </c>
      <c r="P48" s="239">
        <v>45242</v>
      </c>
      <c r="Q48" s="279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66">
        <v>12</v>
      </c>
      <c r="B49" s="367">
        <v>45239</v>
      </c>
      <c r="C49" s="368"/>
      <c r="D49" s="368" t="s">
        <v>974</v>
      </c>
      <c r="E49" s="366" t="s">
        <v>603</v>
      </c>
      <c r="F49" s="366">
        <v>1219</v>
      </c>
      <c r="G49" s="369">
        <v>1207</v>
      </c>
      <c r="H49" s="321">
        <v>1207</v>
      </c>
      <c r="I49" s="370" t="s">
        <v>975</v>
      </c>
      <c r="J49" s="307" t="s">
        <v>983</v>
      </c>
      <c r="K49" s="283">
        <f>H49-F49</f>
        <v>-12</v>
      </c>
      <c r="L49" s="284">
        <f t="shared" ref="L49" si="36">(H49*N49)*0.03%</f>
        <v>307.78499999999997</v>
      </c>
      <c r="M49" s="285">
        <f t="shared" ref="M49" si="37">(K49*N49)-L49</f>
        <v>-10507.785</v>
      </c>
      <c r="N49" s="283">
        <v>850</v>
      </c>
      <c r="O49" s="358" t="s">
        <v>604</v>
      </c>
      <c r="P49" s="281">
        <v>45240</v>
      </c>
      <c r="Q49" s="279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28">
        <v>13</v>
      </c>
      <c r="B50" s="239">
        <v>45239</v>
      </c>
      <c r="C50" s="329"/>
      <c r="D50" s="329" t="s">
        <v>976</v>
      </c>
      <c r="E50" s="328" t="s">
        <v>882</v>
      </c>
      <c r="F50" s="328">
        <v>201</v>
      </c>
      <c r="G50" s="330">
        <v>204</v>
      </c>
      <c r="H50" s="224">
        <v>193.5</v>
      </c>
      <c r="I50" s="219" t="s">
        <v>977</v>
      </c>
      <c r="J50" s="326" t="s">
        <v>979</v>
      </c>
      <c r="K50" s="237">
        <f>F50-H50</f>
        <v>7.5</v>
      </c>
      <c r="L50" s="327">
        <f t="shared" ref="L50" si="38">(H50*N50)*0.03%</f>
        <v>174.14999999999998</v>
      </c>
      <c r="M50" s="238">
        <f t="shared" ref="M50" si="39">(K50*N50)-L50</f>
        <v>22325.85</v>
      </c>
      <c r="N50" s="237">
        <v>3000</v>
      </c>
      <c r="O50" s="102" t="s">
        <v>594</v>
      </c>
      <c r="P50" s="239">
        <v>45240</v>
      </c>
      <c r="Q50" s="279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4">
        <v>14</v>
      </c>
      <c r="B51" s="303">
        <v>45240</v>
      </c>
      <c r="C51" s="255"/>
      <c r="D51" s="255" t="s">
        <v>980</v>
      </c>
      <c r="E51" s="224" t="s">
        <v>603</v>
      </c>
      <c r="F51" s="224">
        <v>19440</v>
      </c>
      <c r="G51" s="224">
        <v>19340</v>
      </c>
      <c r="H51" s="224">
        <v>19490</v>
      </c>
      <c r="I51" s="219" t="s">
        <v>981</v>
      </c>
      <c r="J51" s="315" t="s">
        <v>982</v>
      </c>
      <c r="K51" s="237">
        <f>H51-F51</f>
        <v>50</v>
      </c>
      <c r="L51" s="246">
        <v>25</v>
      </c>
      <c r="M51" s="238">
        <f t="shared" ref="M51" si="40">(K51*N51)-L51</f>
        <v>2475</v>
      </c>
      <c r="N51" s="237">
        <v>50</v>
      </c>
      <c r="O51" s="102" t="s">
        <v>594</v>
      </c>
      <c r="P51" s="239">
        <v>45240</v>
      </c>
      <c r="Q51" s="279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28">
        <v>15</v>
      </c>
      <c r="B52" s="239">
        <v>45243</v>
      </c>
      <c r="C52" s="329"/>
      <c r="D52" s="329" t="s">
        <v>990</v>
      </c>
      <c r="E52" s="328" t="s">
        <v>603</v>
      </c>
      <c r="F52" s="328">
        <v>622.5</v>
      </c>
      <c r="G52" s="330">
        <v>612.5</v>
      </c>
      <c r="H52" s="224">
        <v>632</v>
      </c>
      <c r="I52" s="219" t="s">
        <v>991</v>
      </c>
      <c r="J52" s="315" t="s">
        <v>1035</v>
      </c>
      <c r="K52" s="237">
        <f>H52-F52</f>
        <v>9.5</v>
      </c>
      <c r="L52" s="246">
        <v>25</v>
      </c>
      <c r="M52" s="238">
        <f t="shared" ref="M52" si="41">(K52*N52)-L52</f>
        <v>10425</v>
      </c>
      <c r="N52" s="237">
        <v>1100</v>
      </c>
      <c r="O52" s="102" t="s">
        <v>594</v>
      </c>
      <c r="P52" s="239">
        <v>45245</v>
      </c>
      <c r="Q52" s="279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28">
        <v>16</v>
      </c>
      <c r="B53" s="239">
        <v>45243</v>
      </c>
      <c r="C53" s="329"/>
      <c r="D53" s="329" t="s">
        <v>993</v>
      </c>
      <c r="E53" s="328" t="s">
        <v>603</v>
      </c>
      <c r="F53" s="328">
        <v>3412.5</v>
      </c>
      <c r="G53" s="330">
        <v>3374</v>
      </c>
      <c r="H53" s="224">
        <v>3455</v>
      </c>
      <c r="I53" s="219" t="s">
        <v>994</v>
      </c>
      <c r="J53" s="315" t="s">
        <v>1035</v>
      </c>
      <c r="K53" s="237">
        <f>H53-F53</f>
        <v>42.5</v>
      </c>
      <c r="L53" s="246">
        <v>25</v>
      </c>
      <c r="M53" s="238">
        <f t="shared" ref="M53" si="42">(K53*N53)-L53</f>
        <v>11662.5</v>
      </c>
      <c r="N53" s="237">
        <v>275</v>
      </c>
      <c r="O53" s="102" t="s">
        <v>594</v>
      </c>
      <c r="P53" s="239">
        <v>45245</v>
      </c>
      <c r="Q53" s="279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98">
        <v>17</v>
      </c>
      <c r="B54" s="291">
        <v>45245</v>
      </c>
      <c r="C54" s="143"/>
      <c r="D54" s="143" t="s">
        <v>924</v>
      </c>
      <c r="E54" s="98" t="s">
        <v>603</v>
      </c>
      <c r="F54" s="98" t="s">
        <v>1036</v>
      </c>
      <c r="G54" s="304">
        <v>3985</v>
      </c>
      <c r="H54" s="221"/>
      <c r="I54" s="223" t="s">
        <v>1037</v>
      </c>
      <c r="J54" s="306" t="s">
        <v>592</v>
      </c>
      <c r="K54" s="98"/>
      <c r="L54" s="101"/>
      <c r="M54" s="292"/>
      <c r="N54" s="98"/>
      <c r="O54" s="100"/>
      <c r="P54" s="291"/>
      <c r="Q54" s="279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28">
        <v>18</v>
      </c>
      <c r="B55" s="239">
        <v>45245</v>
      </c>
      <c r="C55" s="329"/>
      <c r="D55" s="329" t="s">
        <v>993</v>
      </c>
      <c r="E55" s="328" t="s">
        <v>603</v>
      </c>
      <c r="F55" s="328">
        <v>3440</v>
      </c>
      <c r="G55" s="330">
        <v>3404</v>
      </c>
      <c r="H55" s="224">
        <v>3530</v>
      </c>
      <c r="I55" s="219" t="s">
        <v>1044</v>
      </c>
      <c r="J55" s="315" t="s">
        <v>1045</v>
      </c>
      <c r="K55" s="237">
        <f>H55-F55</f>
        <v>90</v>
      </c>
      <c r="L55" s="246">
        <v>25</v>
      </c>
      <c r="M55" s="238">
        <f t="shared" ref="M55" si="43">(K55*N55)-L55</f>
        <v>24725</v>
      </c>
      <c r="N55" s="237">
        <v>275</v>
      </c>
      <c r="O55" s="102" t="s">
        <v>594</v>
      </c>
      <c r="P55" s="239">
        <v>45245</v>
      </c>
      <c r="Q55" s="279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98">
        <v>19</v>
      </c>
      <c r="B56" s="291">
        <v>45245</v>
      </c>
      <c r="C56" s="143"/>
      <c r="D56" s="143" t="s">
        <v>1046</v>
      </c>
      <c r="E56" s="98" t="s">
        <v>603</v>
      </c>
      <c r="F56" s="98" t="s">
        <v>1047</v>
      </c>
      <c r="G56" s="304">
        <v>4180</v>
      </c>
      <c r="H56" s="221"/>
      <c r="I56" s="223" t="s">
        <v>1048</v>
      </c>
      <c r="J56" s="306" t="s">
        <v>592</v>
      </c>
      <c r="K56" s="98"/>
      <c r="L56" s="101"/>
      <c r="M56" s="292"/>
      <c r="N56" s="98"/>
      <c r="O56" s="100"/>
      <c r="P56" s="291"/>
      <c r="Q56" s="279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98"/>
      <c r="B57" s="291"/>
      <c r="C57" s="143"/>
      <c r="D57" s="143"/>
      <c r="E57" s="98"/>
      <c r="F57" s="98"/>
      <c r="G57" s="304"/>
      <c r="H57" s="221"/>
      <c r="I57" s="223"/>
      <c r="J57" s="306"/>
      <c r="K57" s="98"/>
      <c r="L57" s="101"/>
      <c r="M57" s="292"/>
      <c r="N57" s="98"/>
      <c r="O57" s="100"/>
      <c r="P57" s="291"/>
      <c r="Q57" s="279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98"/>
      <c r="B58" s="291"/>
      <c r="C58" s="143"/>
      <c r="D58" s="143"/>
      <c r="E58" s="98"/>
      <c r="F58" s="98"/>
      <c r="G58" s="304"/>
      <c r="H58" s="221"/>
      <c r="I58" s="223"/>
      <c r="J58" s="306"/>
      <c r="K58" s="98"/>
      <c r="L58" s="101"/>
      <c r="M58" s="292"/>
      <c r="N58" s="98"/>
      <c r="O58" s="100"/>
      <c r="P58" s="291"/>
      <c r="Q58" s="279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60" spans="1:39" ht="12.75" customHeight="1">
      <c r="A60" s="141"/>
      <c r="B60" s="144"/>
      <c r="C60" s="140"/>
      <c r="D60" s="140"/>
      <c r="E60" s="141"/>
      <c r="F60" s="141"/>
      <c r="G60" s="141"/>
      <c r="H60" s="145"/>
      <c r="I60" s="145"/>
      <c r="J60" s="145"/>
      <c r="K60" s="140"/>
      <c r="L60" s="141"/>
      <c r="M60" s="141"/>
      <c r="N60" s="141"/>
      <c r="O60" s="145"/>
      <c r="P60" s="145"/>
      <c r="Q60" s="145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3.8">
      <c r="A61" s="146" t="s">
        <v>610</v>
      </c>
      <c r="B61" s="146"/>
      <c r="C61" s="146"/>
      <c r="D61" s="146"/>
      <c r="E61" s="147"/>
      <c r="F61" s="108"/>
      <c r="G61" s="108"/>
      <c r="H61" s="108"/>
      <c r="I61" s="108"/>
      <c r="J61" s="1"/>
      <c r="K61" s="6"/>
      <c r="L61" s="6"/>
      <c r="M61" s="6"/>
      <c r="N61" s="1"/>
      <c r="O61" s="1"/>
      <c r="P61" s="37"/>
      <c r="Q61" s="37"/>
      <c r="R61" s="37"/>
      <c r="S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7"/>
      <c r="AH61" s="37"/>
      <c r="AI61" s="37"/>
      <c r="AJ61" s="37"/>
      <c r="AK61" s="37"/>
      <c r="AL61" s="37"/>
      <c r="AM61" s="37"/>
    </row>
    <row r="62" spans="1:39" ht="39.6">
      <c r="A62" s="95" t="s">
        <v>16</v>
      </c>
      <c r="B62" s="95" t="s">
        <v>566</v>
      </c>
      <c r="C62" s="95"/>
      <c r="D62" s="96" t="s">
        <v>578</v>
      </c>
      <c r="E62" s="95" t="s">
        <v>579</v>
      </c>
      <c r="F62" s="95" t="s">
        <v>580</v>
      </c>
      <c r="G62" s="95" t="s">
        <v>601</v>
      </c>
      <c r="H62" s="95" t="s">
        <v>582</v>
      </c>
      <c r="I62" s="95" t="s">
        <v>583</v>
      </c>
      <c r="J62" s="94" t="s">
        <v>584</v>
      </c>
      <c r="K62" s="94" t="s">
        <v>611</v>
      </c>
      <c r="L62" s="97" t="s">
        <v>586</v>
      </c>
      <c r="M62" s="139" t="s">
        <v>608</v>
      </c>
      <c r="N62" s="95" t="s">
        <v>609</v>
      </c>
      <c r="O62" s="95" t="s">
        <v>588</v>
      </c>
      <c r="P62" s="96" t="s">
        <v>589</v>
      </c>
      <c r="Q62" s="308"/>
      <c r="R62" s="37"/>
      <c r="S62" s="6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7"/>
      <c r="AH62" s="37"/>
      <c r="AI62" s="37"/>
      <c r="AJ62" s="37"/>
      <c r="AK62" s="37"/>
      <c r="AL62" s="37"/>
      <c r="AM62" s="37"/>
    </row>
    <row r="63" spans="1:39" ht="15" customHeight="1">
      <c r="A63" s="412">
        <v>1</v>
      </c>
      <c r="B63" s="413">
        <v>45226</v>
      </c>
      <c r="C63" s="316"/>
      <c r="D63" s="316" t="s">
        <v>898</v>
      </c>
      <c r="E63" s="312" t="s">
        <v>603</v>
      </c>
      <c r="F63" s="312">
        <v>60</v>
      </c>
      <c r="G63" s="312"/>
      <c r="H63" s="314">
        <v>43</v>
      </c>
      <c r="I63" s="314"/>
      <c r="J63" s="387" t="s">
        <v>807</v>
      </c>
      <c r="K63" s="237">
        <f t="shared" ref="K63" si="44">H63-F63</f>
        <v>-17</v>
      </c>
      <c r="L63" s="246">
        <v>50</v>
      </c>
      <c r="M63" s="402">
        <v>300</v>
      </c>
      <c r="N63" s="237">
        <v>50</v>
      </c>
      <c r="O63" s="396" t="s">
        <v>594</v>
      </c>
      <c r="P63" s="239">
        <v>45231</v>
      </c>
      <c r="Q63" s="279"/>
      <c r="R63" s="141"/>
      <c r="S63" s="55" t="s">
        <v>593</v>
      </c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</row>
    <row r="64" spans="1:39" ht="15" customHeight="1">
      <c r="A64" s="399"/>
      <c r="B64" s="401"/>
      <c r="C64" s="255"/>
      <c r="D64" s="255" t="s">
        <v>899</v>
      </c>
      <c r="E64" s="224" t="s">
        <v>882</v>
      </c>
      <c r="F64" s="224">
        <v>37</v>
      </c>
      <c r="G64" s="224"/>
      <c r="H64" s="219">
        <v>24</v>
      </c>
      <c r="I64" s="219"/>
      <c r="J64" s="395"/>
      <c r="K64" s="237">
        <v>26</v>
      </c>
      <c r="L64" s="246">
        <v>100</v>
      </c>
      <c r="M64" s="406"/>
      <c r="N64" s="237">
        <v>50</v>
      </c>
      <c r="O64" s="408"/>
      <c r="P64" s="239">
        <v>45230</v>
      </c>
      <c r="Q64" s="279"/>
      <c r="R64" s="141"/>
      <c r="S64" s="55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</row>
    <row r="65" spans="1:39" ht="15" customHeight="1">
      <c r="A65" s="414">
        <v>2</v>
      </c>
      <c r="B65" s="410">
        <v>45229</v>
      </c>
      <c r="C65" s="287"/>
      <c r="D65" s="287" t="s">
        <v>901</v>
      </c>
      <c r="E65" s="221" t="s">
        <v>603</v>
      </c>
      <c r="F65" s="221">
        <v>57</v>
      </c>
      <c r="G65" s="221"/>
      <c r="H65" s="223"/>
      <c r="I65" s="223"/>
      <c r="J65" s="416" t="s">
        <v>592</v>
      </c>
      <c r="K65" s="221"/>
      <c r="L65" s="288"/>
      <c r="M65" s="289"/>
      <c r="N65" s="221"/>
      <c r="O65" s="223"/>
      <c r="P65" s="410"/>
      <c r="Q65" s="279"/>
      <c r="R65" s="141"/>
      <c r="S65" s="55" t="s">
        <v>593</v>
      </c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</row>
    <row r="66" spans="1:39" ht="15" customHeight="1">
      <c r="A66" s="415"/>
      <c r="B66" s="411"/>
      <c r="C66" s="287"/>
      <c r="D66" s="287" t="s">
        <v>902</v>
      </c>
      <c r="E66" s="221" t="s">
        <v>882</v>
      </c>
      <c r="F66" s="221">
        <v>27</v>
      </c>
      <c r="G66" s="221"/>
      <c r="H66" s="223"/>
      <c r="I66" s="223"/>
      <c r="J66" s="417"/>
      <c r="K66" s="221"/>
      <c r="L66" s="288"/>
      <c r="M66" s="289"/>
      <c r="N66" s="221"/>
      <c r="O66" s="223"/>
      <c r="P66" s="411"/>
      <c r="Q66" s="279"/>
      <c r="R66" s="141"/>
      <c r="S66" s="55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</row>
    <row r="67" spans="1:39" ht="15" customHeight="1">
      <c r="A67" s="313">
        <v>3</v>
      </c>
      <c r="B67" s="303">
        <v>45231</v>
      </c>
      <c r="C67" s="255"/>
      <c r="D67" s="255" t="s">
        <v>904</v>
      </c>
      <c r="E67" s="224" t="s">
        <v>882</v>
      </c>
      <c r="F67" s="224">
        <v>57</v>
      </c>
      <c r="G67" s="224">
        <v>105</v>
      </c>
      <c r="H67" s="219">
        <v>16</v>
      </c>
      <c r="I67" s="219">
        <v>0.1</v>
      </c>
      <c r="J67" s="315" t="s">
        <v>908</v>
      </c>
      <c r="K67" s="237">
        <f>F67-H67</f>
        <v>41</v>
      </c>
      <c r="L67" s="246">
        <v>50</v>
      </c>
      <c r="M67" s="238">
        <f t="shared" ref="M67" si="45">(K67*N67)-L67</f>
        <v>565</v>
      </c>
      <c r="N67" s="237">
        <v>15</v>
      </c>
      <c r="O67" s="102" t="s">
        <v>594</v>
      </c>
      <c r="P67" s="239">
        <v>45231</v>
      </c>
      <c r="Q67" s="279"/>
      <c r="R67" s="141"/>
      <c r="S67" s="55" t="s">
        <v>593</v>
      </c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</row>
    <row r="68" spans="1:39" ht="15" customHeight="1">
      <c r="A68" s="398">
        <v>4</v>
      </c>
      <c r="B68" s="400">
        <v>45231</v>
      </c>
      <c r="C68" s="255"/>
      <c r="D68" s="255" t="s">
        <v>909</v>
      </c>
      <c r="E68" s="224" t="s">
        <v>603</v>
      </c>
      <c r="F68" s="224">
        <v>13.25</v>
      </c>
      <c r="G68" s="224"/>
      <c r="H68" s="219">
        <v>15.5</v>
      </c>
      <c r="I68" s="219"/>
      <c r="J68" s="387" t="s">
        <v>934</v>
      </c>
      <c r="K68" s="237">
        <f>H68-F68</f>
        <v>2.25</v>
      </c>
      <c r="L68" s="246">
        <v>50</v>
      </c>
      <c r="M68" s="402">
        <v>1250</v>
      </c>
      <c r="N68" s="237">
        <v>900</v>
      </c>
      <c r="O68" s="396" t="s">
        <v>594</v>
      </c>
      <c r="P68" s="389">
        <v>45236</v>
      </c>
      <c r="Q68" s="279"/>
      <c r="R68" s="141"/>
      <c r="S68" s="55" t="s">
        <v>593</v>
      </c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</row>
    <row r="69" spans="1:39" ht="15" customHeight="1">
      <c r="A69" s="399"/>
      <c r="B69" s="401"/>
      <c r="C69" s="255"/>
      <c r="D69" s="255" t="s">
        <v>910</v>
      </c>
      <c r="E69" s="224" t="s">
        <v>882</v>
      </c>
      <c r="F69" s="224">
        <v>8.25</v>
      </c>
      <c r="G69" s="224"/>
      <c r="H69" s="219">
        <v>9</v>
      </c>
      <c r="I69" s="219"/>
      <c r="J69" s="388"/>
      <c r="K69" s="237">
        <f>F69-H69</f>
        <v>-0.75</v>
      </c>
      <c r="L69" s="246">
        <v>50</v>
      </c>
      <c r="M69" s="403"/>
      <c r="N69" s="237">
        <v>900</v>
      </c>
      <c r="O69" s="397"/>
      <c r="P69" s="390"/>
      <c r="Q69" s="279"/>
      <c r="R69" s="141"/>
      <c r="S69" s="55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</row>
    <row r="70" spans="1:39" ht="15" customHeight="1">
      <c r="A70" s="321">
        <v>5</v>
      </c>
      <c r="B70" s="322">
        <v>45232</v>
      </c>
      <c r="C70" s="323"/>
      <c r="D70" s="323" t="s">
        <v>918</v>
      </c>
      <c r="E70" s="235" t="s">
        <v>603</v>
      </c>
      <c r="F70" s="235">
        <v>11</v>
      </c>
      <c r="G70" s="235">
        <v>0</v>
      </c>
      <c r="H70" s="236">
        <v>0</v>
      </c>
      <c r="I70" s="236" t="s">
        <v>919</v>
      </c>
      <c r="J70" s="324" t="s">
        <v>920</v>
      </c>
      <c r="K70" s="283">
        <f>H70-F70</f>
        <v>-11</v>
      </c>
      <c r="L70" s="325">
        <v>25</v>
      </c>
      <c r="M70" s="285">
        <f t="shared" ref="M70" si="46">(K70*N70)-L70</f>
        <v>-575</v>
      </c>
      <c r="N70" s="283">
        <v>50</v>
      </c>
      <c r="O70" s="286" t="s">
        <v>604</v>
      </c>
      <c r="P70" s="281">
        <v>45232</v>
      </c>
      <c r="Q70" s="279"/>
      <c r="R70" s="141"/>
      <c r="S70" s="55" t="s">
        <v>593</v>
      </c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</row>
    <row r="71" spans="1:39" ht="12.75" customHeight="1">
      <c r="A71" s="391">
        <v>5</v>
      </c>
      <c r="B71" s="389">
        <v>45233</v>
      </c>
      <c r="C71" s="329"/>
      <c r="D71" s="329" t="s">
        <v>922</v>
      </c>
      <c r="E71" s="328" t="s">
        <v>882</v>
      </c>
      <c r="F71" s="328">
        <v>24</v>
      </c>
      <c r="G71" s="330"/>
      <c r="H71" s="224">
        <v>29</v>
      </c>
      <c r="I71" s="219"/>
      <c r="J71" s="387" t="s">
        <v>935</v>
      </c>
      <c r="K71" s="237">
        <f>F71-H71</f>
        <v>-5</v>
      </c>
      <c r="L71" s="246">
        <v>50</v>
      </c>
      <c r="M71" s="402">
        <v>560</v>
      </c>
      <c r="N71" s="237">
        <v>40</v>
      </c>
      <c r="O71" s="396" t="s">
        <v>594</v>
      </c>
      <c r="P71" s="389">
        <v>45236</v>
      </c>
      <c r="Q71" s="279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92"/>
      <c r="B72" s="393"/>
      <c r="C72" s="334"/>
      <c r="D72" s="334" t="s">
        <v>923</v>
      </c>
      <c r="E72" s="333" t="s">
        <v>882</v>
      </c>
      <c r="F72" s="333">
        <v>27</v>
      </c>
      <c r="G72" s="335"/>
      <c r="H72" s="312">
        <v>5.5</v>
      </c>
      <c r="I72" s="314"/>
      <c r="J72" s="395"/>
      <c r="K72" s="237">
        <f>F72-H72</f>
        <v>21.5</v>
      </c>
      <c r="L72" s="246">
        <v>50</v>
      </c>
      <c r="M72" s="406"/>
      <c r="N72" s="237">
        <v>40</v>
      </c>
      <c r="O72" s="408"/>
      <c r="P72" s="409"/>
      <c r="Q72" s="279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91">
        <v>6</v>
      </c>
      <c r="B73" s="389">
        <v>45233</v>
      </c>
      <c r="C73" s="329"/>
      <c r="D73" s="329" t="s">
        <v>928</v>
      </c>
      <c r="E73" s="328" t="s">
        <v>603</v>
      </c>
      <c r="F73" s="328">
        <v>16.5</v>
      </c>
      <c r="G73" s="224"/>
      <c r="H73" s="224">
        <v>19.5</v>
      </c>
      <c r="I73" s="219"/>
      <c r="J73" s="394" t="s">
        <v>1030</v>
      </c>
      <c r="K73" s="237">
        <f>H73-F73</f>
        <v>3</v>
      </c>
      <c r="L73" s="246">
        <v>50</v>
      </c>
      <c r="M73" s="405">
        <v>4250</v>
      </c>
      <c r="N73" s="237">
        <v>1450</v>
      </c>
      <c r="O73" s="407" t="s">
        <v>594</v>
      </c>
      <c r="P73" s="418">
        <v>45245</v>
      </c>
      <c r="Q73" s="279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92"/>
      <c r="B74" s="393"/>
      <c r="C74" s="334"/>
      <c r="D74" s="334" t="s">
        <v>929</v>
      </c>
      <c r="E74" s="333" t="s">
        <v>882</v>
      </c>
      <c r="F74" s="333">
        <v>6.5</v>
      </c>
      <c r="G74" s="224"/>
      <c r="H74" s="224">
        <v>6.5</v>
      </c>
      <c r="I74" s="219"/>
      <c r="J74" s="395"/>
      <c r="K74" s="237">
        <f>F74-H74</f>
        <v>0</v>
      </c>
      <c r="L74" s="246">
        <v>50</v>
      </c>
      <c r="M74" s="406"/>
      <c r="N74" s="237">
        <v>1450</v>
      </c>
      <c r="O74" s="408"/>
      <c r="P74" s="409"/>
      <c r="Q74" s="279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98">
        <v>7</v>
      </c>
      <c r="B75" s="400">
        <v>45236</v>
      </c>
      <c r="C75" s="255"/>
      <c r="D75" s="255" t="s">
        <v>922</v>
      </c>
      <c r="E75" s="224" t="s">
        <v>882</v>
      </c>
      <c r="F75" s="224">
        <v>39.5</v>
      </c>
      <c r="G75" s="224"/>
      <c r="H75" s="224">
        <v>11</v>
      </c>
      <c r="I75" s="219"/>
      <c r="J75" s="394" t="s">
        <v>960</v>
      </c>
      <c r="K75" s="237">
        <f>F75-H75</f>
        <v>28.5</v>
      </c>
      <c r="L75" s="246">
        <v>50</v>
      </c>
      <c r="M75" s="405">
        <v>1440</v>
      </c>
      <c r="N75" s="237">
        <v>40</v>
      </c>
      <c r="O75" s="407" t="s">
        <v>594</v>
      </c>
      <c r="P75" s="418">
        <v>45237</v>
      </c>
      <c r="Q75" s="279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99"/>
      <c r="B76" s="404"/>
      <c r="C76" s="255"/>
      <c r="D76" s="255" t="s">
        <v>946</v>
      </c>
      <c r="E76" s="224" t="s">
        <v>882</v>
      </c>
      <c r="F76" s="224">
        <v>41</v>
      </c>
      <c r="G76" s="224"/>
      <c r="H76" s="224">
        <v>31</v>
      </c>
      <c r="I76" s="219"/>
      <c r="J76" s="388"/>
      <c r="K76" s="237">
        <f>F76-H76</f>
        <v>10</v>
      </c>
      <c r="L76" s="246">
        <v>50</v>
      </c>
      <c r="M76" s="406"/>
      <c r="N76" s="237">
        <v>40</v>
      </c>
      <c r="O76" s="408"/>
      <c r="P76" s="409"/>
      <c r="Q76" s="279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224">
        <v>8</v>
      </c>
      <c r="B77" s="303">
        <v>45237</v>
      </c>
      <c r="C77" s="255"/>
      <c r="D77" s="255" t="s">
        <v>952</v>
      </c>
      <c r="E77" s="224" t="s">
        <v>603</v>
      </c>
      <c r="F77" s="224">
        <v>21.5</v>
      </c>
      <c r="G77" s="224"/>
      <c r="H77" s="224">
        <v>31.5</v>
      </c>
      <c r="I77" s="219" t="s">
        <v>953</v>
      </c>
      <c r="J77" s="315" t="s">
        <v>951</v>
      </c>
      <c r="K77" s="237">
        <f>H77-F77</f>
        <v>10</v>
      </c>
      <c r="L77" s="246">
        <v>50</v>
      </c>
      <c r="M77" s="238">
        <f t="shared" ref="M77" si="47">(K77*N77)-L77</f>
        <v>350</v>
      </c>
      <c r="N77" s="237">
        <v>40</v>
      </c>
      <c r="O77" s="102" t="s">
        <v>594</v>
      </c>
      <c r="P77" s="239">
        <v>45237</v>
      </c>
      <c r="Q77" s="279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398">
        <v>9</v>
      </c>
      <c r="B78" s="400">
        <v>45237</v>
      </c>
      <c r="C78" s="255"/>
      <c r="D78" s="255" t="s">
        <v>958</v>
      </c>
      <c r="E78" s="224" t="s">
        <v>603</v>
      </c>
      <c r="F78" s="224">
        <v>275</v>
      </c>
      <c r="G78" s="224"/>
      <c r="H78" s="224">
        <v>265</v>
      </c>
      <c r="I78" s="219"/>
      <c r="J78" s="387" t="s">
        <v>968</v>
      </c>
      <c r="K78" s="237">
        <f>H78-F78</f>
        <v>-10</v>
      </c>
      <c r="L78" s="246">
        <v>50</v>
      </c>
      <c r="M78" s="402">
        <v>875</v>
      </c>
      <c r="N78" s="237">
        <v>15</v>
      </c>
      <c r="O78" s="396" t="s">
        <v>594</v>
      </c>
      <c r="P78" s="389">
        <v>45238</v>
      </c>
      <c r="Q78" s="279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99"/>
      <c r="B79" s="401"/>
      <c r="C79" s="255"/>
      <c r="D79" s="255" t="s">
        <v>959</v>
      </c>
      <c r="E79" s="224" t="s">
        <v>882</v>
      </c>
      <c r="F79" s="224">
        <v>85</v>
      </c>
      <c r="G79" s="224"/>
      <c r="H79" s="224">
        <v>10</v>
      </c>
      <c r="I79" s="219"/>
      <c r="J79" s="388"/>
      <c r="K79" s="237">
        <f>F79-H79</f>
        <v>75</v>
      </c>
      <c r="L79" s="246">
        <v>50</v>
      </c>
      <c r="M79" s="403"/>
      <c r="N79" s="237">
        <v>15</v>
      </c>
      <c r="O79" s="397"/>
      <c r="P79" s="390"/>
      <c r="Q79" s="279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235">
        <v>11</v>
      </c>
      <c r="B80" s="322">
        <v>45238</v>
      </c>
      <c r="C80" s="323"/>
      <c r="D80" s="323" t="s">
        <v>962</v>
      </c>
      <c r="E80" s="235" t="s">
        <v>603</v>
      </c>
      <c r="F80" s="235">
        <v>90</v>
      </c>
      <c r="G80" s="235">
        <v>59</v>
      </c>
      <c r="H80" s="235">
        <v>40</v>
      </c>
      <c r="I80" s="236" t="s">
        <v>963</v>
      </c>
      <c r="J80" s="324" t="s">
        <v>978</v>
      </c>
      <c r="K80" s="283">
        <f>H80-F80</f>
        <v>-50</v>
      </c>
      <c r="L80" s="325">
        <v>25</v>
      </c>
      <c r="M80" s="285">
        <f t="shared" ref="M80" si="48">(K80*N80)-L80</f>
        <v>-2025</v>
      </c>
      <c r="N80" s="283">
        <v>40</v>
      </c>
      <c r="O80" s="286" t="s">
        <v>604</v>
      </c>
      <c r="P80" s="281">
        <v>45240</v>
      </c>
      <c r="Q80" s="279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98">
        <v>12</v>
      </c>
      <c r="B81" s="400">
        <v>45238</v>
      </c>
      <c r="C81" s="255"/>
      <c r="D81" s="255" t="s">
        <v>969</v>
      </c>
      <c r="E81" s="224" t="s">
        <v>603</v>
      </c>
      <c r="F81" s="224">
        <v>72</v>
      </c>
      <c r="G81" s="224"/>
      <c r="H81" s="224">
        <v>85</v>
      </c>
      <c r="I81" s="219"/>
      <c r="J81" s="387" t="s">
        <v>1034</v>
      </c>
      <c r="K81" s="237">
        <f>H81-F81</f>
        <v>13</v>
      </c>
      <c r="L81" s="246">
        <v>50</v>
      </c>
      <c r="M81" s="402">
        <v>1375</v>
      </c>
      <c r="N81" s="237">
        <v>50</v>
      </c>
      <c r="O81" s="396" t="s">
        <v>594</v>
      </c>
      <c r="P81" s="389">
        <v>45245</v>
      </c>
      <c r="Q81" s="279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99"/>
      <c r="B82" s="401"/>
      <c r="C82" s="255"/>
      <c r="D82" s="255" t="s">
        <v>970</v>
      </c>
      <c r="E82" s="224" t="s">
        <v>882</v>
      </c>
      <c r="F82" s="224">
        <v>16</v>
      </c>
      <c r="G82" s="224"/>
      <c r="H82" s="224">
        <v>0</v>
      </c>
      <c r="I82" s="219"/>
      <c r="J82" s="388"/>
      <c r="K82" s="237">
        <f>F82-H82</f>
        <v>16</v>
      </c>
      <c r="L82" s="246">
        <v>25</v>
      </c>
      <c r="M82" s="403"/>
      <c r="N82" s="237">
        <v>50</v>
      </c>
      <c r="O82" s="397"/>
      <c r="P82" s="390"/>
      <c r="Q82" s="279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4">
        <v>13</v>
      </c>
      <c r="B83" s="303">
        <v>45243</v>
      </c>
      <c r="C83" s="255"/>
      <c r="D83" s="255" t="s">
        <v>962</v>
      </c>
      <c r="E83" s="224" t="s">
        <v>603</v>
      </c>
      <c r="F83" s="224">
        <v>25</v>
      </c>
      <c r="G83" s="224">
        <v>0</v>
      </c>
      <c r="H83" s="224">
        <v>50</v>
      </c>
      <c r="I83" s="219" t="s">
        <v>992</v>
      </c>
      <c r="J83" s="315" t="s">
        <v>762</v>
      </c>
      <c r="K83" s="237">
        <f>H83-F83</f>
        <v>25</v>
      </c>
      <c r="L83" s="246">
        <v>50</v>
      </c>
      <c r="M83" s="238">
        <f t="shared" ref="M83" si="49">(K83*N83)-L83</f>
        <v>950</v>
      </c>
      <c r="N83" s="237">
        <v>40</v>
      </c>
      <c r="O83" s="102" t="s">
        <v>594</v>
      </c>
      <c r="P83" s="239">
        <v>45243</v>
      </c>
      <c r="Q83" s="279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427">
        <v>14</v>
      </c>
      <c r="B84" s="429">
        <v>45243</v>
      </c>
      <c r="C84" s="323"/>
      <c r="D84" s="323" t="s">
        <v>995</v>
      </c>
      <c r="E84" s="235" t="s">
        <v>882</v>
      </c>
      <c r="F84" s="235">
        <v>92.5</v>
      </c>
      <c r="G84" s="235"/>
      <c r="H84" s="235">
        <v>9</v>
      </c>
      <c r="I84" s="236"/>
      <c r="J84" s="423" t="s">
        <v>1033</v>
      </c>
      <c r="K84" s="283">
        <f>F84-H84</f>
        <v>83.5</v>
      </c>
      <c r="L84" s="325">
        <v>50</v>
      </c>
      <c r="M84" s="419">
        <v>-272.5</v>
      </c>
      <c r="N84" s="283">
        <v>15</v>
      </c>
      <c r="O84" s="421" t="s">
        <v>594</v>
      </c>
      <c r="P84" s="425">
        <v>45245</v>
      </c>
      <c r="Q84" s="279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428"/>
      <c r="B85" s="430"/>
      <c r="C85" s="323"/>
      <c r="D85" s="323" t="s">
        <v>996</v>
      </c>
      <c r="E85" s="235" t="s">
        <v>882</v>
      </c>
      <c r="F85" s="235">
        <v>70</v>
      </c>
      <c r="G85" s="235"/>
      <c r="H85" s="235">
        <v>165</v>
      </c>
      <c r="I85" s="236"/>
      <c r="J85" s="424"/>
      <c r="K85" s="283">
        <f>F85-H85</f>
        <v>-95</v>
      </c>
      <c r="L85" s="325">
        <v>50</v>
      </c>
      <c r="M85" s="420"/>
      <c r="N85" s="283">
        <v>15</v>
      </c>
      <c r="O85" s="422"/>
      <c r="P85" s="426"/>
      <c r="Q85" s="279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235">
        <v>15</v>
      </c>
      <c r="B86" s="322">
        <v>45245</v>
      </c>
      <c r="C86" s="323"/>
      <c r="D86" s="323" t="s">
        <v>1038</v>
      </c>
      <c r="E86" s="235" t="s">
        <v>603</v>
      </c>
      <c r="F86" s="235">
        <v>36</v>
      </c>
      <c r="G86" s="235">
        <v>0</v>
      </c>
      <c r="H86" s="235">
        <v>0</v>
      </c>
      <c r="I86" s="236" t="s">
        <v>1039</v>
      </c>
      <c r="J86" s="324" t="s">
        <v>1040</v>
      </c>
      <c r="K86" s="283">
        <f>H86-F86</f>
        <v>-36</v>
      </c>
      <c r="L86" s="325">
        <v>50</v>
      </c>
      <c r="M86" s="285">
        <f t="shared" ref="M86" si="50">(K86*N86)-L86</f>
        <v>-590</v>
      </c>
      <c r="N86" s="283">
        <v>15</v>
      </c>
      <c r="O86" s="286" t="s">
        <v>594</v>
      </c>
      <c r="P86" s="281">
        <v>45245</v>
      </c>
      <c r="Q86" s="279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221">
        <v>16</v>
      </c>
      <c r="B87" s="346">
        <v>45245</v>
      </c>
      <c r="C87" s="287"/>
      <c r="D87" s="287" t="s">
        <v>1041</v>
      </c>
      <c r="E87" s="221" t="s">
        <v>603</v>
      </c>
      <c r="F87" s="221" t="s">
        <v>1042</v>
      </c>
      <c r="G87" s="221">
        <v>70</v>
      </c>
      <c r="H87" s="221"/>
      <c r="I87" s="223" t="s">
        <v>1043</v>
      </c>
      <c r="J87" s="220" t="s">
        <v>592</v>
      </c>
      <c r="K87" s="98"/>
      <c r="L87" s="347"/>
      <c r="M87" s="292"/>
      <c r="N87" s="98"/>
      <c r="O87" s="100"/>
      <c r="P87" s="374"/>
      <c r="Q87" s="279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221"/>
      <c r="B88" s="346"/>
      <c r="C88" s="287"/>
      <c r="D88" s="287"/>
      <c r="E88" s="221"/>
      <c r="F88" s="221"/>
      <c r="G88" s="221"/>
      <c r="H88" s="221"/>
      <c r="I88" s="223"/>
      <c r="J88" s="220"/>
      <c r="K88" s="98"/>
      <c r="L88" s="347"/>
      <c r="M88" s="292"/>
      <c r="N88" s="98"/>
      <c r="O88" s="100"/>
      <c r="P88" s="374"/>
      <c r="Q88" s="279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21"/>
      <c r="B89" s="346"/>
      <c r="C89" s="287"/>
      <c r="D89" s="287"/>
      <c r="E89" s="221"/>
      <c r="F89" s="221"/>
      <c r="G89" s="221"/>
      <c r="H89" s="221"/>
      <c r="I89" s="223"/>
      <c r="J89" s="220"/>
      <c r="K89" s="98"/>
      <c r="L89" s="347"/>
      <c r="M89" s="292"/>
      <c r="N89" s="98"/>
      <c r="O89" s="100"/>
      <c r="P89" s="291"/>
      <c r="Q89" s="279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38.25" customHeight="1">
      <c r="A90" s="93" t="s">
        <v>616</v>
      </c>
      <c r="B90" s="148"/>
      <c r="C90" s="148"/>
      <c r="D90" s="149"/>
      <c r="E90" s="129"/>
      <c r="F90" s="6"/>
      <c r="G90" s="6"/>
      <c r="H90" s="130"/>
      <c r="I90" s="150"/>
      <c r="J90" s="1"/>
      <c r="K90" s="6"/>
      <c r="L90" s="6"/>
      <c r="M90" s="6"/>
      <c r="N90" s="1"/>
      <c r="O90" s="1"/>
      <c r="R90" s="1"/>
      <c r="S90" s="6"/>
      <c r="T90" s="1"/>
      <c r="U90" s="1"/>
      <c r="V90" s="1"/>
      <c r="W90" s="1"/>
      <c r="X90" s="1"/>
      <c r="Y90" s="6"/>
      <c r="Z90" s="1"/>
      <c r="AA90" s="1"/>
      <c r="AB90" s="1"/>
      <c r="AC90" s="1"/>
      <c r="AD90" s="1"/>
      <c r="AE90" s="6"/>
      <c r="AF90" s="1"/>
      <c r="AG90" s="1"/>
      <c r="AH90" s="1"/>
      <c r="AI90" s="1"/>
      <c r="AJ90" s="1"/>
      <c r="AK90" s="6"/>
      <c r="AL90" s="1"/>
    </row>
    <row r="91" spans="1:39" ht="39.6">
      <c r="A91" s="94" t="s">
        <v>16</v>
      </c>
      <c r="B91" s="95" t="s">
        <v>566</v>
      </c>
      <c r="C91" s="95"/>
      <c r="D91" s="96" t="s">
        <v>578</v>
      </c>
      <c r="E91" s="95" t="s">
        <v>579</v>
      </c>
      <c r="F91" s="95" t="s">
        <v>580</v>
      </c>
      <c r="G91" s="95" t="s">
        <v>581</v>
      </c>
      <c r="H91" s="95" t="s">
        <v>582</v>
      </c>
      <c r="I91" s="95" t="s">
        <v>583</v>
      </c>
      <c r="J91" s="94" t="s">
        <v>584</v>
      </c>
      <c r="K91" s="133" t="s">
        <v>602</v>
      </c>
      <c r="L91" s="134" t="s">
        <v>586</v>
      </c>
      <c r="M91" s="97" t="s">
        <v>587</v>
      </c>
      <c r="N91" s="95" t="s">
        <v>588</v>
      </c>
      <c r="O91" s="96" t="s">
        <v>589</v>
      </c>
      <c r="P91" s="232" t="s">
        <v>590</v>
      </c>
      <c r="Q91" s="234" t="s">
        <v>892</v>
      </c>
      <c r="R91" s="37"/>
      <c r="S91" s="6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</row>
    <row r="92" spans="1:39" ht="14.25" customHeight="1">
      <c r="A92" s="98">
        <v>1</v>
      </c>
      <c r="B92" s="99">
        <v>45169</v>
      </c>
      <c r="C92" s="143"/>
      <c r="D92" s="143" t="s">
        <v>871</v>
      </c>
      <c r="E92" s="98" t="s">
        <v>591</v>
      </c>
      <c r="F92" s="98" t="s">
        <v>873</v>
      </c>
      <c r="G92" s="98">
        <v>350</v>
      </c>
      <c r="H92" s="98"/>
      <c r="I92" s="98" t="s">
        <v>872</v>
      </c>
      <c r="J92" s="100" t="s">
        <v>592</v>
      </c>
      <c r="K92" s="100"/>
      <c r="L92" s="101"/>
      <c r="M92" s="256"/>
      <c r="N92" s="223"/>
      <c r="O92" s="230"/>
      <c r="P92" s="309"/>
      <c r="Q92" s="222"/>
      <c r="R92" s="37"/>
      <c r="S92" s="37" t="s">
        <v>593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</row>
    <row r="93" spans="1:39" ht="14.25" customHeight="1">
      <c r="A93" s="98">
        <v>2</v>
      </c>
      <c r="B93" s="99">
        <v>45173</v>
      </c>
      <c r="C93" s="143"/>
      <c r="D93" s="143" t="s">
        <v>168</v>
      </c>
      <c r="E93" s="98" t="s">
        <v>998</v>
      </c>
      <c r="F93" s="98">
        <v>5125</v>
      </c>
      <c r="G93" s="98">
        <v>4770</v>
      </c>
      <c r="H93" s="98">
        <v>5430</v>
      </c>
      <c r="I93" s="98" t="s">
        <v>874</v>
      </c>
      <c r="J93" s="341" t="s">
        <v>961</v>
      </c>
      <c r="K93" s="341">
        <f t="shared" ref="K93" si="51">H93-F93</f>
        <v>305</v>
      </c>
      <c r="L93" s="342">
        <f>(F93*-0.3)/100</f>
        <v>-15.375</v>
      </c>
      <c r="M93" s="343">
        <f t="shared" ref="M93" si="52">(K93+L93)/F93</f>
        <v>5.6512195121951221E-2</v>
      </c>
      <c r="N93" s="341" t="s">
        <v>594</v>
      </c>
      <c r="O93" s="344">
        <v>45238</v>
      </c>
      <c r="P93" s="309"/>
      <c r="Q93" s="222">
        <v>45217</v>
      </c>
      <c r="R93" s="37"/>
      <c r="S93" s="37" t="s">
        <v>593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</row>
    <row r="94" spans="1:39" ht="14.25" customHeight="1">
      <c r="A94" s="98"/>
      <c r="B94" s="99"/>
      <c r="C94" s="143"/>
      <c r="D94" s="143"/>
      <c r="E94" s="98"/>
      <c r="F94" s="98"/>
      <c r="G94" s="98"/>
      <c r="H94" s="98"/>
      <c r="I94" s="98"/>
      <c r="J94" s="100"/>
      <c r="K94" s="100"/>
      <c r="L94" s="101"/>
      <c r="M94" s="256"/>
      <c r="N94" s="223"/>
      <c r="O94" s="230"/>
      <c r="P94" s="309"/>
      <c r="Q94" s="222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</row>
    <row r="95" spans="1:39" ht="12.75" customHeight="1">
      <c r="A95" s="98"/>
      <c r="B95" s="99"/>
      <c r="C95" s="143"/>
      <c r="D95" s="143"/>
      <c r="E95" s="98"/>
      <c r="F95" s="98"/>
      <c r="G95" s="98"/>
      <c r="H95" s="98"/>
      <c r="I95" s="98"/>
      <c r="J95" s="100"/>
      <c r="K95" s="100"/>
      <c r="L95" s="101"/>
      <c r="M95" s="151"/>
      <c r="N95" s="220"/>
      <c r="O95" s="220"/>
      <c r="P95" s="310"/>
      <c r="Q95" s="222"/>
      <c r="S95" s="6"/>
      <c r="T95" s="1"/>
      <c r="U95" s="1"/>
      <c r="V95" s="1"/>
      <c r="W95" s="1"/>
      <c r="X95" s="1"/>
      <c r="Y95" s="1"/>
      <c r="Z95" s="1"/>
    </row>
    <row r="96" spans="1:39" ht="12.75" customHeight="1">
      <c r="A96" s="115" t="s">
        <v>595</v>
      </c>
      <c r="B96" s="115"/>
      <c r="C96" s="115"/>
      <c r="D96" s="115"/>
      <c r="E96" s="37"/>
      <c r="F96" s="122" t="s">
        <v>597</v>
      </c>
      <c r="G96" s="55"/>
      <c r="H96" s="55"/>
      <c r="I96" s="55"/>
      <c r="J96" s="6"/>
      <c r="K96" s="135"/>
      <c r="L96" s="136"/>
      <c r="M96" s="6"/>
      <c r="N96" s="105"/>
      <c r="O96" s="152"/>
      <c r="P96" s="1"/>
      <c r="Q96" s="245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21" t="s">
        <v>596</v>
      </c>
      <c r="B97" s="115"/>
      <c r="C97" s="115"/>
      <c r="D97" s="115"/>
      <c r="E97" s="6"/>
      <c r="F97" s="122" t="s">
        <v>600</v>
      </c>
      <c r="G97" s="6"/>
      <c r="H97" s="6" t="s">
        <v>618</v>
      </c>
      <c r="I97" s="6"/>
      <c r="J97" s="1"/>
      <c r="K97" s="6"/>
      <c r="L97" s="6"/>
      <c r="M97" s="6"/>
      <c r="N97" s="1"/>
      <c r="O97" s="1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21"/>
      <c r="B98" s="115"/>
      <c r="C98" s="115"/>
      <c r="D98" s="115"/>
      <c r="E98" s="6"/>
      <c r="F98" s="122"/>
      <c r="G98" s="6"/>
      <c r="H98" s="6"/>
      <c r="I98" s="6"/>
      <c r="J98" s="1"/>
      <c r="K98" s="6"/>
      <c r="L98" s="6"/>
      <c r="M98" s="6"/>
      <c r="N98" s="1"/>
      <c r="O98" s="1"/>
      <c r="R98" s="1"/>
      <c r="S98" s="55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21"/>
      <c r="B99" s="115"/>
      <c r="C99" s="115"/>
      <c r="D99" s="115"/>
      <c r="E99" s="6"/>
      <c r="F99" s="122"/>
      <c r="G99" s="55"/>
      <c r="H99" s="37"/>
      <c r="I99" s="55"/>
      <c r="J99" s="6"/>
      <c r="K99" s="135"/>
      <c r="L99" s="136"/>
      <c r="M99" s="6"/>
      <c r="N99" s="105"/>
      <c r="O99" s="137"/>
      <c r="P99" s="1"/>
      <c r="Q99" s="245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21"/>
      <c r="B100" s="115"/>
      <c r="C100" s="115"/>
      <c r="D100" s="115"/>
      <c r="E100" s="6"/>
      <c r="F100" s="122"/>
      <c r="G100" s="55"/>
      <c r="H100" s="37"/>
      <c r="I100" s="55"/>
      <c r="J100" s="6"/>
      <c r="K100" s="135"/>
      <c r="L100" s="136"/>
      <c r="M100" s="6"/>
      <c r="N100" s="105"/>
      <c r="O100" s="137"/>
      <c r="P100" s="1"/>
      <c r="Q100" s="245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21"/>
      <c r="B101" s="115"/>
      <c r="C101" s="115"/>
      <c r="D101" s="115"/>
      <c r="E101" s="6"/>
      <c r="F101" s="122"/>
      <c r="G101" s="55"/>
      <c r="H101" s="37"/>
      <c r="I101" s="55"/>
      <c r="J101" s="6"/>
      <c r="K101" s="135"/>
      <c r="L101" s="136"/>
      <c r="M101" s="6"/>
      <c r="N101" s="105"/>
      <c r="O101" s="137"/>
      <c r="P101" s="1"/>
      <c r="Q101" s="245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21"/>
      <c r="B102" s="115"/>
      <c r="C102" s="115"/>
      <c r="D102" s="115"/>
      <c r="E102" s="6"/>
      <c r="F102" s="122"/>
      <c r="G102" s="55"/>
      <c r="H102" s="37"/>
      <c r="I102" s="55"/>
      <c r="J102" s="6"/>
      <c r="K102" s="135"/>
      <c r="L102" s="136"/>
      <c r="M102" s="6"/>
      <c r="N102" s="105"/>
      <c r="O102" s="137"/>
      <c r="P102" s="1"/>
      <c r="Q102" s="245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21"/>
      <c r="B103" s="115"/>
      <c r="C103" s="115"/>
      <c r="D103" s="115"/>
      <c r="E103" s="6"/>
      <c r="F103" s="122"/>
      <c r="G103" s="55"/>
      <c r="H103" s="37"/>
      <c r="I103" s="55"/>
      <c r="J103" s="6"/>
      <c r="K103" s="135"/>
      <c r="L103" s="136"/>
      <c r="M103" s="6"/>
      <c r="N103" s="105"/>
      <c r="O103" s="137"/>
      <c r="P103" s="1"/>
      <c r="Q103" s="245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21"/>
      <c r="B104" s="115"/>
      <c r="C104" s="115"/>
      <c r="D104" s="115"/>
      <c r="E104" s="6"/>
      <c r="F104" s="122"/>
      <c r="G104" s="55"/>
      <c r="H104" s="37"/>
      <c r="I104" s="55"/>
      <c r="J104" s="6"/>
      <c r="K104" s="135"/>
      <c r="L104" s="136"/>
      <c r="M104" s="6"/>
      <c r="N104" s="105"/>
      <c r="O104" s="137"/>
      <c r="P104" s="1"/>
      <c r="Q104" s="245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55"/>
      <c r="B105" s="104"/>
      <c r="C105" s="104"/>
      <c r="D105" s="37"/>
      <c r="E105" s="55"/>
      <c r="F105" s="55"/>
      <c r="G105" s="55"/>
      <c r="H105" s="37"/>
      <c r="I105" s="55"/>
      <c r="J105" s="6"/>
      <c r="K105" s="135"/>
      <c r="L105" s="136"/>
      <c r="M105" s="6"/>
      <c r="N105" s="105"/>
      <c r="O105" s="137"/>
      <c r="P105" s="1"/>
      <c r="Q105" s="245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38.25" customHeight="1">
      <c r="A106" s="37"/>
      <c r="B106" s="153" t="s">
        <v>619</v>
      </c>
      <c r="C106" s="153"/>
      <c r="D106" s="153"/>
      <c r="E106" s="153"/>
      <c r="F106" s="6"/>
      <c r="G106" s="6"/>
      <c r="H106" s="131"/>
      <c r="I106" s="6"/>
      <c r="J106" s="131"/>
      <c r="K106" s="132"/>
      <c r="L106" s="6"/>
      <c r="M106" s="6"/>
      <c r="N106" s="1"/>
      <c r="O106" s="1"/>
      <c r="P106" s="1"/>
      <c r="Q106" s="245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94" t="s">
        <v>16</v>
      </c>
      <c r="B107" s="95" t="s">
        <v>566</v>
      </c>
      <c r="C107" s="95"/>
      <c r="D107" s="96" t="s">
        <v>578</v>
      </c>
      <c r="E107" s="95" t="s">
        <v>579</v>
      </c>
      <c r="F107" s="95" t="s">
        <v>580</v>
      </c>
      <c r="G107" s="95" t="s">
        <v>620</v>
      </c>
      <c r="H107" s="95" t="s">
        <v>621</v>
      </c>
      <c r="I107" s="95" t="s">
        <v>583</v>
      </c>
      <c r="J107" s="154" t="s">
        <v>584</v>
      </c>
      <c r="K107" s="95" t="s">
        <v>585</v>
      </c>
      <c r="L107" s="95" t="s">
        <v>622</v>
      </c>
      <c r="M107" s="95" t="s">
        <v>588</v>
      </c>
      <c r="N107" s="96" t="s">
        <v>589</v>
      </c>
      <c r="O107" s="1"/>
      <c r="P107" s="1"/>
      <c r="Q107" s="245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5">
        <v>1</v>
      </c>
      <c r="B108" s="156">
        <v>41579</v>
      </c>
      <c r="C108" s="156"/>
      <c r="D108" s="157" t="s">
        <v>623</v>
      </c>
      <c r="E108" s="158" t="s">
        <v>591</v>
      </c>
      <c r="F108" s="159">
        <v>82</v>
      </c>
      <c r="G108" s="158" t="s">
        <v>624</v>
      </c>
      <c r="H108" s="158">
        <v>100</v>
      </c>
      <c r="I108" s="160">
        <v>100</v>
      </c>
      <c r="J108" s="161" t="s">
        <v>625</v>
      </c>
      <c r="K108" s="162">
        <f t="shared" ref="K108:K160" si="53">H108-F108</f>
        <v>18</v>
      </c>
      <c r="L108" s="163">
        <f t="shared" ref="L108:L160" si="54">K108/F108</f>
        <v>0.21951219512195122</v>
      </c>
      <c r="M108" s="158" t="s">
        <v>594</v>
      </c>
      <c r="N108" s="164">
        <v>42657</v>
      </c>
      <c r="O108" s="1"/>
      <c r="P108" s="1"/>
      <c r="Q108" s="245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5">
        <v>2</v>
      </c>
      <c r="B109" s="156">
        <v>41794</v>
      </c>
      <c r="C109" s="156"/>
      <c r="D109" s="157" t="s">
        <v>626</v>
      </c>
      <c r="E109" s="158" t="s">
        <v>603</v>
      </c>
      <c r="F109" s="159">
        <v>257</v>
      </c>
      <c r="G109" s="158" t="s">
        <v>624</v>
      </c>
      <c r="H109" s="158">
        <v>300</v>
      </c>
      <c r="I109" s="160">
        <v>300</v>
      </c>
      <c r="J109" s="161" t="s">
        <v>625</v>
      </c>
      <c r="K109" s="162">
        <f t="shared" si="53"/>
        <v>43</v>
      </c>
      <c r="L109" s="163">
        <f t="shared" si="54"/>
        <v>0.16731517509727625</v>
      </c>
      <c r="M109" s="158" t="s">
        <v>594</v>
      </c>
      <c r="N109" s="164">
        <v>41822</v>
      </c>
      <c r="O109" s="1"/>
      <c r="P109" s="1"/>
      <c r="Q109" s="245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5">
        <v>3</v>
      </c>
      <c r="B110" s="156">
        <v>41828</v>
      </c>
      <c r="C110" s="156"/>
      <c r="D110" s="157" t="s">
        <v>627</v>
      </c>
      <c r="E110" s="158" t="s">
        <v>603</v>
      </c>
      <c r="F110" s="159">
        <v>393</v>
      </c>
      <c r="G110" s="158" t="s">
        <v>624</v>
      </c>
      <c r="H110" s="158">
        <v>468</v>
      </c>
      <c r="I110" s="160">
        <v>468</v>
      </c>
      <c r="J110" s="161" t="s">
        <v>625</v>
      </c>
      <c r="K110" s="162">
        <f t="shared" si="53"/>
        <v>75</v>
      </c>
      <c r="L110" s="163">
        <f t="shared" si="54"/>
        <v>0.19083969465648856</v>
      </c>
      <c r="M110" s="158" t="s">
        <v>594</v>
      </c>
      <c r="N110" s="164">
        <v>41863</v>
      </c>
      <c r="O110" s="1"/>
      <c r="P110" s="1"/>
      <c r="Q110" s="245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5">
        <v>4</v>
      </c>
      <c r="B111" s="156">
        <v>41857</v>
      </c>
      <c r="C111" s="156"/>
      <c r="D111" s="157" t="s">
        <v>628</v>
      </c>
      <c r="E111" s="158" t="s">
        <v>603</v>
      </c>
      <c r="F111" s="159">
        <v>205</v>
      </c>
      <c r="G111" s="158" t="s">
        <v>624</v>
      </c>
      <c r="H111" s="158">
        <v>275</v>
      </c>
      <c r="I111" s="160">
        <v>250</v>
      </c>
      <c r="J111" s="161" t="s">
        <v>625</v>
      </c>
      <c r="K111" s="162">
        <f t="shared" si="53"/>
        <v>70</v>
      </c>
      <c r="L111" s="163">
        <f t="shared" si="54"/>
        <v>0.34146341463414637</v>
      </c>
      <c r="M111" s="158" t="s">
        <v>594</v>
      </c>
      <c r="N111" s="164">
        <v>41962</v>
      </c>
      <c r="O111" s="1"/>
      <c r="P111" s="1"/>
      <c r="Q111" s="245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5">
        <v>5</v>
      </c>
      <c r="B112" s="156">
        <v>41886</v>
      </c>
      <c r="C112" s="156"/>
      <c r="D112" s="157" t="s">
        <v>629</v>
      </c>
      <c r="E112" s="158" t="s">
        <v>603</v>
      </c>
      <c r="F112" s="159">
        <v>162</v>
      </c>
      <c r="G112" s="158" t="s">
        <v>624</v>
      </c>
      <c r="H112" s="158">
        <v>190</v>
      </c>
      <c r="I112" s="160">
        <v>190</v>
      </c>
      <c r="J112" s="161" t="s">
        <v>625</v>
      </c>
      <c r="K112" s="162">
        <f t="shared" si="53"/>
        <v>28</v>
      </c>
      <c r="L112" s="163">
        <f t="shared" si="54"/>
        <v>0.1728395061728395</v>
      </c>
      <c r="M112" s="158" t="s">
        <v>594</v>
      </c>
      <c r="N112" s="164">
        <v>42006</v>
      </c>
      <c r="O112" s="1"/>
      <c r="P112" s="1"/>
      <c r="Q112" s="245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5">
        <v>6</v>
      </c>
      <c r="B113" s="156">
        <v>41886</v>
      </c>
      <c r="C113" s="156"/>
      <c r="D113" s="157" t="s">
        <v>630</v>
      </c>
      <c r="E113" s="158" t="s">
        <v>603</v>
      </c>
      <c r="F113" s="159">
        <v>75</v>
      </c>
      <c r="G113" s="158" t="s">
        <v>624</v>
      </c>
      <c r="H113" s="158">
        <v>91.5</v>
      </c>
      <c r="I113" s="160" t="s">
        <v>617</v>
      </c>
      <c r="J113" s="161" t="s">
        <v>631</v>
      </c>
      <c r="K113" s="162">
        <f t="shared" si="53"/>
        <v>16.5</v>
      </c>
      <c r="L113" s="163">
        <f t="shared" si="54"/>
        <v>0.22</v>
      </c>
      <c r="M113" s="158" t="s">
        <v>594</v>
      </c>
      <c r="N113" s="164">
        <v>41954</v>
      </c>
      <c r="O113" s="1"/>
      <c r="P113" s="1"/>
      <c r="Q113" s="245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5">
        <v>7</v>
      </c>
      <c r="B114" s="156">
        <v>41913</v>
      </c>
      <c r="C114" s="156"/>
      <c r="D114" s="157" t="s">
        <v>632</v>
      </c>
      <c r="E114" s="158" t="s">
        <v>603</v>
      </c>
      <c r="F114" s="159">
        <v>850</v>
      </c>
      <c r="G114" s="158" t="s">
        <v>624</v>
      </c>
      <c r="H114" s="158">
        <v>982.5</v>
      </c>
      <c r="I114" s="160">
        <v>1050</v>
      </c>
      <c r="J114" s="161" t="s">
        <v>633</v>
      </c>
      <c r="K114" s="162">
        <f t="shared" si="53"/>
        <v>132.5</v>
      </c>
      <c r="L114" s="163">
        <f t="shared" si="54"/>
        <v>0.15588235294117647</v>
      </c>
      <c r="M114" s="158" t="s">
        <v>594</v>
      </c>
      <c r="N114" s="164">
        <v>42039</v>
      </c>
      <c r="O114" s="1"/>
      <c r="P114" s="1"/>
      <c r="Q114" s="245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5">
        <v>8</v>
      </c>
      <c r="B115" s="156">
        <v>41913</v>
      </c>
      <c r="C115" s="156"/>
      <c r="D115" s="157" t="s">
        <v>634</v>
      </c>
      <c r="E115" s="158" t="s">
        <v>603</v>
      </c>
      <c r="F115" s="159">
        <v>475</v>
      </c>
      <c r="G115" s="158" t="s">
        <v>624</v>
      </c>
      <c r="H115" s="158">
        <v>515</v>
      </c>
      <c r="I115" s="160">
        <v>600</v>
      </c>
      <c r="J115" s="161" t="s">
        <v>635</v>
      </c>
      <c r="K115" s="162">
        <f t="shared" si="53"/>
        <v>40</v>
      </c>
      <c r="L115" s="163">
        <f t="shared" si="54"/>
        <v>8.4210526315789472E-2</v>
      </c>
      <c r="M115" s="158" t="s">
        <v>594</v>
      </c>
      <c r="N115" s="164">
        <v>41939</v>
      </c>
      <c r="O115" s="1"/>
      <c r="P115" s="1"/>
      <c r="Q115" s="245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5">
        <v>9</v>
      </c>
      <c r="B116" s="156">
        <v>41913</v>
      </c>
      <c r="C116" s="156"/>
      <c r="D116" s="157" t="s">
        <v>636</v>
      </c>
      <c r="E116" s="158" t="s">
        <v>603</v>
      </c>
      <c r="F116" s="159">
        <v>86</v>
      </c>
      <c r="G116" s="158" t="s">
        <v>624</v>
      </c>
      <c r="H116" s="158">
        <v>99</v>
      </c>
      <c r="I116" s="160">
        <v>140</v>
      </c>
      <c r="J116" s="161" t="s">
        <v>637</v>
      </c>
      <c r="K116" s="162">
        <f t="shared" si="53"/>
        <v>13</v>
      </c>
      <c r="L116" s="163">
        <f t="shared" si="54"/>
        <v>0.15116279069767441</v>
      </c>
      <c r="M116" s="158" t="s">
        <v>594</v>
      </c>
      <c r="N116" s="164">
        <v>41939</v>
      </c>
      <c r="O116" s="1"/>
      <c r="P116" s="1"/>
      <c r="Q116" s="245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5">
        <v>10</v>
      </c>
      <c r="B117" s="156">
        <v>41926</v>
      </c>
      <c r="C117" s="156"/>
      <c r="D117" s="157" t="s">
        <v>638</v>
      </c>
      <c r="E117" s="158" t="s">
        <v>603</v>
      </c>
      <c r="F117" s="159">
        <v>496.6</v>
      </c>
      <c r="G117" s="158" t="s">
        <v>624</v>
      </c>
      <c r="H117" s="158">
        <v>621</v>
      </c>
      <c r="I117" s="160">
        <v>580</v>
      </c>
      <c r="J117" s="161" t="s">
        <v>625</v>
      </c>
      <c r="K117" s="162">
        <f t="shared" si="53"/>
        <v>124.39999999999998</v>
      </c>
      <c r="L117" s="163">
        <f t="shared" si="54"/>
        <v>0.25050342327829234</v>
      </c>
      <c r="M117" s="158" t="s">
        <v>594</v>
      </c>
      <c r="N117" s="164">
        <v>42605</v>
      </c>
      <c r="O117" s="1"/>
      <c r="P117" s="1"/>
      <c r="Q117" s="245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5">
        <v>11</v>
      </c>
      <c r="B118" s="156">
        <v>41926</v>
      </c>
      <c r="C118" s="156"/>
      <c r="D118" s="157" t="s">
        <v>639</v>
      </c>
      <c r="E118" s="158" t="s">
        <v>603</v>
      </c>
      <c r="F118" s="159">
        <v>2481.9</v>
      </c>
      <c r="G118" s="158" t="s">
        <v>624</v>
      </c>
      <c r="H118" s="158">
        <v>2840</v>
      </c>
      <c r="I118" s="160">
        <v>2870</v>
      </c>
      <c r="J118" s="161" t="s">
        <v>640</v>
      </c>
      <c r="K118" s="162">
        <f t="shared" si="53"/>
        <v>358.09999999999991</v>
      </c>
      <c r="L118" s="163">
        <f t="shared" si="54"/>
        <v>0.14428462065353154</v>
      </c>
      <c r="M118" s="158" t="s">
        <v>594</v>
      </c>
      <c r="N118" s="164">
        <v>42017</v>
      </c>
      <c r="O118" s="1"/>
      <c r="P118" s="1"/>
      <c r="Q118" s="245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5">
        <v>12</v>
      </c>
      <c r="B119" s="156">
        <v>41928</v>
      </c>
      <c r="C119" s="156"/>
      <c r="D119" s="157" t="s">
        <v>641</v>
      </c>
      <c r="E119" s="158" t="s">
        <v>603</v>
      </c>
      <c r="F119" s="159">
        <v>84.5</v>
      </c>
      <c r="G119" s="158" t="s">
        <v>624</v>
      </c>
      <c r="H119" s="158">
        <v>93</v>
      </c>
      <c r="I119" s="160">
        <v>110</v>
      </c>
      <c r="J119" s="161" t="s">
        <v>642</v>
      </c>
      <c r="K119" s="162">
        <f t="shared" si="53"/>
        <v>8.5</v>
      </c>
      <c r="L119" s="163">
        <f t="shared" si="54"/>
        <v>0.10059171597633136</v>
      </c>
      <c r="M119" s="158" t="s">
        <v>594</v>
      </c>
      <c r="N119" s="164">
        <v>41939</v>
      </c>
      <c r="O119" s="1"/>
      <c r="P119" s="1"/>
      <c r="Q119" s="245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5">
        <v>13</v>
      </c>
      <c r="B120" s="156">
        <v>41928</v>
      </c>
      <c r="C120" s="156"/>
      <c r="D120" s="157" t="s">
        <v>643</v>
      </c>
      <c r="E120" s="158" t="s">
        <v>603</v>
      </c>
      <c r="F120" s="159">
        <v>401</v>
      </c>
      <c r="G120" s="158" t="s">
        <v>624</v>
      </c>
      <c r="H120" s="158">
        <v>428</v>
      </c>
      <c r="I120" s="160">
        <v>450</v>
      </c>
      <c r="J120" s="161" t="s">
        <v>644</v>
      </c>
      <c r="K120" s="162">
        <f t="shared" si="53"/>
        <v>27</v>
      </c>
      <c r="L120" s="163">
        <f t="shared" si="54"/>
        <v>6.7331670822942641E-2</v>
      </c>
      <c r="M120" s="158" t="s">
        <v>594</v>
      </c>
      <c r="N120" s="164">
        <v>42020</v>
      </c>
      <c r="O120" s="1"/>
      <c r="P120" s="1"/>
      <c r="Q120" s="245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5">
        <v>14</v>
      </c>
      <c r="B121" s="156">
        <v>41928</v>
      </c>
      <c r="C121" s="156"/>
      <c r="D121" s="157" t="s">
        <v>645</v>
      </c>
      <c r="E121" s="158" t="s">
        <v>603</v>
      </c>
      <c r="F121" s="159">
        <v>101</v>
      </c>
      <c r="G121" s="158" t="s">
        <v>624</v>
      </c>
      <c r="H121" s="158">
        <v>112</v>
      </c>
      <c r="I121" s="160">
        <v>120</v>
      </c>
      <c r="J121" s="161" t="s">
        <v>646</v>
      </c>
      <c r="K121" s="162">
        <f t="shared" si="53"/>
        <v>11</v>
      </c>
      <c r="L121" s="163">
        <f t="shared" si="54"/>
        <v>0.10891089108910891</v>
      </c>
      <c r="M121" s="158" t="s">
        <v>594</v>
      </c>
      <c r="N121" s="164">
        <v>41939</v>
      </c>
      <c r="O121" s="1"/>
      <c r="P121" s="1"/>
      <c r="Q121" s="245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5">
        <v>15</v>
      </c>
      <c r="B122" s="156">
        <v>41954</v>
      </c>
      <c r="C122" s="156"/>
      <c r="D122" s="157" t="s">
        <v>647</v>
      </c>
      <c r="E122" s="158" t="s">
        <v>603</v>
      </c>
      <c r="F122" s="159">
        <v>59</v>
      </c>
      <c r="G122" s="158" t="s">
        <v>624</v>
      </c>
      <c r="H122" s="158">
        <v>76</v>
      </c>
      <c r="I122" s="160">
        <v>76</v>
      </c>
      <c r="J122" s="161" t="s">
        <v>625</v>
      </c>
      <c r="K122" s="162">
        <f t="shared" si="53"/>
        <v>17</v>
      </c>
      <c r="L122" s="163">
        <f t="shared" si="54"/>
        <v>0.28813559322033899</v>
      </c>
      <c r="M122" s="158" t="s">
        <v>594</v>
      </c>
      <c r="N122" s="164">
        <v>43032</v>
      </c>
      <c r="O122" s="1"/>
      <c r="P122" s="1"/>
      <c r="Q122" s="245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5">
        <v>16</v>
      </c>
      <c r="B123" s="156">
        <v>41954</v>
      </c>
      <c r="C123" s="156"/>
      <c r="D123" s="157" t="s">
        <v>636</v>
      </c>
      <c r="E123" s="158" t="s">
        <v>603</v>
      </c>
      <c r="F123" s="159">
        <v>99</v>
      </c>
      <c r="G123" s="158" t="s">
        <v>624</v>
      </c>
      <c r="H123" s="158">
        <v>120</v>
      </c>
      <c r="I123" s="160">
        <v>120</v>
      </c>
      <c r="J123" s="161" t="s">
        <v>613</v>
      </c>
      <c r="K123" s="162">
        <f t="shared" si="53"/>
        <v>21</v>
      </c>
      <c r="L123" s="163">
        <f t="shared" si="54"/>
        <v>0.21212121212121213</v>
      </c>
      <c r="M123" s="158" t="s">
        <v>594</v>
      </c>
      <c r="N123" s="164">
        <v>41960</v>
      </c>
      <c r="O123" s="1"/>
      <c r="P123" s="1"/>
      <c r="Q123" s="245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5">
        <v>17</v>
      </c>
      <c r="B124" s="156">
        <v>41956</v>
      </c>
      <c r="C124" s="156"/>
      <c r="D124" s="157" t="s">
        <v>648</v>
      </c>
      <c r="E124" s="158" t="s">
        <v>603</v>
      </c>
      <c r="F124" s="159">
        <v>22</v>
      </c>
      <c r="G124" s="158" t="s">
        <v>624</v>
      </c>
      <c r="H124" s="158">
        <v>33.549999999999997</v>
      </c>
      <c r="I124" s="160">
        <v>32</v>
      </c>
      <c r="J124" s="161" t="s">
        <v>649</v>
      </c>
      <c r="K124" s="162">
        <f t="shared" si="53"/>
        <v>11.549999999999997</v>
      </c>
      <c r="L124" s="163">
        <f t="shared" si="54"/>
        <v>0.52499999999999991</v>
      </c>
      <c r="M124" s="158" t="s">
        <v>594</v>
      </c>
      <c r="N124" s="164">
        <v>42188</v>
      </c>
      <c r="O124" s="1"/>
      <c r="P124" s="1"/>
      <c r="Q124" s="245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5">
        <v>18</v>
      </c>
      <c r="B125" s="156">
        <v>41976</v>
      </c>
      <c r="C125" s="156"/>
      <c r="D125" s="157" t="s">
        <v>650</v>
      </c>
      <c r="E125" s="158" t="s">
        <v>603</v>
      </c>
      <c r="F125" s="159">
        <v>440</v>
      </c>
      <c r="G125" s="158" t="s">
        <v>624</v>
      </c>
      <c r="H125" s="158">
        <v>520</v>
      </c>
      <c r="I125" s="160">
        <v>520</v>
      </c>
      <c r="J125" s="161" t="s">
        <v>651</v>
      </c>
      <c r="K125" s="162">
        <f t="shared" si="53"/>
        <v>80</v>
      </c>
      <c r="L125" s="163">
        <f t="shared" si="54"/>
        <v>0.18181818181818182</v>
      </c>
      <c r="M125" s="158" t="s">
        <v>594</v>
      </c>
      <c r="N125" s="164">
        <v>42208</v>
      </c>
      <c r="O125" s="1"/>
      <c r="P125" s="1"/>
      <c r="Q125" s="245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5">
        <v>19</v>
      </c>
      <c r="B126" s="156">
        <v>41976</v>
      </c>
      <c r="C126" s="156"/>
      <c r="D126" s="157" t="s">
        <v>652</v>
      </c>
      <c r="E126" s="158" t="s">
        <v>603</v>
      </c>
      <c r="F126" s="159">
        <v>360</v>
      </c>
      <c r="G126" s="158" t="s">
        <v>624</v>
      </c>
      <c r="H126" s="158">
        <v>427</v>
      </c>
      <c r="I126" s="160">
        <v>425</v>
      </c>
      <c r="J126" s="161" t="s">
        <v>653</v>
      </c>
      <c r="K126" s="162">
        <f t="shared" si="53"/>
        <v>67</v>
      </c>
      <c r="L126" s="163">
        <f t="shared" si="54"/>
        <v>0.18611111111111112</v>
      </c>
      <c r="M126" s="158" t="s">
        <v>594</v>
      </c>
      <c r="N126" s="164">
        <v>42058</v>
      </c>
      <c r="O126" s="1"/>
      <c r="P126" s="1"/>
      <c r="Q126" s="245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5">
        <v>20</v>
      </c>
      <c r="B127" s="156">
        <v>42012</v>
      </c>
      <c r="C127" s="156"/>
      <c r="D127" s="157" t="s">
        <v>654</v>
      </c>
      <c r="E127" s="158" t="s">
        <v>603</v>
      </c>
      <c r="F127" s="159">
        <v>360</v>
      </c>
      <c r="G127" s="158" t="s">
        <v>624</v>
      </c>
      <c r="H127" s="158">
        <v>455</v>
      </c>
      <c r="I127" s="160">
        <v>420</v>
      </c>
      <c r="J127" s="161" t="s">
        <v>655</v>
      </c>
      <c r="K127" s="162">
        <f t="shared" si="53"/>
        <v>95</v>
      </c>
      <c r="L127" s="163">
        <f t="shared" si="54"/>
        <v>0.2638888888888889</v>
      </c>
      <c r="M127" s="158" t="s">
        <v>594</v>
      </c>
      <c r="N127" s="164">
        <v>42024</v>
      </c>
      <c r="O127" s="1"/>
      <c r="P127" s="1"/>
      <c r="Q127" s="245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5">
        <v>21</v>
      </c>
      <c r="B128" s="156">
        <v>42012</v>
      </c>
      <c r="C128" s="156"/>
      <c r="D128" s="157" t="s">
        <v>656</v>
      </c>
      <c r="E128" s="158" t="s">
        <v>603</v>
      </c>
      <c r="F128" s="159">
        <v>130</v>
      </c>
      <c r="G128" s="158"/>
      <c r="H128" s="158">
        <v>175.5</v>
      </c>
      <c r="I128" s="160">
        <v>165</v>
      </c>
      <c r="J128" s="161" t="s">
        <v>657</v>
      </c>
      <c r="K128" s="162">
        <f t="shared" si="53"/>
        <v>45.5</v>
      </c>
      <c r="L128" s="163">
        <f t="shared" si="54"/>
        <v>0.35</v>
      </c>
      <c r="M128" s="158" t="s">
        <v>594</v>
      </c>
      <c r="N128" s="164">
        <v>43088</v>
      </c>
      <c r="O128" s="1"/>
      <c r="P128" s="1"/>
      <c r="Q128" s="245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5">
        <v>22</v>
      </c>
      <c r="B129" s="156">
        <v>42040</v>
      </c>
      <c r="C129" s="156"/>
      <c r="D129" s="157" t="s">
        <v>403</v>
      </c>
      <c r="E129" s="158" t="s">
        <v>591</v>
      </c>
      <c r="F129" s="159">
        <v>98</v>
      </c>
      <c r="G129" s="158"/>
      <c r="H129" s="158">
        <v>120</v>
      </c>
      <c r="I129" s="160">
        <v>120</v>
      </c>
      <c r="J129" s="161" t="s">
        <v>625</v>
      </c>
      <c r="K129" s="162">
        <f t="shared" si="53"/>
        <v>22</v>
      </c>
      <c r="L129" s="163">
        <f t="shared" si="54"/>
        <v>0.22448979591836735</v>
      </c>
      <c r="M129" s="158" t="s">
        <v>594</v>
      </c>
      <c r="N129" s="164">
        <v>42753</v>
      </c>
      <c r="O129" s="1"/>
      <c r="P129" s="1"/>
      <c r="Q129" s="245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5">
        <v>23</v>
      </c>
      <c r="B130" s="156">
        <v>42040</v>
      </c>
      <c r="C130" s="156"/>
      <c r="D130" s="157" t="s">
        <v>658</v>
      </c>
      <c r="E130" s="158" t="s">
        <v>591</v>
      </c>
      <c r="F130" s="159">
        <v>196</v>
      </c>
      <c r="G130" s="158"/>
      <c r="H130" s="158">
        <v>262</v>
      </c>
      <c r="I130" s="160">
        <v>255</v>
      </c>
      <c r="J130" s="161" t="s">
        <v>625</v>
      </c>
      <c r="K130" s="162">
        <f t="shared" si="53"/>
        <v>66</v>
      </c>
      <c r="L130" s="163">
        <f t="shared" si="54"/>
        <v>0.33673469387755101</v>
      </c>
      <c r="M130" s="158" t="s">
        <v>594</v>
      </c>
      <c r="N130" s="164">
        <v>42599</v>
      </c>
      <c r="O130" s="1"/>
      <c r="P130" s="1"/>
      <c r="Q130" s="245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5">
        <v>24</v>
      </c>
      <c r="B131" s="166">
        <v>42067</v>
      </c>
      <c r="C131" s="166"/>
      <c r="D131" s="167" t="s">
        <v>402</v>
      </c>
      <c r="E131" s="168" t="s">
        <v>591</v>
      </c>
      <c r="F131" s="169">
        <v>235</v>
      </c>
      <c r="G131" s="169"/>
      <c r="H131" s="170">
        <v>77</v>
      </c>
      <c r="I131" s="170" t="s">
        <v>659</v>
      </c>
      <c r="J131" s="171" t="s">
        <v>660</v>
      </c>
      <c r="K131" s="172">
        <f t="shared" si="53"/>
        <v>-158</v>
      </c>
      <c r="L131" s="173">
        <f t="shared" si="54"/>
        <v>-0.67234042553191486</v>
      </c>
      <c r="M131" s="169" t="s">
        <v>604</v>
      </c>
      <c r="N131" s="166">
        <v>43522</v>
      </c>
      <c r="O131" s="1"/>
      <c r="P131" s="1"/>
      <c r="Q131" s="245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5">
        <v>25</v>
      </c>
      <c r="B132" s="156">
        <v>42067</v>
      </c>
      <c r="C132" s="156"/>
      <c r="D132" s="157" t="s">
        <v>661</v>
      </c>
      <c r="E132" s="158" t="s">
        <v>591</v>
      </c>
      <c r="F132" s="159">
        <v>185</v>
      </c>
      <c r="G132" s="158"/>
      <c r="H132" s="158">
        <v>224</v>
      </c>
      <c r="I132" s="160" t="s">
        <v>662</v>
      </c>
      <c r="J132" s="161" t="s">
        <v>625</v>
      </c>
      <c r="K132" s="162">
        <f t="shared" si="53"/>
        <v>39</v>
      </c>
      <c r="L132" s="163">
        <f t="shared" si="54"/>
        <v>0.21081081081081082</v>
      </c>
      <c r="M132" s="158" t="s">
        <v>594</v>
      </c>
      <c r="N132" s="164">
        <v>42647</v>
      </c>
      <c r="O132" s="1"/>
      <c r="P132" s="1"/>
      <c r="Q132" s="245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5">
        <v>26</v>
      </c>
      <c r="B133" s="166">
        <v>42090</v>
      </c>
      <c r="C133" s="166"/>
      <c r="D133" s="174" t="s">
        <v>663</v>
      </c>
      <c r="E133" s="169" t="s">
        <v>591</v>
      </c>
      <c r="F133" s="169">
        <v>49.5</v>
      </c>
      <c r="G133" s="170"/>
      <c r="H133" s="170">
        <v>15.85</v>
      </c>
      <c r="I133" s="170">
        <v>67</v>
      </c>
      <c r="J133" s="171" t="s">
        <v>664</v>
      </c>
      <c r="K133" s="170">
        <f t="shared" si="53"/>
        <v>-33.65</v>
      </c>
      <c r="L133" s="175">
        <f t="shared" si="54"/>
        <v>-0.67979797979797973</v>
      </c>
      <c r="M133" s="169" t="s">
        <v>604</v>
      </c>
      <c r="N133" s="176">
        <v>43627</v>
      </c>
      <c r="O133" s="1"/>
      <c r="P133" s="1"/>
      <c r="Q133" s="245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5">
        <v>27</v>
      </c>
      <c r="B134" s="156">
        <v>42093</v>
      </c>
      <c r="C134" s="156"/>
      <c r="D134" s="157" t="s">
        <v>665</v>
      </c>
      <c r="E134" s="158" t="s">
        <v>591</v>
      </c>
      <c r="F134" s="159">
        <v>183.5</v>
      </c>
      <c r="G134" s="158"/>
      <c r="H134" s="158">
        <v>219</v>
      </c>
      <c r="I134" s="160">
        <v>218</v>
      </c>
      <c r="J134" s="161" t="s">
        <v>666</v>
      </c>
      <c r="K134" s="162">
        <f t="shared" si="53"/>
        <v>35.5</v>
      </c>
      <c r="L134" s="163">
        <f t="shared" si="54"/>
        <v>0.19346049046321526</v>
      </c>
      <c r="M134" s="158" t="s">
        <v>594</v>
      </c>
      <c r="N134" s="164">
        <v>42103</v>
      </c>
      <c r="O134" s="1"/>
      <c r="P134" s="1"/>
      <c r="Q134" s="245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5">
        <v>28</v>
      </c>
      <c r="B135" s="156">
        <v>42114</v>
      </c>
      <c r="C135" s="156"/>
      <c r="D135" s="157" t="s">
        <v>667</v>
      </c>
      <c r="E135" s="158" t="s">
        <v>591</v>
      </c>
      <c r="F135" s="159">
        <f>(227+237)/2</f>
        <v>232</v>
      </c>
      <c r="G135" s="158"/>
      <c r="H135" s="158">
        <v>298</v>
      </c>
      <c r="I135" s="160">
        <v>298</v>
      </c>
      <c r="J135" s="161" t="s">
        <v>625</v>
      </c>
      <c r="K135" s="162">
        <f t="shared" si="53"/>
        <v>66</v>
      </c>
      <c r="L135" s="163">
        <f t="shared" si="54"/>
        <v>0.28448275862068967</v>
      </c>
      <c r="M135" s="158" t="s">
        <v>594</v>
      </c>
      <c r="N135" s="164">
        <v>42823</v>
      </c>
      <c r="O135" s="1"/>
      <c r="P135" s="1"/>
      <c r="Q135" s="245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5">
        <v>29</v>
      </c>
      <c r="B136" s="156">
        <v>42128</v>
      </c>
      <c r="C136" s="156"/>
      <c r="D136" s="157" t="s">
        <v>668</v>
      </c>
      <c r="E136" s="158" t="s">
        <v>603</v>
      </c>
      <c r="F136" s="159">
        <v>385</v>
      </c>
      <c r="G136" s="158"/>
      <c r="H136" s="158">
        <f>212.5+331</f>
        <v>543.5</v>
      </c>
      <c r="I136" s="160">
        <v>510</v>
      </c>
      <c r="J136" s="161" t="s">
        <v>669</v>
      </c>
      <c r="K136" s="162">
        <f t="shared" si="53"/>
        <v>158.5</v>
      </c>
      <c r="L136" s="163">
        <f t="shared" si="54"/>
        <v>0.41168831168831171</v>
      </c>
      <c r="M136" s="158" t="s">
        <v>594</v>
      </c>
      <c r="N136" s="164">
        <v>42235</v>
      </c>
      <c r="O136" s="1"/>
      <c r="P136" s="1"/>
      <c r="Q136" s="245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5">
        <v>30</v>
      </c>
      <c r="B137" s="156">
        <v>42128</v>
      </c>
      <c r="C137" s="156"/>
      <c r="D137" s="157" t="s">
        <v>670</v>
      </c>
      <c r="E137" s="158" t="s">
        <v>603</v>
      </c>
      <c r="F137" s="159">
        <v>115.5</v>
      </c>
      <c r="G137" s="158"/>
      <c r="H137" s="158">
        <v>146</v>
      </c>
      <c r="I137" s="160">
        <v>142</v>
      </c>
      <c r="J137" s="161" t="s">
        <v>671</v>
      </c>
      <c r="K137" s="162">
        <f t="shared" si="53"/>
        <v>30.5</v>
      </c>
      <c r="L137" s="163">
        <f t="shared" si="54"/>
        <v>0.26406926406926406</v>
      </c>
      <c r="M137" s="158" t="s">
        <v>594</v>
      </c>
      <c r="N137" s="164">
        <v>42202</v>
      </c>
      <c r="O137" s="1"/>
      <c r="P137" s="1"/>
      <c r="Q137" s="245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5">
        <v>31</v>
      </c>
      <c r="B138" s="156">
        <v>42151</v>
      </c>
      <c r="C138" s="156"/>
      <c r="D138" s="157" t="s">
        <v>540</v>
      </c>
      <c r="E138" s="158" t="s">
        <v>603</v>
      </c>
      <c r="F138" s="159">
        <v>237.5</v>
      </c>
      <c r="G138" s="158"/>
      <c r="H138" s="158">
        <v>279.5</v>
      </c>
      <c r="I138" s="160">
        <v>278</v>
      </c>
      <c r="J138" s="161" t="s">
        <v>625</v>
      </c>
      <c r="K138" s="162">
        <f t="shared" si="53"/>
        <v>42</v>
      </c>
      <c r="L138" s="163">
        <f t="shared" si="54"/>
        <v>0.17684210526315788</v>
      </c>
      <c r="M138" s="158" t="s">
        <v>594</v>
      </c>
      <c r="N138" s="164">
        <v>42222</v>
      </c>
      <c r="O138" s="1"/>
      <c r="P138" s="1"/>
      <c r="Q138" s="245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5">
        <v>32</v>
      </c>
      <c r="B139" s="156">
        <v>42174</v>
      </c>
      <c r="C139" s="156"/>
      <c r="D139" s="157" t="s">
        <v>643</v>
      </c>
      <c r="E139" s="158" t="s">
        <v>591</v>
      </c>
      <c r="F139" s="159">
        <v>340</v>
      </c>
      <c r="G139" s="158"/>
      <c r="H139" s="158">
        <v>448</v>
      </c>
      <c r="I139" s="160">
        <v>448</v>
      </c>
      <c r="J139" s="161" t="s">
        <v>625</v>
      </c>
      <c r="K139" s="162">
        <f t="shared" si="53"/>
        <v>108</v>
      </c>
      <c r="L139" s="163">
        <f t="shared" si="54"/>
        <v>0.31764705882352939</v>
      </c>
      <c r="M139" s="158" t="s">
        <v>594</v>
      </c>
      <c r="N139" s="164">
        <v>43018</v>
      </c>
      <c r="O139" s="1"/>
      <c r="P139" s="1"/>
      <c r="Q139" s="245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5">
        <v>33</v>
      </c>
      <c r="B140" s="156">
        <v>42191</v>
      </c>
      <c r="C140" s="156"/>
      <c r="D140" s="157" t="s">
        <v>672</v>
      </c>
      <c r="E140" s="158" t="s">
        <v>591</v>
      </c>
      <c r="F140" s="159">
        <v>390</v>
      </c>
      <c r="G140" s="158"/>
      <c r="H140" s="158">
        <v>460</v>
      </c>
      <c r="I140" s="160">
        <v>460</v>
      </c>
      <c r="J140" s="161" t="s">
        <v>625</v>
      </c>
      <c r="K140" s="162">
        <f t="shared" si="53"/>
        <v>70</v>
      </c>
      <c r="L140" s="163">
        <f t="shared" si="54"/>
        <v>0.17948717948717949</v>
      </c>
      <c r="M140" s="158" t="s">
        <v>594</v>
      </c>
      <c r="N140" s="164">
        <v>42478</v>
      </c>
      <c r="O140" s="1"/>
      <c r="P140" s="1"/>
      <c r="Q140" s="245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65">
        <v>34</v>
      </c>
      <c r="B141" s="166">
        <v>42195</v>
      </c>
      <c r="C141" s="166"/>
      <c r="D141" s="167" t="s">
        <v>673</v>
      </c>
      <c r="E141" s="168" t="s">
        <v>591</v>
      </c>
      <c r="F141" s="169">
        <v>122.5</v>
      </c>
      <c r="G141" s="169"/>
      <c r="H141" s="170">
        <v>61</v>
      </c>
      <c r="I141" s="170">
        <v>172</v>
      </c>
      <c r="J141" s="171" t="s">
        <v>674</v>
      </c>
      <c r="K141" s="172">
        <f t="shared" si="53"/>
        <v>-61.5</v>
      </c>
      <c r="L141" s="173">
        <f t="shared" si="54"/>
        <v>-0.50204081632653064</v>
      </c>
      <c r="M141" s="169" t="s">
        <v>604</v>
      </c>
      <c r="N141" s="166">
        <v>43333</v>
      </c>
      <c r="O141" s="1"/>
      <c r="P141" s="1"/>
      <c r="Q141" s="245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5">
        <v>35</v>
      </c>
      <c r="B142" s="156">
        <v>42219</v>
      </c>
      <c r="C142" s="156"/>
      <c r="D142" s="157" t="s">
        <v>675</v>
      </c>
      <c r="E142" s="158" t="s">
        <v>591</v>
      </c>
      <c r="F142" s="159">
        <v>297.5</v>
      </c>
      <c r="G142" s="158"/>
      <c r="H142" s="158">
        <v>350</v>
      </c>
      <c r="I142" s="160">
        <v>360</v>
      </c>
      <c r="J142" s="161" t="s">
        <v>676</v>
      </c>
      <c r="K142" s="162">
        <f t="shared" si="53"/>
        <v>52.5</v>
      </c>
      <c r="L142" s="163">
        <f t="shared" si="54"/>
        <v>0.17647058823529413</v>
      </c>
      <c r="M142" s="158" t="s">
        <v>594</v>
      </c>
      <c r="N142" s="164">
        <v>42232</v>
      </c>
      <c r="O142" s="1"/>
      <c r="P142" s="1"/>
      <c r="Q142" s="245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5">
        <v>36</v>
      </c>
      <c r="B143" s="156">
        <v>42219</v>
      </c>
      <c r="C143" s="156"/>
      <c r="D143" s="157" t="s">
        <v>677</v>
      </c>
      <c r="E143" s="158" t="s">
        <v>591</v>
      </c>
      <c r="F143" s="159">
        <v>115.5</v>
      </c>
      <c r="G143" s="158"/>
      <c r="H143" s="158">
        <v>149</v>
      </c>
      <c r="I143" s="160">
        <v>140</v>
      </c>
      <c r="J143" s="161" t="s">
        <v>678</v>
      </c>
      <c r="K143" s="162">
        <f t="shared" si="53"/>
        <v>33.5</v>
      </c>
      <c r="L143" s="163">
        <f t="shared" si="54"/>
        <v>0.29004329004329005</v>
      </c>
      <c r="M143" s="158" t="s">
        <v>594</v>
      </c>
      <c r="N143" s="164">
        <v>42740</v>
      </c>
      <c r="O143" s="1"/>
      <c r="P143" s="1"/>
      <c r="Q143" s="245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5">
        <v>37</v>
      </c>
      <c r="B144" s="156">
        <v>42251</v>
      </c>
      <c r="C144" s="156"/>
      <c r="D144" s="157" t="s">
        <v>540</v>
      </c>
      <c r="E144" s="158" t="s">
        <v>591</v>
      </c>
      <c r="F144" s="159">
        <v>226</v>
      </c>
      <c r="G144" s="158"/>
      <c r="H144" s="158">
        <v>292</v>
      </c>
      <c r="I144" s="160">
        <v>292</v>
      </c>
      <c r="J144" s="161" t="s">
        <v>679</v>
      </c>
      <c r="K144" s="162">
        <f t="shared" si="53"/>
        <v>66</v>
      </c>
      <c r="L144" s="163">
        <f t="shared" si="54"/>
        <v>0.29203539823008851</v>
      </c>
      <c r="M144" s="158" t="s">
        <v>594</v>
      </c>
      <c r="N144" s="164">
        <v>42286</v>
      </c>
      <c r="O144" s="1"/>
      <c r="P144" s="1"/>
      <c r="Q144" s="245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5">
        <v>38</v>
      </c>
      <c r="B145" s="156">
        <v>42254</v>
      </c>
      <c r="C145" s="156"/>
      <c r="D145" s="157" t="s">
        <v>667</v>
      </c>
      <c r="E145" s="158" t="s">
        <v>591</v>
      </c>
      <c r="F145" s="159">
        <v>232.5</v>
      </c>
      <c r="G145" s="158"/>
      <c r="H145" s="158">
        <v>312.5</v>
      </c>
      <c r="I145" s="160">
        <v>310</v>
      </c>
      <c r="J145" s="161" t="s">
        <v>625</v>
      </c>
      <c r="K145" s="162">
        <f t="shared" si="53"/>
        <v>80</v>
      </c>
      <c r="L145" s="163">
        <f t="shared" si="54"/>
        <v>0.34408602150537637</v>
      </c>
      <c r="M145" s="158" t="s">
        <v>594</v>
      </c>
      <c r="N145" s="164">
        <v>42823</v>
      </c>
      <c r="O145" s="1"/>
      <c r="P145" s="1"/>
      <c r="Q145" s="245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5">
        <v>39</v>
      </c>
      <c r="B146" s="156">
        <v>42268</v>
      </c>
      <c r="C146" s="156"/>
      <c r="D146" s="157" t="s">
        <v>680</v>
      </c>
      <c r="E146" s="158" t="s">
        <v>591</v>
      </c>
      <c r="F146" s="159">
        <v>196.5</v>
      </c>
      <c r="G146" s="158"/>
      <c r="H146" s="158">
        <v>238</v>
      </c>
      <c r="I146" s="160">
        <v>238</v>
      </c>
      <c r="J146" s="161" t="s">
        <v>679</v>
      </c>
      <c r="K146" s="162">
        <f t="shared" si="53"/>
        <v>41.5</v>
      </c>
      <c r="L146" s="163">
        <f t="shared" si="54"/>
        <v>0.21119592875318066</v>
      </c>
      <c r="M146" s="158" t="s">
        <v>594</v>
      </c>
      <c r="N146" s="164">
        <v>42291</v>
      </c>
      <c r="O146" s="1"/>
      <c r="P146" s="1"/>
      <c r="Q146" s="245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5">
        <v>40</v>
      </c>
      <c r="B147" s="156">
        <v>42271</v>
      </c>
      <c r="C147" s="156"/>
      <c r="D147" s="157" t="s">
        <v>623</v>
      </c>
      <c r="E147" s="158" t="s">
        <v>591</v>
      </c>
      <c r="F147" s="159">
        <v>65</v>
      </c>
      <c r="G147" s="158"/>
      <c r="H147" s="158">
        <v>82</v>
      </c>
      <c r="I147" s="160">
        <v>82</v>
      </c>
      <c r="J147" s="161" t="s">
        <v>679</v>
      </c>
      <c r="K147" s="162">
        <f t="shared" si="53"/>
        <v>17</v>
      </c>
      <c r="L147" s="163">
        <f t="shared" si="54"/>
        <v>0.26153846153846155</v>
      </c>
      <c r="M147" s="158" t="s">
        <v>594</v>
      </c>
      <c r="N147" s="164">
        <v>42578</v>
      </c>
      <c r="O147" s="1"/>
      <c r="P147" s="1"/>
      <c r="Q147" s="245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5">
        <v>41</v>
      </c>
      <c r="B148" s="156">
        <v>42291</v>
      </c>
      <c r="C148" s="156"/>
      <c r="D148" s="157" t="s">
        <v>681</v>
      </c>
      <c r="E148" s="158" t="s">
        <v>591</v>
      </c>
      <c r="F148" s="159">
        <v>144</v>
      </c>
      <c r="G148" s="158"/>
      <c r="H148" s="158">
        <v>182.5</v>
      </c>
      <c r="I148" s="160">
        <v>181</v>
      </c>
      <c r="J148" s="161" t="s">
        <v>679</v>
      </c>
      <c r="K148" s="162">
        <f t="shared" si="53"/>
        <v>38.5</v>
      </c>
      <c r="L148" s="163">
        <f t="shared" si="54"/>
        <v>0.2673611111111111</v>
      </c>
      <c r="M148" s="158" t="s">
        <v>594</v>
      </c>
      <c r="N148" s="164">
        <v>42817</v>
      </c>
      <c r="O148" s="1"/>
      <c r="P148" s="1"/>
      <c r="Q148" s="245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5">
        <v>42</v>
      </c>
      <c r="B149" s="156">
        <v>42291</v>
      </c>
      <c r="C149" s="156"/>
      <c r="D149" s="157" t="s">
        <v>682</v>
      </c>
      <c r="E149" s="158" t="s">
        <v>591</v>
      </c>
      <c r="F149" s="159">
        <v>264</v>
      </c>
      <c r="G149" s="158"/>
      <c r="H149" s="158">
        <v>311</v>
      </c>
      <c r="I149" s="160">
        <v>311</v>
      </c>
      <c r="J149" s="161" t="s">
        <v>679</v>
      </c>
      <c r="K149" s="162">
        <f t="shared" si="53"/>
        <v>47</v>
      </c>
      <c r="L149" s="163">
        <f t="shared" si="54"/>
        <v>0.17803030303030304</v>
      </c>
      <c r="M149" s="158" t="s">
        <v>594</v>
      </c>
      <c r="N149" s="164">
        <v>42604</v>
      </c>
      <c r="O149" s="1"/>
      <c r="P149" s="1"/>
      <c r="Q149" s="245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5">
        <v>43</v>
      </c>
      <c r="B150" s="156">
        <v>42318</v>
      </c>
      <c r="C150" s="156"/>
      <c r="D150" s="157" t="s">
        <v>683</v>
      </c>
      <c r="E150" s="158" t="s">
        <v>603</v>
      </c>
      <c r="F150" s="159">
        <v>549.5</v>
      </c>
      <c r="G150" s="158"/>
      <c r="H150" s="158">
        <v>630</v>
      </c>
      <c r="I150" s="160">
        <v>630</v>
      </c>
      <c r="J150" s="161" t="s">
        <v>679</v>
      </c>
      <c r="K150" s="162">
        <f t="shared" si="53"/>
        <v>80.5</v>
      </c>
      <c r="L150" s="163">
        <f t="shared" si="54"/>
        <v>0.1464968152866242</v>
      </c>
      <c r="M150" s="158" t="s">
        <v>594</v>
      </c>
      <c r="N150" s="164">
        <v>42419</v>
      </c>
      <c r="O150" s="1"/>
      <c r="P150" s="1"/>
      <c r="Q150" s="245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5">
        <v>44</v>
      </c>
      <c r="B151" s="156">
        <v>42342</v>
      </c>
      <c r="C151" s="156"/>
      <c r="D151" s="157" t="s">
        <v>684</v>
      </c>
      <c r="E151" s="158" t="s">
        <v>591</v>
      </c>
      <c r="F151" s="159">
        <v>1027.5</v>
      </c>
      <c r="G151" s="158"/>
      <c r="H151" s="158">
        <v>1315</v>
      </c>
      <c r="I151" s="160">
        <v>1250</v>
      </c>
      <c r="J151" s="161" t="s">
        <v>679</v>
      </c>
      <c r="K151" s="162">
        <f t="shared" si="53"/>
        <v>287.5</v>
      </c>
      <c r="L151" s="163">
        <f t="shared" si="54"/>
        <v>0.27980535279805352</v>
      </c>
      <c r="M151" s="158" t="s">
        <v>594</v>
      </c>
      <c r="N151" s="164">
        <v>43244</v>
      </c>
      <c r="O151" s="1"/>
      <c r="P151" s="1"/>
      <c r="Q151" s="245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5">
        <v>45</v>
      </c>
      <c r="B152" s="156">
        <v>42367</v>
      </c>
      <c r="C152" s="156"/>
      <c r="D152" s="157" t="s">
        <v>685</v>
      </c>
      <c r="E152" s="158" t="s">
        <v>591</v>
      </c>
      <c r="F152" s="159">
        <v>465</v>
      </c>
      <c r="G152" s="158"/>
      <c r="H152" s="158">
        <v>540</v>
      </c>
      <c r="I152" s="160">
        <v>540</v>
      </c>
      <c r="J152" s="161" t="s">
        <v>679</v>
      </c>
      <c r="K152" s="162">
        <f t="shared" si="53"/>
        <v>75</v>
      </c>
      <c r="L152" s="163">
        <f t="shared" si="54"/>
        <v>0.16129032258064516</v>
      </c>
      <c r="M152" s="158" t="s">
        <v>594</v>
      </c>
      <c r="N152" s="164">
        <v>42530</v>
      </c>
      <c r="O152" s="1"/>
      <c r="P152" s="1"/>
      <c r="Q152" s="245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5">
        <v>46</v>
      </c>
      <c r="B153" s="156">
        <v>42380</v>
      </c>
      <c r="C153" s="156"/>
      <c r="D153" s="157" t="s">
        <v>403</v>
      </c>
      <c r="E153" s="158" t="s">
        <v>603</v>
      </c>
      <c r="F153" s="159">
        <v>81</v>
      </c>
      <c r="G153" s="158"/>
      <c r="H153" s="158">
        <v>110</v>
      </c>
      <c r="I153" s="160">
        <v>110</v>
      </c>
      <c r="J153" s="161" t="s">
        <v>679</v>
      </c>
      <c r="K153" s="162">
        <f t="shared" si="53"/>
        <v>29</v>
      </c>
      <c r="L153" s="163">
        <f t="shared" si="54"/>
        <v>0.35802469135802467</v>
      </c>
      <c r="M153" s="158" t="s">
        <v>594</v>
      </c>
      <c r="N153" s="164">
        <v>42745</v>
      </c>
      <c r="O153" s="1"/>
      <c r="P153" s="1"/>
      <c r="Q153" s="245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5">
        <v>47</v>
      </c>
      <c r="B154" s="156">
        <v>42382</v>
      </c>
      <c r="C154" s="156"/>
      <c r="D154" s="157" t="s">
        <v>686</v>
      </c>
      <c r="E154" s="158" t="s">
        <v>603</v>
      </c>
      <c r="F154" s="159">
        <v>417.5</v>
      </c>
      <c r="G154" s="158"/>
      <c r="H154" s="158">
        <v>547</v>
      </c>
      <c r="I154" s="160">
        <v>535</v>
      </c>
      <c r="J154" s="161" t="s">
        <v>679</v>
      </c>
      <c r="K154" s="162">
        <f t="shared" si="53"/>
        <v>129.5</v>
      </c>
      <c r="L154" s="163">
        <f t="shared" si="54"/>
        <v>0.31017964071856285</v>
      </c>
      <c r="M154" s="158" t="s">
        <v>594</v>
      </c>
      <c r="N154" s="164">
        <v>42578</v>
      </c>
      <c r="O154" s="1"/>
      <c r="P154" s="1"/>
      <c r="Q154" s="245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5">
        <v>48</v>
      </c>
      <c r="B155" s="156">
        <v>42408</v>
      </c>
      <c r="C155" s="156"/>
      <c r="D155" s="157" t="s">
        <v>687</v>
      </c>
      <c r="E155" s="158" t="s">
        <v>591</v>
      </c>
      <c r="F155" s="159">
        <v>650</v>
      </c>
      <c r="G155" s="158"/>
      <c r="H155" s="158">
        <v>800</v>
      </c>
      <c r="I155" s="160">
        <v>800</v>
      </c>
      <c r="J155" s="161" t="s">
        <v>679</v>
      </c>
      <c r="K155" s="162">
        <f t="shared" si="53"/>
        <v>150</v>
      </c>
      <c r="L155" s="163">
        <f t="shared" si="54"/>
        <v>0.23076923076923078</v>
      </c>
      <c r="M155" s="158" t="s">
        <v>594</v>
      </c>
      <c r="N155" s="164">
        <v>43154</v>
      </c>
      <c r="O155" s="1"/>
      <c r="P155" s="1"/>
      <c r="Q155" s="245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5">
        <v>49</v>
      </c>
      <c r="B156" s="156">
        <v>42433</v>
      </c>
      <c r="C156" s="156"/>
      <c r="D156" s="157" t="s">
        <v>237</v>
      </c>
      <c r="E156" s="158" t="s">
        <v>591</v>
      </c>
      <c r="F156" s="159">
        <v>437.5</v>
      </c>
      <c r="G156" s="158"/>
      <c r="H156" s="158">
        <v>504.5</v>
      </c>
      <c r="I156" s="160">
        <v>522</v>
      </c>
      <c r="J156" s="161" t="s">
        <v>688</v>
      </c>
      <c r="K156" s="162">
        <f t="shared" si="53"/>
        <v>67</v>
      </c>
      <c r="L156" s="163">
        <f t="shared" si="54"/>
        <v>0.15314285714285714</v>
      </c>
      <c r="M156" s="158" t="s">
        <v>594</v>
      </c>
      <c r="N156" s="164">
        <v>42480</v>
      </c>
      <c r="O156" s="1"/>
      <c r="P156" s="1"/>
      <c r="Q156" s="245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5">
        <v>50</v>
      </c>
      <c r="B157" s="156">
        <v>42438</v>
      </c>
      <c r="C157" s="156"/>
      <c r="D157" s="157" t="s">
        <v>689</v>
      </c>
      <c r="E157" s="158" t="s">
        <v>591</v>
      </c>
      <c r="F157" s="159">
        <v>189.5</v>
      </c>
      <c r="G157" s="158"/>
      <c r="H157" s="158">
        <v>218</v>
      </c>
      <c r="I157" s="160">
        <v>218</v>
      </c>
      <c r="J157" s="161" t="s">
        <v>679</v>
      </c>
      <c r="K157" s="162">
        <f t="shared" si="53"/>
        <v>28.5</v>
      </c>
      <c r="L157" s="163">
        <f t="shared" si="54"/>
        <v>0.15039577836411611</v>
      </c>
      <c r="M157" s="158" t="s">
        <v>594</v>
      </c>
      <c r="N157" s="164">
        <v>43034</v>
      </c>
      <c r="O157" s="1"/>
      <c r="P157" s="1"/>
      <c r="Q157" s="245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65">
        <v>51</v>
      </c>
      <c r="B158" s="166">
        <v>42471</v>
      </c>
      <c r="C158" s="166"/>
      <c r="D158" s="174" t="s">
        <v>690</v>
      </c>
      <c r="E158" s="169" t="s">
        <v>591</v>
      </c>
      <c r="F158" s="169">
        <v>36.5</v>
      </c>
      <c r="G158" s="170"/>
      <c r="H158" s="170">
        <v>15.85</v>
      </c>
      <c r="I158" s="170">
        <v>60</v>
      </c>
      <c r="J158" s="171" t="s">
        <v>691</v>
      </c>
      <c r="K158" s="172">
        <f t="shared" si="53"/>
        <v>-20.65</v>
      </c>
      <c r="L158" s="173">
        <f t="shared" si="54"/>
        <v>-0.5657534246575342</v>
      </c>
      <c r="M158" s="169" t="s">
        <v>604</v>
      </c>
      <c r="N158" s="177">
        <v>43627</v>
      </c>
      <c r="O158" s="1"/>
      <c r="P158" s="1"/>
      <c r="Q158" s="245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5">
        <v>52</v>
      </c>
      <c r="B159" s="156">
        <v>42472</v>
      </c>
      <c r="C159" s="156"/>
      <c r="D159" s="157" t="s">
        <v>692</v>
      </c>
      <c r="E159" s="158" t="s">
        <v>591</v>
      </c>
      <c r="F159" s="159">
        <v>93</v>
      </c>
      <c r="G159" s="158"/>
      <c r="H159" s="158">
        <v>149</v>
      </c>
      <c r="I159" s="160">
        <v>140</v>
      </c>
      <c r="J159" s="161" t="s">
        <v>693</v>
      </c>
      <c r="K159" s="162">
        <f t="shared" si="53"/>
        <v>56</v>
      </c>
      <c r="L159" s="163">
        <f t="shared" si="54"/>
        <v>0.60215053763440862</v>
      </c>
      <c r="M159" s="158" t="s">
        <v>594</v>
      </c>
      <c r="N159" s="164">
        <v>42740</v>
      </c>
      <c r="O159" s="1"/>
      <c r="P159" s="1"/>
      <c r="Q159" s="245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5">
        <v>53</v>
      </c>
      <c r="B160" s="156">
        <v>42472</v>
      </c>
      <c r="C160" s="156"/>
      <c r="D160" s="157" t="s">
        <v>694</v>
      </c>
      <c r="E160" s="158" t="s">
        <v>591</v>
      </c>
      <c r="F160" s="159">
        <v>130</v>
      </c>
      <c r="G160" s="158"/>
      <c r="H160" s="158">
        <v>150</v>
      </c>
      <c r="I160" s="160" t="s">
        <v>695</v>
      </c>
      <c r="J160" s="161" t="s">
        <v>679</v>
      </c>
      <c r="K160" s="162">
        <f t="shared" si="53"/>
        <v>20</v>
      </c>
      <c r="L160" s="163">
        <f t="shared" si="54"/>
        <v>0.15384615384615385</v>
      </c>
      <c r="M160" s="158" t="s">
        <v>594</v>
      </c>
      <c r="N160" s="164">
        <v>42564</v>
      </c>
      <c r="O160" s="1"/>
      <c r="P160" s="1"/>
      <c r="Q160" s="245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5">
        <v>54</v>
      </c>
      <c r="B161" s="156">
        <v>42473</v>
      </c>
      <c r="C161" s="156"/>
      <c r="D161" s="157" t="s">
        <v>696</v>
      </c>
      <c r="E161" s="158" t="s">
        <v>591</v>
      </c>
      <c r="F161" s="159">
        <v>196</v>
      </c>
      <c r="G161" s="158"/>
      <c r="H161" s="158">
        <v>299</v>
      </c>
      <c r="I161" s="160">
        <v>299</v>
      </c>
      <c r="J161" s="161" t="s">
        <v>679</v>
      </c>
      <c r="K161" s="162">
        <v>103</v>
      </c>
      <c r="L161" s="163">
        <v>0.52551020408163296</v>
      </c>
      <c r="M161" s="158" t="s">
        <v>594</v>
      </c>
      <c r="N161" s="164">
        <v>42620</v>
      </c>
      <c r="O161" s="1"/>
      <c r="P161" s="1"/>
      <c r="Q161" s="245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5">
        <v>55</v>
      </c>
      <c r="B162" s="156">
        <v>42473</v>
      </c>
      <c r="C162" s="156"/>
      <c r="D162" s="157" t="s">
        <v>697</v>
      </c>
      <c r="E162" s="158" t="s">
        <v>591</v>
      </c>
      <c r="F162" s="159">
        <v>88</v>
      </c>
      <c r="G162" s="158"/>
      <c r="H162" s="158">
        <v>103</v>
      </c>
      <c r="I162" s="160">
        <v>103</v>
      </c>
      <c r="J162" s="161" t="s">
        <v>679</v>
      </c>
      <c r="K162" s="162">
        <v>15</v>
      </c>
      <c r="L162" s="163">
        <v>0.170454545454545</v>
      </c>
      <c r="M162" s="158" t="s">
        <v>594</v>
      </c>
      <c r="N162" s="164">
        <v>42530</v>
      </c>
      <c r="O162" s="1"/>
      <c r="P162" s="1"/>
      <c r="Q162" s="245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5">
        <v>56</v>
      </c>
      <c r="B163" s="156">
        <v>42492</v>
      </c>
      <c r="C163" s="156"/>
      <c r="D163" s="157" t="s">
        <v>698</v>
      </c>
      <c r="E163" s="158" t="s">
        <v>591</v>
      </c>
      <c r="F163" s="159">
        <v>127.5</v>
      </c>
      <c r="G163" s="158"/>
      <c r="H163" s="158">
        <v>148</v>
      </c>
      <c r="I163" s="160" t="s">
        <v>699</v>
      </c>
      <c r="J163" s="161" t="s">
        <v>679</v>
      </c>
      <c r="K163" s="162">
        <f t="shared" ref="K163:K167" si="55">H163-F163</f>
        <v>20.5</v>
      </c>
      <c r="L163" s="163">
        <f t="shared" ref="L163:L167" si="56">K163/F163</f>
        <v>0.16078431372549021</v>
      </c>
      <c r="M163" s="158" t="s">
        <v>594</v>
      </c>
      <c r="N163" s="164">
        <v>42564</v>
      </c>
      <c r="O163" s="1"/>
      <c r="P163" s="1"/>
      <c r="Q163" s="245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5">
        <v>57</v>
      </c>
      <c r="B164" s="156">
        <v>42493</v>
      </c>
      <c r="C164" s="156"/>
      <c r="D164" s="157" t="s">
        <v>700</v>
      </c>
      <c r="E164" s="158" t="s">
        <v>591</v>
      </c>
      <c r="F164" s="159">
        <v>675</v>
      </c>
      <c r="G164" s="158"/>
      <c r="H164" s="158">
        <v>815</v>
      </c>
      <c r="I164" s="160" t="s">
        <v>701</v>
      </c>
      <c r="J164" s="161" t="s">
        <v>679</v>
      </c>
      <c r="K164" s="162">
        <f t="shared" si="55"/>
        <v>140</v>
      </c>
      <c r="L164" s="163">
        <f t="shared" si="56"/>
        <v>0.2074074074074074</v>
      </c>
      <c r="M164" s="158" t="s">
        <v>594</v>
      </c>
      <c r="N164" s="164">
        <v>43154</v>
      </c>
      <c r="O164" s="1"/>
      <c r="P164" s="1"/>
      <c r="Q164" s="245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5">
        <v>58</v>
      </c>
      <c r="B165" s="166">
        <v>42522</v>
      </c>
      <c r="C165" s="166"/>
      <c r="D165" s="167" t="s">
        <v>702</v>
      </c>
      <c r="E165" s="168" t="s">
        <v>591</v>
      </c>
      <c r="F165" s="169">
        <v>500</v>
      </c>
      <c r="G165" s="169"/>
      <c r="H165" s="170">
        <v>232.5</v>
      </c>
      <c r="I165" s="170" t="s">
        <v>703</v>
      </c>
      <c r="J165" s="171" t="s">
        <v>704</v>
      </c>
      <c r="K165" s="172">
        <f t="shared" si="55"/>
        <v>-267.5</v>
      </c>
      <c r="L165" s="173">
        <f t="shared" si="56"/>
        <v>-0.53500000000000003</v>
      </c>
      <c r="M165" s="169" t="s">
        <v>604</v>
      </c>
      <c r="N165" s="166">
        <v>43735</v>
      </c>
      <c r="O165" s="1"/>
      <c r="P165" s="1"/>
      <c r="Q165" s="245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5">
        <v>59</v>
      </c>
      <c r="B166" s="156">
        <v>42527</v>
      </c>
      <c r="C166" s="156"/>
      <c r="D166" s="157" t="s">
        <v>542</v>
      </c>
      <c r="E166" s="158" t="s">
        <v>591</v>
      </c>
      <c r="F166" s="159">
        <v>110</v>
      </c>
      <c r="G166" s="158"/>
      <c r="H166" s="158">
        <v>126.5</v>
      </c>
      <c r="I166" s="160">
        <v>125</v>
      </c>
      <c r="J166" s="161" t="s">
        <v>631</v>
      </c>
      <c r="K166" s="162">
        <f t="shared" si="55"/>
        <v>16.5</v>
      </c>
      <c r="L166" s="163">
        <f t="shared" si="56"/>
        <v>0.15</v>
      </c>
      <c r="M166" s="158" t="s">
        <v>594</v>
      </c>
      <c r="N166" s="164">
        <v>42552</v>
      </c>
      <c r="O166" s="1"/>
      <c r="P166" s="1"/>
      <c r="Q166" s="245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5">
        <v>60</v>
      </c>
      <c r="B167" s="156">
        <v>42538</v>
      </c>
      <c r="C167" s="156"/>
      <c r="D167" s="157" t="s">
        <v>705</v>
      </c>
      <c r="E167" s="158" t="s">
        <v>591</v>
      </c>
      <c r="F167" s="159">
        <v>44</v>
      </c>
      <c r="G167" s="158"/>
      <c r="H167" s="158">
        <v>69.5</v>
      </c>
      <c r="I167" s="160">
        <v>69.5</v>
      </c>
      <c r="J167" s="161" t="s">
        <v>706</v>
      </c>
      <c r="K167" s="162">
        <f t="shared" si="55"/>
        <v>25.5</v>
      </c>
      <c r="L167" s="163">
        <f t="shared" si="56"/>
        <v>0.57954545454545459</v>
      </c>
      <c r="M167" s="158" t="s">
        <v>594</v>
      </c>
      <c r="N167" s="164">
        <v>42977</v>
      </c>
      <c r="O167" s="1"/>
      <c r="P167" s="1"/>
      <c r="Q167" s="245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5">
        <v>61</v>
      </c>
      <c r="B168" s="156">
        <v>42549</v>
      </c>
      <c r="C168" s="156"/>
      <c r="D168" s="157" t="s">
        <v>707</v>
      </c>
      <c r="E168" s="158" t="s">
        <v>591</v>
      </c>
      <c r="F168" s="159">
        <v>262.5</v>
      </c>
      <c r="G168" s="158"/>
      <c r="H168" s="158">
        <v>340</v>
      </c>
      <c r="I168" s="160">
        <v>333</v>
      </c>
      <c r="J168" s="161" t="s">
        <v>708</v>
      </c>
      <c r="K168" s="162">
        <v>77.5</v>
      </c>
      <c r="L168" s="163">
        <v>0.29523809523809502</v>
      </c>
      <c r="M168" s="158" t="s">
        <v>594</v>
      </c>
      <c r="N168" s="164">
        <v>43017</v>
      </c>
      <c r="O168" s="1"/>
      <c r="P168" s="1"/>
      <c r="Q168" s="245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5">
        <v>62</v>
      </c>
      <c r="B169" s="156">
        <v>42549</v>
      </c>
      <c r="C169" s="156"/>
      <c r="D169" s="157" t="s">
        <v>709</v>
      </c>
      <c r="E169" s="158" t="s">
        <v>591</v>
      </c>
      <c r="F169" s="159">
        <v>840</v>
      </c>
      <c r="G169" s="158"/>
      <c r="H169" s="158">
        <v>1230</v>
      </c>
      <c r="I169" s="160">
        <v>1230</v>
      </c>
      <c r="J169" s="161" t="s">
        <v>679</v>
      </c>
      <c r="K169" s="162">
        <v>390</v>
      </c>
      <c r="L169" s="163">
        <v>0.46428571428571402</v>
      </c>
      <c r="M169" s="158" t="s">
        <v>594</v>
      </c>
      <c r="N169" s="164">
        <v>42649</v>
      </c>
      <c r="O169" s="1"/>
      <c r="P169" s="1"/>
      <c r="Q169" s="245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78">
        <v>63</v>
      </c>
      <c r="B170" s="179">
        <v>42556</v>
      </c>
      <c r="C170" s="179"/>
      <c r="D170" s="180" t="s">
        <v>710</v>
      </c>
      <c r="E170" s="181" t="s">
        <v>591</v>
      </c>
      <c r="F170" s="181">
        <v>395</v>
      </c>
      <c r="G170" s="182"/>
      <c r="H170" s="182">
        <f>(468.5+342.5)/2</f>
        <v>405.5</v>
      </c>
      <c r="I170" s="182">
        <v>510</v>
      </c>
      <c r="J170" s="183" t="s">
        <v>711</v>
      </c>
      <c r="K170" s="184">
        <f t="shared" ref="K170:K176" si="57">H170-F170</f>
        <v>10.5</v>
      </c>
      <c r="L170" s="185">
        <f t="shared" ref="L170:L176" si="58">K170/F170</f>
        <v>2.6582278481012658E-2</v>
      </c>
      <c r="M170" s="181" t="s">
        <v>612</v>
      </c>
      <c r="N170" s="179">
        <v>43606</v>
      </c>
      <c r="O170" s="1"/>
      <c r="P170" s="1"/>
      <c r="Q170" s="245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65">
        <v>64</v>
      </c>
      <c r="B171" s="166">
        <v>42584</v>
      </c>
      <c r="C171" s="166"/>
      <c r="D171" s="167" t="s">
        <v>712</v>
      </c>
      <c r="E171" s="168" t="s">
        <v>603</v>
      </c>
      <c r="F171" s="169">
        <f>169.5-12.8</f>
        <v>156.69999999999999</v>
      </c>
      <c r="G171" s="169"/>
      <c r="H171" s="170">
        <v>77</v>
      </c>
      <c r="I171" s="170" t="s">
        <v>713</v>
      </c>
      <c r="J171" s="171" t="s">
        <v>714</v>
      </c>
      <c r="K171" s="172">
        <f t="shared" si="57"/>
        <v>-79.699999999999989</v>
      </c>
      <c r="L171" s="173">
        <f t="shared" si="58"/>
        <v>-0.50861518825781749</v>
      </c>
      <c r="M171" s="169" t="s">
        <v>604</v>
      </c>
      <c r="N171" s="166">
        <v>43522</v>
      </c>
      <c r="O171" s="1"/>
      <c r="P171" s="1"/>
      <c r="Q171" s="245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5">
        <v>65</v>
      </c>
      <c r="B172" s="166">
        <v>42586</v>
      </c>
      <c r="C172" s="166"/>
      <c r="D172" s="167" t="s">
        <v>715</v>
      </c>
      <c r="E172" s="168" t="s">
        <v>591</v>
      </c>
      <c r="F172" s="169">
        <v>400</v>
      </c>
      <c r="G172" s="169"/>
      <c r="H172" s="170">
        <v>305</v>
      </c>
      <c r="I172" s="170">
        <v>475</v>
      </c>
      <c r="J172" s="171" t="s">
        <v>716</v>
      </c>
      <c r="K172" s="172">
        <f t="shared" si="57"/>
        <v>-95</v>
      </c>
      <c r="L172" s="173">
        <f t="shared" si="58"/>
        <v>-0.23749999999999999</v>
      </c>
      <c r="M172" s="169" t="s">
        <v>604</v>
      </c>
      <c r="N172" s="166">
        <v>43606</v>
      </c>
      <c r="O172" s="1"/>
      <c r="P172" s="1"/>
      <c r="Q172" s="245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5">
        <v>66</v>
      </c>
      <c r="B173" s="156">
        <v>42593</v>
      </c>
      <c r="C173" s="156"/>
      <c r="D173" s="157" t="s">
        <v>717</v>
      </c>
      <c r="E173" s="158" t="s">
        <v>591</v>
      </c>
      <c r="F173" s="159">
        <v>86.5</v>
      </c>
      <c r="G173" s="158"/>
      <c r="H173" s="158">
        <v>130</v>
      </c>
      <c r="I173" s="160">
        <v>130</v>
      </c>
      <c r="J173" s="161" t="s">
        <v>718</v>
      </c>
      <c r="K173" s="162">
        <f t="shared" si="57"/>
        <v>43.5</v>
      </c>
      <c r="L173" s="163">
        <f t="shared" si="58"/>
        <v>0.50289017341040465</v>
      </c>
      <c r="M173" s="158" t="s">
        <v>594</v>
      </c>
      <c r="N173" s="164">
        <v>43091</v>
      </c>
      <c r="O173" s="1"/>
      <c r="P173" s="1"/>
      <c r="Q173" s="245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5">
        <v>67</v>
      </c>
      <c r="B174" s="166">
        <v>42600</v>
      </c>
      <c r="C174" s="166"/>
      <c r="D174" s="167" t="s">
        <v>122</v>
      </c>
      <c r="E174" s="168" t="s">
        <v>591</v>
      </c>
      <c r="F174" s="169">
        <v>133.5</v>
      </c>
      <c r="G174" s="169"/>
      <c r="H174" s="170">
        <v>126.5</v>
      </c>
      <c r="I174" s="170">
        <v>178</v>
      </c>
      <c r="J174" s="171" t="s">
        <v>719</v>
      </c>
      <c r="K174" s="172">
        <f t="shared" si="57"/>
        <v>-7</v>
      </c>
      <c r="L174" s="173">
        <f t="shared" si="58"/>
        <v>-5.2434456928838954E-2</v>
      </c>
      <c r="M174" s="169" t="s">
        <v>604</v>
      </c>
      <c r="N174" s="166">
        <v>42615</v>
      </c>
      <c r="O174" s="1"/>
      <c r="P174" s="1"/>
      <c r="Q174" s="245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5">
        <v>68</v>
      </c>
      <c r="B175" s="156">
        <v>42613</v>
      </c>
      <c r="C175" s="156"/>
      <c r="D175" s="157" t="s">
        <v>720</v>
      </c>
      <c r="E175" s="158" t="s">
        <v>591</v>
      </c>
      <c r="F175" s="159">
        <v>560</v>
      </c>
      <c r="G175" s="158"/>
      <c r="H175" s="158">
        <v>725</v>
      </c>
      <c r="I175" s="160">
        <v>725</v>
      </c>
      <c r="J175" s="161" t="s">
        <v>625</v>
      </c>
      <c r="K175" s="162">
        <f t="shared" si="57"/>
        <v>165</v>
      </c>
      <c r="L175" s="163">
        <f t="shared" si="58"/>
        <v>0.29464285714285715</v>
      </c>
      <c r="M175" s="158" t="s">
        <v>594</v>
      </c>
      <c r="N175" s="164">
        <v>42456</v>
      </c>
      <c r="O175" s="1"/>
      <c r="P175" s="1"/>
      <c r="Q175" s="245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5">
        <v>69</v>
      </c>
      <c r="B176" s="156">
        <v>42614</v>
      </c>
      <c r="C176" s="156"/>
      <c r="D176" s="157" t="s">
        <v>721</v>
      </c>
      <c r="E176" s="158" t="s">
        <v>591</v>
      </c>
      <c r="F176" s="159">
        <v>160.5</v>
      </c>
      <c r="G176" s="158"/>
      <c r="H176" s="158">
        <v>210</v>
      </c>
      <c r="I176" s="160">
        <v>210</v>
      </c>
      <c r="J176" s="161" t="s">
        <v>625</v>
      </c>
      <c r="K176" s="162">
        <f t="shared" si="57"/>
        <v>49.5</v>
      </c>
      <c r="L176" s="163">
        <f t="shared" si="58"/>
        <v>0.30841121495327101</v>
      </c>
      <c r="M176" s="158" t="s">
        <v>594</v>
      </c>
      <c r="N176" s="164">
        <v>42871</v>
      </c>
      <c r="O176" s="1"/>
      <c r="P176" s="1"/>
      <c r="Q176" s="245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5">
        <v>70</v>
      </c>
      <c r="B177" s="156">
        <v>42646</v>
      </c>
      <c r="C177" s="156"/>
      <c r="D177" s="157" t="s">
        <v>415</v>
      </c>
      <c r="E177" s="158" t="s">
        <v>591</v>
      </c>
      <c r="F177" s="159">
        <v>430</v>
      </c>
      <c r="G177" s="158"/>
      <c r="H177" s="158">
        <v>596</v>
      </c>
      <c r="I177" s="160">
        <v>575</v>
      </c>
      <c r="J177" s="161" t="s">
        <v>722</v>
      </c>
      <c r="K177" s="162">
        <v>166</v>
      </c>
      <c r="L177" s="163">
        <v>0.38604651162790699</v>
      </c>
      <c r="M177" s="158" t="s">
        <v>594</v>
      </c>
      <c r="N177" s="164">
        <v>42769</v>
      </c>
      <c r="O177" s="1"/>
      <c r="P177" s="1"/>
      <c r="Q177" s="245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5">
        <v>71</v>
      </c>
      <c r="B178" s="156">
        <v>42657</v>
      </c>
      <c r="C178" s="156"/>
      <c r="D178" s="157" t="s">
        <v>723</v>
      </c>
      <c r="E178" s="158" t="s">
        <v>591</v>
      </c>
      <c r="F178" s="159">
        <v>280</v>
      </c>
      <c r="G178" s="158"/>
      <c r="H178" s="158">
        <v>345</v>
      </c>
      <c r="I178" s="160">
        <v>345</v>
      </c>
      <c r="J178" s="161" t="s">
        <v>625</v>
      </c>
      <c r="K178" s="162">
        <f t="shared" ref="K178:K183" si="59">H178-F178</f>
        <v>65</v>
      </c>
      <c r="L178" s="163">
        <f t="shared" ref="L178:L179" si="60">K178/F178</f>
        <v>0.23214285714285715</v>
      </c>
      <c r="M178" s="158" t="s">
        <v>594</v>
      </c>
      <c r="N178" s="164">
        <v>42814</v>
      </c>
      <c r="O178" s="1"/>
      <c r="P178" s="1"/>
      <c r="Q178" s="245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5">
        <v>72</v>
      </c>
      <c r="B179" s="156">
        <v>42657</v>
      </c>
      <c r="C179" s="156"/>
      <c r="D179" s="157" t="s">
        <v>724</v>
      </c>
      <c r="E179" s="158" t="s">
        <v>591</v>
      </c>
      <c r="F179" s="159">
        <v>245</v>
      </c>
      <c r="G179" s="158"/>
      <c r="H179" s="158">
        <v>325.5</v>
      </c>
      <c r="I179" s="160">
        <v>330</v>
      </c>
      <c r="J179" s="161" t="s">
        <v>725</v>
      </c>
      <c r="K179" s="162">
        <f t="shared" si="59"/>
        <v>80.5</v>
      </c>
      <c r="L179" s="163">
        <f t="shared" si="60"/>
        <v>0.32857142857142857</v>
      </c>
      <c r="M179" s="158" t="s">
        <v>594</v>
      </c>
      <c r="N179" s="164">
        <v>42769</v>
      </c>
      <c r="O179" s="1"/>
      <c r="P179" s="1"/>
      <c r="Q179" s="245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5">
        <v>73</v>
      </c>
      <c r="B180" s="156">
        <v>42660</v>
      </c>
      <c r="C180" s="156"/>
      <c r="D180" s="157" t="s">
        <v>726</v>
      </c>
      <c r="E180" s="158" t="s">
        <v>591</v>
      </c>
      <c r="F180" s="159">
        <v>125</v>
      </c>
      <c r="G180" s="158"/>
      <c r="H180" s="158">
        <v>160</v>
      </c>
      <c r="I180" s="160">
        <v>160</v>
      </c>
      <c r="J180" s="161" t="s">
        <v>679</v>
      </c>
      <c r="K180" s="162">
        <f t="shared" si="59"/>
        <v>35</v>
      </c>
      <c r="L180" s="163">
        <v>0.28000000000000003</v>
      </c>
      <c r="M180" s="158" t="s">
        <v>594</v>
      </c>
      <c r="N180" s="164">
        <v>42803</v>
      </c>
      <c r="O180" s="1"/>
      <c r="P180" s="1"/>
      <c r="Q180" s="245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5">
        <v>74</v>
      </c>
      <c r="B181" s="156">
        <v>42660</v>
      </c>
      <c r="C181" s="156"/>
      <c r="D181" s="157" t="s">
        <v>727</v>
      </c>
      <c r="E181" s="158" t="s">
        <v>591</v>
      </c>
      <c r="F181" s="159">
        <v>114</v>
      </c>
      <c r="G181" s="158"/>
      <c r="H181" s="158">
        <v>145</v>
      </c>
      <c r="I181" s="160">
        <v>145</v>
      </c>
      <c r="J181" s="161" t="s">
        <v>679</v>
      </c>
      <c r="K181" s="162">
        <f t="shared" si="59"/>
        <v>31</v>
      </c>
      <c r="L181" s="163">
        <f t="shared" ref="L181:L183" si="61">K181/F181</f>
        <v>0.27192982456140352</v>
      </c>
      <c r="M181" s="158" t="s">
        <v>594</v>
      </c>
      <c r="N181" s="164">
        <v>42859</v>
      </c>
      <c r="O181" s="1"/>
      <c r="P181" s="1"/>
      <c r="Q181" s="245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5">
        <v>75</v>
      </c>
      <c r="B182" s="156">
        <v>42660</v>
      </c>
      <c r="C182" s="156"/>
      <c r="D182" s="157" t="s">
        <v>728</v>
      </c>
      <c r="E182" s="158" t="s">
        <v>591</v>
      </c>
      <c r="F182" s="159">
        <v>212</v>
      </c>
      <c r="G182" s="158"/>
      <c r="H182" s="158">
        <v>280</v>
      </c>
      <c r="I182" s="160">
        <v>276</v>
      </c>
      <c r="J182" s="161" t="s">
        <v>729</v>
      </c>
      <c r="K182" s="162">
        <f t="shared" si="59"/>
        <v>68</v>
      </c>
      <c r="L182" s="163">
        <f t="shared" si="61"/>
        <v>0.32075471698113206</v>
      </c>
      <c r="M182" s="158" t="s">
        <v>594</v>
      </c>
      <c r="N182" s="164">
        <v>42858</v>
      </c>
      <c r="O182" s="1"/>
      <c r="P182" s="1"/>
      <c r="Q182" s="245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5">
        <v>76</v>
      </c>
      <c r="B183" s="156">
        <v>42678</v>
      </c>
      <c r="C183" s="156"/>
      <c r="D183" s="157" t="s">
        <v>464</v>
      </c>
      <c r="E183" s="158" t="s">
        <v>591</v>
      </c>
      <c r="F183" s="159">
        <v>155</v>
      </c>
      <c r="G183" s="158"/>
      <c r="H183" s="158">
        <v>210</v>
      </c>
      <c r="I183" s="160">
        <v>210</v>
      </c>
      <c r="J183" s="161" t="s">
        <v>730</v>
      </c>
      <c r="K183" s="162">
        <f t="shared" si="59"/>
        <v>55</v>
      </c>
      <c r="L183" s="163">
        <f t="shared" si="61"/>
        <v>0.35483870967741937</v>
      </c>
      <c r="M183" s="158" t="s">
        <v>594</v>
      </c>
      <c r="N183" s="164">
        <v>42944</v>
      </c>
      <c r="O183" s="1"/>
      <c r="P183" s="1"/>
      <c r="Q183" s="245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5">
        <v>77</v>
      </c>
      <c r="B184" s="166">
        <v>42710</v>
      </c>
      <c r="C184" s="166"/>
      <c r="D184" s="167" t="s">
        <v>731</v>
      </c>
      <c r="E184" s="168" t="s">
        <v>591</v>
      </c>
      <c r="F184" s="169">
        <v>150.5</v>
      </c>
      <c r="G184" s="169"/>
      <c r="H184" s="170">
        <v>72.5</v>
      </c>
      <c r="I184" s="170">
        <v>174</v>
      </c>
      <c r="J184" s="171" t="s">
        <v>732</v>
      </c>
      <c r="K184" s="172">
        <v>-78</v>
      </c>
      <c r="L184" s="173">
        <v>-0.51827242524916906</v>
      </c>
      <c r="M184" s="169" t="s">
        <v>604</v>
      </c>
      <c r="N184" s="166">
        <v>43333</v>
      </c>
      <c r="O184" s="1"/>
      <c r="P184" s="1"/>
      <c r="Q184" s="245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5">
        <v>78</v>
      </c>
      <c r="B185" s="156">
        <v>42712</v>
      </c>
      <c r="C185" s="156"/>
      <c r="D185" s="157" t="s">
        <v>733</v>
      </c>
      <c r="E185" s="158" t="s">
        <v>591</v>
      </c>
      <c r="F185" s="159">
        <v>380</v>
      </c>
      <c r="G185" s="158"/>
      <c r="H185" s="158">
        <v>478</v>
      </c>
      <c r="I185" s="160">
        <v>468</v>
      </c>
      <c r="J185" s="161" t="s">
        <v>679</v>
      </c>
      <c r="K185" s="162">
        <f t="shared" ref="K185:K187" si="62">H185-F185</f>
        <v>98</v>
      </c>
      <c r="L185" s="163">
        <f t="shared" ref="L185:L187" si="63">K185/F185</f>
        <v>0.25789473684210529</v>
      </c>
      <c r="M185" s="158" t="s">
        <v>594</v>
      </c>
      <c r="N185" s="164">
        <v>43025</v>
      </c>
      <c r="O185" s="1"/>
      <c r="P185" s="1"/>
      <c r="Q185" s="245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5">
        <v>79</v>
      </c>
      <c r="B186" s="156">
        <v>42734</v>
      </c>
      <c r="C186" s="156"/>
      <c r="D186" s="157" t="s">
        <v>121</v>
      </c>
      <c r="E186" s="158" t="s">
        <v>591</v>
      </c>
      <c r="F186" s="159">
        <v>305</v>
      </c>
      <c r="G186" s="158"/>
      <c r="H186" s="158">
        <v>375</v>
      </c>
      <c r="I186" s="160">
        <v>375</v>
      </c>
      <c r="J186" s="161" t="s">
        <v>679</v>
      </c>
      <c r="K186" s="162">
        <f t="shared" si="62"/>
        <v>70</v>
      </c>
      <c r="L186" s="163">
        <f t="shared" si="63"/>
        <v>0.22950819672131148</v>
      </c>
      <c r="M186" s="158" t="s">
        <v>594</v>
      </c>
      <c r="N186" s="164">
        <v>42768</v>
      </c>
      <c r="O186" s="1"/>
      <c r="P186" s="1"/>
      <c r="Q186" s="245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5">
        <v>80</v>
      </c>
      <c r="B187" s="156">
        <v>42739</v>
      </c>
      <c r="C187" s="156"/>
      <c r="D187" s="157" t="s">
        <v>104</v>
      </c>
      <c r="E187" s="158" t="s">
        <v>591</v>
      </c>
      <c r="F187" s="159">
        <v>99.5</v>
      </c>
      <c r="G187" s="158"/>
      <c r="H187" s="158">
        <v>158</v>
      </c>
      <c r="I187" s="160">
        <v>158</v>
      </c>
      <c r="J187" s="161" t="s">
        <v>679</v>
      </c>
      <c r="K187" s="162">
        <f t="shared" si="62"/>
        <v>58.5</v>
      </c>
      <c r="L187" s="163">
        <f t="shared" si="63"/>
        <v>0.5879396984924623</v>
      </c>
      <c r="M187" s="158" t="s">
        <v>594</v>
      </c>
      <c r="N187" s="164">
        <v>42898</v>
      </c>
      <c r="O187" s="1"/>
      <c r="P187" s="1"/>
      <c r="Q187" s="245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5">
        <v>81</v>
      </c>
      <c r="B188" s="156">
        <v>42739</v>
      </c>
      <c r="C188" s="156"/>
      <c r="D188" s="157" t="s">
        <v>104</v>
      </c>
      <c r="E188" s="158" t="s">
        <v>591</v>
      </c>
      <c r="F188" s="159">
        <v>99.5</v>
      </c>
      <c r="G188" s="158"/>
      <c r="H188" s="158">
        <v>158</v>
      </c>
      <c r="I188" s="160">
        <v>158</v>
      </c>
      <c r="J188" s="161" t="s">
        <v>679</v>
      </c>
      <c r="K188" s="162">
        <v>58.5</v>
      </c>
      <c r="L188" s="163">
        <v>0.58793969849246197</v>
      </c>
      <c r="M188" s="158" t="s">
        <v>594</v>
      </c>
      <c r="N188" s="164">
        <v>42898</v>
      </c>
      <c r="O188" s="1"/>
      <c r="P188" s="1"/>
      <c r="Q188" s="245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5">
        <v>82</v>
      </c>
      <c r="B189" s="156">
        <v>42786</v>
      </c>
      <c r="C189" s="156"/>
      <c r="D189" s="157" t="s">
        <v>210</v>
      </c>
      <c r="E189" s="158" t="s">
        <v>591</v>
      </c>
      <c r="F189" s="159">
        <v>140.5</v>
      </c>
      <c r="G189" s="158"/>
      <c r="H189" s="158">
        <v>220</v>
      </c>
      <c r="I189" s="160">
        <v>220</v>
      </c>
      <c r="J189" s="161" t="s">
        <v>679</v>
      </c>
      <c r="K189" s="162">
        <f>H189-F189</f>
        <v>79.5</v>
      </c>
      <c r="L189" s="163">
        <f>K189/F189</f>
        <v>0.5658362989323843</v>
      </c>
      <c r="M189" s="158" t="s">
        <v>594</v>
      </c>
      <c r="N189" s="164">
        <v>42864</v>
      </c>
      <c r="O189" s="1"/>
      <c r="P189" s="1"/>
      <c r="Q189" s="245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5">
        <v>83</v>
      </c>
      <c r="B190" s="156">
        <v>42786</v>
      </c>
      <c r="C190" s="156"/>
      <c r="D190" s="157" t="s">
        <v>734</v>
      </c>
      <c r="E190" s="158" t="s">
        <v>591</v>
      </c>
      <c r="F190" s="159">
        <v>202.5</v>
      </c>
      <c r="G190" s="158"/>
      <c r="H190" s="158">
        <v>234</v>
      </c>
      <c r="I190" s="160">
        <v>234</v>
      </c>
      <c r="J190" s="161" t="s">
        <v>679</v>
      </c>
      <c r="K190" s="162">
        <v>31.5</v>
      </c>
      <c r="L190" s="163">
        <v>0.155555555555556</v>
      </c>
      <c r="M190" s="158" t="s">
        <v>594</v>
      </c>
      <c r="N190" s="164">
        <v>42836</v>
      </c>
      <c r="O190" s="1"/>
      <c r="P190" s="1"/>
      <c r="Q190" s="245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5">
        <v>84</v>
      </c>
      <c r="B191" s="156">
        <v>42818</v>
      </c>
      <c r="C191" s="156"/>
      <c r="D191" s="157" t="s">
        <v>735</v>
      </c>
      <c r="E191" s="158" t="s">
        <v>591</v>
      </c>
      <c r="F191" s="159">
        <v>300.5</v>
      </c>
      <c r="G191" s="158"/>
      <c r="H191" s="158">
        <v>417.5</v>
      </c>
      <c r="I191" s="160">
        <v>420</v>
      </c>
      <c r="J191" s="161" t="s">
        <v>736</v>
      </c>
      <c r="K191" s="162">
        <f>H191-F191</f>
        <v>117</v>
      </c>
      <c r="L191" s="163">
        <f>K191/F191</f>
        <v>0.38935108153078202</v>
      </c>
      <c r="M191" s="158" t="s">
        <v>594</v>
      </c>
      <c r="N191" s="164">
        <v>43070</v>
      </c>
      <c r="O191" s="1"/>
      <c r="P191" s="1"/>
      <c r="Q191" s="245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5">
        <v>85</v>
      </c>
      <c r="B192" s="156">
        <v>42818</v>
      </c>
      <c r="C192" s="156"/>
      <c r="D192" s="157" t="s">
        <v>709</v>
      </c>
      <c r="E192" s="158" t="s">
        <v>591</v>
      </c>
      <c r="F192" s="159">
        <v>850</v>
      </c>
      <c r="G192" s="158"/>
      <c r="H192" s="158">
        <v>1042.5</v>
      </c>
      <c r="I192" s="160">
        <v>1023</v>
      </c>
      <c r="J192" s="161" t="s">
        <v>737</v>
      </c>
      <c r="K192" s="162">
        <v>192.5</v>
      </c>
      <c r="L192" s="163">
        <v>0.22647058823529401</v>
      </c>
      <c r="M192" s="158" t="s">
        <v>594</v>
      </c>
      <c r="N192" s="164">
        <v>42830</v>
      </c>
      <c r="O192" s="1"/>
      <c r="P192" s="1"/>
      <c r="Q192" s="245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5">
        <v>86</v>
      </c>
      <c r="B193" s="156">
        <v>42830</v>
      </c>
      <c r="C193" s="156"/>
      <c r="D193" s="157" t="s">
        <v>495</v>
      </c>
      <c r="E193" s="158" t="s">
        <v>591</v>
      </c>
      <c r="F193" s="159">
        <v>785</v>
      </c>
      <c r="G193" s="158"/>
      <c r="H193" s="158">
        <v>930</v>
      </c>
      <c r="I193" s="160">
        <v>920</v>
      </c>
      <c r="J193" s="161" t="s">
        <v>738</v>
      </c>
      <c r="K193" s="162">
        <f>H193-F193</f>
        <v>145</v>
      </c>
      <c r="L193" s="163">
        <f>K193/F193</f>
        <v>0.18471337579617833</v>
      </c>
      <c r="M193" s="158" t="s">
        <v>594</v>
      </c>
      <c r="N193" s="164">
        <v>42976</v>
      </c>
      <c r="O193" s="1"/>
      <c r="P193" s="1"/>
      <c r="Q193" s="245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5">
        <v>87</v>
      </c>
      <c r="B194" s="166">
        <v>42831</v>
      </c>
      <c r="C194" s="166"/>
      <c r="D194" s="167" t="s">
        <v>739</v>
      </c>
      <c r="E194" s="168" t="s">
        <v>591</v>
      </c>
      <c r="F194" s="169">
        <v>40</v>
      </c>
      <c r="G194" s="169"/>
      <c r="H194" s="170">
        <v>13.1</v>
      </c>
      <c r="I194" s="170">
        <v>60</v>
      </c>
      <c r="J194" s="171" t="s">
        <v>740</v>
      </c>
      <c r="K194" s="172">
        <v>-26.9</v>
      </c>
      <c r="L194" s="173">
        <v>-0.67249999999999999</v>
      </c>
      <c r="M194" s="169" t="s">
        <v>604</v>
      </c>
      <c r="N194" s="166">
        <v>43138</v>
      </c>
      <c r="O194" s="1"/>
      <c r="P194" s="1"/>
      <c r="Q194" s="245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5">
        <v>88</v>
      </c>
      <c r="B195" s="156">
        <v>42837</v>
      </c>
      <c r="C195" s="156"/>
      <c r="D195" s="157" t="s">
        <v>102</v>
      </c>
      <c r="E195" s="158" t="s">
        <v>591</v>
      </c>
      <c r="F195" s="159">
        <v>289.5</v>
      </c>
      <c r="G195" s="158"/>
      <c r="H195" s="158">
        <v>354</v>
      </c>
      <c r="I195" s="160">
        <v>360</v>
      </c>
      <c r="J195" s="161" t="s">
        <v>741</v>
      </c>
      <c r="K195" s="162">
        <f t="shared" ref="K195:K203" si="64">H195-F195</f>
        <v>64.5</v>
      </c>
      <c r="L195" s="163">
        <f t="shared" ref="L195:L203" si="65">K195/F195</f>
        <v>0.22279792746113988</v>
      </c>
      <c r="M195" s="158" t="s">
        <v>594</v>
      </c>
      <c r="N195" s="164">
        <v>43040</v>
      </c>
      <c r="O195" s="1"/>
      <c r="P195" s="1"/>
      <c r="Q195" s="245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5">
        <v>89</v>
      </c>
      <c r="B196" s="156">
        <v>42845</v>
      </c>
      <c r="C196" s="156"/>
      <c r="D196" s="157" t="s">
        <v>435</v>
      </c>
      <c r="E196" s="158" t="s">
        <v>591</v>
      </c>
      <c r="F196" s="159">
        <v>700</v>
      </c>
      <c r="G196" s="158"/>
      <c r="H196" s="158">
        <v>840</v>
      </c>
      <c r="I196" s="160">
        <v>840</v>
      </c>
      <c r="J196" s="161" t="s">
        <v>742</v>
      </c>
      <c r="K196" s="162">
        <f t="shared" si="64"/>
        <v>140</v>
      </c>
      <c r="L196" s="163">
        <f t="shared" si="65"/>
        <v>0.2</v>
      </c>
      <c r="M196" s="158" t="s">
        <v>594</v>
      </c>
      <c r="N196" s="164">
        <v>42893</v>
      </c>
      <c r="O196" s="1"/>
      <c r="P196" s="1"/>
      <c r="Q196" s="245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5">
        <v>90</v>
      </c>
      <c r="B197" s="156">
        <v>42887</v>
      </c>
      <c r="C197" s="156"/>
      <c r="D197" s="157" t="s">
        <v>743</v>
      </c>
      <c r="E197" s="158" t="s">
        <v>591</v>
      </c>
      <c r="F197" s="159">
        <v>130</v>
      </c>
      <c r="G197" s="158"/>
      <c r="H197" s="158">
        <v>144.25</v>
      </c>
      <c r="I197" s="160">
        <v>170</v>
      </c>
      <c r="J197" s="161" t="s">
        <v>744</v>
      </c>
      <c r="K197" s="162">
        <f t="shared" si="64"/>
        <v>14.25</v>
      </c>
      <c r="L197" s="163">
        <f t="shared" si="65"/>
        <v>0.10961538461538461</v>
      </c>
      <c r="M197" s="158" t="s">
        <v>594</v>
      </c>
      <c r="N197" s="164">
        <v>43675</v>
      </c>
      <c r="O197" s="1"/>
      <c r="P197" s="1"/>
      <c r="Q197" s="245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5">
        <v>91</v>
      </c>
      <c r="B198" s="156">
        <v>42901</v>
      </c>
      <c r="C198" s="156"/>
      <c r="D198" s="157" t="s">
        <v>745</v>
      </c>
      <c r="E198" s="158" t="s">
        <v>591</v>
      </c>
      <c r="F198" s="159">
        <v>214.5</v>
      </c>
      <c r="G198" s="158"/>
      <c r="H198" s="158">
        <v>262</v>
      </c>
      <c r="I198" s="160">
        <v>262</v>
      </c>
      <c r="J198" s="161" t="s">
        <v>614</v>
      </c>
      <c r="K198" s="162">
        <f t="shared" si="64"/>
        <v>47.5</v>
      </c>
      <c r="L198" s="163">
        <f t="shared" si="65"/>
        <v>0.22144522144522144</v>
      </c>
      <c r="M198" s="158" t="s">
        <v>594</v>
      </c>
      <c r="N198" s="164">
        <v>42977</v>
      </c>
      <c r="O198" s="1"/>
      <c r="P198" s="1"/>
      <c r="Q198" s="245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6">
        <v>92</v>
      </c>
      <c r="B199" s="187">
        <v>42933</v>
      </c>
      <c r="C199" s="187"/>
      <c r="D199" s="188" t="s">
        <v>746</v>
      </c>
      <c r="E199" s="189" t="s">
        <v>591</v>
      </c>
      <c r="F199" s="190">
        <v>370</v>
      </c>
      <c r="G199" s="189"/>
      <c r="H199" s="189">
        <v>447.5</v>
      </c>
      <c r="I199" s="191">
        <v>450</v>
      </c>
      <c r="J199" s="192" t="s">
        <v>679</v>
      </c>
      <c r="K199" s="162">
        <f t="shared" si="64"/>
        <v>77.5</v>
      </c>
      <c r="L199" s="193">
        <f t="shared" si="65"/>
        <v>0.20945945945945946</v>
      </c>
      <c r="M199" s="189" t="s">
        <v>594</v>
      </c>
      <c r="N199" s="194">
        <v>43035</v>
      </c>
      <c r="O199" s="1"/>
      <c r="P199" s="1"/>
      <c r="Q199" s="245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6">
        <v>93</v>
      </c>
      <c r="B200" s="187">
        <v>42943</v>
      </c>
      <c r="C200" s="187"/>
      <c r="D200" s="188" t="s">
        <v>208</v>
      </c>
      <c r="E200" s="189" t="s">
        <v>591</v>
      </c>
      <c r="F200" s="190">
        <v>657.5</v>
      </c>
      <c r="G200" s="189"/>
      <c r="H200" s="189">
        <v>825</v>
      </c>
      <c r="I200" s="191">
        <v>820</v>
      </c>
      <c r="J200" s="192" t="s">
        <v>679</v>
      </c>
      <c r="K200" s="162">
        <f t="shared" si="64"/>
        <v>167.5</v>
      </c>
      <c r="L200" s="193">
        <f t="shared" si="65"/>
        <v>0.25475285171102663</v>
      </c>
      <c r="M200" s="189" t="s">
        <v>594</v>
      </c>
      <c r="N200" s="194">
        <v>43090</v>
      </c>
      <c r="O200" s="1"/>
      <c r="P200" s="1"/>
      <c r="Q200" s="245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5">
        <v>94</v>
      </c>
      <c r="B201" s="156">
        <v>42964</v>
      </c>
      <c r="C201" s="156"/>
      <c r="D201" s="157" t="s">
        <v>383</v>
      </c>
      <c r="E201" s="158" t="s">
        <v>591</v>
      </c>
      <c r="F201" s="159">
        <v>605</v>
      </c>
      <c r="G201" s="158"/>
      <c r="H201" s="158">
        <v>750</v>
      </c>
      <c r="I201" s="160">
        <v>750</v>
      </c>
      <c r="J201" s="161" t="s">
        <v>738</v>
      </c>
      <c r="K201" s="162">
        <f t="shared" si="64"/>
        <v>145</v>
      </c>
      <c r="L201" s="163">
        <f t="shared" si="65"/>
        <v>0.23966942148760331</v>
      </c>
      <c r="M201" s="158" t="s">
        <v>594</v>
      </c>
      <c r="N201" s="164">
        <v>43027</v>
      </c>
      <c r="O201" s="1"/>
      <c r="P201" s="1"/>
      <c r="Q201" s="245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65">
        <v>95</v>
      </c>
      <c r="B202" s="166">
        <v>42979</v>
      </c>
      <c r="C202" s="166"/>
      <c r="D202" s="174" t="s">
        <v>747</v>
      </c>
      <c r="E202" s="169" t="s">
        <v>591</v>
      </c>
      <c r="F202" s="169">
        <v>255</v>
      </c>
      <c r="G202" s="170"/>
      <c r="H202" s="170">
        <v>217.25</v>
      </c>
      <c r="I202" s="170">
        <v>320</v>
      </c>
      <c r="J202" s="171" t="s">
        <v>748</v>
      </c>
      <c r="K202" s="172">
        <f t="shared" si="64"/>
        <v>-37.75</v>
      </c>
      <c r="L202" s="175">
        <f t="shared" si="65"/>
        <v>-0.14803921568627451</v>
      </c>
      <c r="M202" s="169" t="s">
        <v>604</v>
      </c>
      <c r="N202" s="166">
        <v>43661</v>
      </c>
      <c r="O202" s="1"/>
      <c r="P202" s="1"/>
      <c r="Q202" s="245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5">
        <v>96</v>
      </c>
      <c r="B203" s="156">
        <v>42997</v>
      </c>
      <c r="C203" s="156"/>
      <c r="D203" s="157" t="s">
        <v>749</v>
      </c>
      <c r="E203" s="158" t="s">
        <v>591</v>
      </c>
      <c r="F203" s="159">
        <v>215</v>
      </c>
      <c r="G203" s="158"/>
      <c r="H203" s="158">
        <v>258</v>
      </c>
      <c r="I203" s="160">
        <v>258</v>
      </c>
      <c r="J203" s="161" t="s">
        <v>679</v>
      </c>
      <c r="K203" s="162">
        <f t="shared" si="64"/>
        <v>43</v>
      </c>
      <c r="L203" s="163">
        <f t="shared" si="65"/>
        <v>0.2</v>
      </c>
      <c r="M203" s="158" t="s">
        <v>594</v>
      </c>
      <c r="N203" s="164">
        <v>43040</v>
      </c>
      <c r="O203" s="1"/>
      <c r="P203" s="1"/>
      <c r="Q203" s="245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5">
        <v>97</v>
      </c>
      <c r="B204" s="156">
        <v>42997</v>
      </c>
      <c r="C204" s="156"/>
      <c r="D204" s="157" t="s">
        <v>749</v>
      </c>
      <c r="E204" s="158" t="s">
        <v>591</v>
      </c>
      <c r="F204" s="159">
        <v>215</v>
      </c>
      <c r="G204" s="158"/>
      <c r="H204" s="158">
        <v>258</v>
      </c>
      <c r="I204" s="160">
        <v>258</v>
      </c>
      <c r="J204" s="192" t="s">
        <v>679</v>
      </c>
      <c r="K204" s="162">
        <v>43</v>
      </c>
      <c r="L204" s="163">
        <v>0.2</v>
      </c>
      <c r="M204" s="158" t="s">
        <v>594</v>
      </c>
      <c r="N204" s="164">
        <v>43040</v>
      </c>
      <c r="O204" s="1"/>
      <c r="P204" s="1"/>
      <c r="Q204" s="245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6">
        <v>98</v>
      </c>
      <c r="B205" s="187">
        <v>42998</v>
      </c>
      <c r="C205" s="187"/>
      <c r="D205" s="188" t="s">
        <v>750</v>
      </c>
      <c r="E205" s="189" t="s">
        <v>591</v>
      </c>
      <c r="F205" s="159">
        <v>75</v>
      </c>
      <c r="G205" s="189"/>
      <c r="H205" s="189">
        <v>90</v>
      </c>
      <c r="I205" s="191">
        <v>90</v>
      </c>
      <c r="J205" s="161" t="s">
        <v>751</v>
      </c>
      <c r="K205" s="162">
        <f t="shared" ref="K205:K210" si="66">H205-F205</f>
        <v>15</v>
      </c>
      <c r="L205" s="163">
        <f t="shared" ref="L205:L210" si="67">K205/F205</f>
        <v>0.2</v>
      </c>
      <c r="M205" s="158" t="s">
        <v>594</v>
      </c>
      <c r="N205" s="164">
        <v>43019</v>
      </c>
      <c r="O205" s="1"/>
      <c r="P205" s="1"/>
      <c r="Q205" s="245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6">
        <v>99</v>
      </c>
      <c r="B206" s="187">
        <v>43011</v>
      </c>
      <c r="C206" s="187"/>
      <c r="D206" s="188" t="s">
        <v>752</v>
      </c>
      <c r="E206" s="189" t="s">
        <v>591</v>
      </c>
      <c r="F206" s="190">
        <v>315</v>
      </c>
      <c r="G206" s="189"/>
      <c r="H206" s="189">
        <v>392</v>
      </c>
      <c r="I206" s="191">
        <v>384</v>
      </c>
      <c r="J206" s="192" t="s">
        <v>753</v>
      </c>
      <c r="K206" s="162">
        <f t="shared" si="66"/>
        <v>77</v>
      </c>
      <c r="L206" s="193">
        <f t="shared" si="67"/>
        <v>0.24444444444444444</v>
      </c>
      <c r="M206" s="189" t="s">
        <v>594</v>
      </c>
      <c r="N206" s="194">
        <v>43017</v>
      </c>
      <c r="O206" s="1"/>
      <c r="P206" s="1"/>
      <c r="Q206" s="245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6">
        <v>100</v>
      </c>
      <c r="B207" s="187">
        <v>43013</v>
      </c>
      <c r="C207" s="187"/>
      <c r="D207" s="188" t="s">
        <v>468</v>
      </c>
      <c r="E207" s="189" t="s">
        <v>591</v>
      </c>
      <c r="F207" s="190">
        <v>145</v>
      </c>
      <c r="G207" s="189"/>
      <c r="H207" s="189">
        <v>179</v>
      </c>
      <c r="I207" s="191">
        <v>180</v>
      </c>
      <c r="J207" s="192" t="s">
        <v>754</v>
      </c>
      <c r="K207" s="162">
        <f t="shared" si="66"/>
        <v>34</v>
      </c>
      <c r="L207" s="193">
        <f t="shared" si="67"/>
        <v>0.23448275862068965</v>
      </c>
      <c r="M207" s="189" t="s">
        <v>594</v>
      </c>
      <c r="N207" s="194">
        <v>43025</v>
      </c>
      <c r="O207" s="1"/>
      <c r="P207" s="1"/>
      <c r="Q207" s="245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6">
        <v>101</v>
      </c>
      <c r="B208" s="187">
        <v>43014</v>
      </c>
      <c r="C208" s="187"/>
      <c r="D208" s="188" t="s">
        <v>358</v>
      </c>
      <c r="E208" s="189" t="s">
        <v>591</v>
      </c>
      <c r="F208" s="190">
        <v>256</v>
      </c>
      <c r="G208" s="189"/>
      <c r="H208" s="189">
        <v>323</v>
      </c>
      <c r="I208" s="191">
        <v>320</v>
      </c>
      <c r="J208" s="192" t="s">
        <v>679</v>
      </c>
      <c r="K208" s="162">
        <f t="shared" si="66"/>
        <v>67</v>
      </c>
      <c r="L208" s="193">
        <f t="shared" si="67"/>
        <v>0.26171875</v>
      </c>
      <c r="M208" s="189" t="s">
        <v>594</v>
      </c>
      <c r="N208" s="194">
        <v>43067</v>
      </c>
      <c r="O208" s="1"/>
      <c r="P208" s="1"/>
      <c r="Q208" s="245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6">
        <v>102</v>
      </c>
      <c r="B209" s="187">
        <v>43017</v>
      </c>
      <c r="C209" s="187"/>
      <c r="D209" s="188" t="s">
        <v>372</v>
      </c>
      <c r="E209" s="189" t="s">
        <v>591</v>
      </c>
      <c r="F209" s="190">
        <v>137.5</v>
      </c>
      <c r="G209" s="189"/>
      <c r="H209" s="189">
        <v>184</v>
      </c>
      <c r="I209" s="191">
        <v>183</v>
      </c>
      <c r="J209" s="192" t="s">
        <v>755</v>
      </c>
      <c r="K209" s="162">
        <f t="shared" si="66"/>
        <v>46.5</v>
      </c>
      <c r="L209" s="193">
        <f t="shared" si="67"/>
        <v>0.33818181818181819</v>
      </c>
      <c r="M209" s="189" t="s">
        <v>594</v>
      </c>
      <c r="N209" s="194">
        <v>43108</v>
      </c>
      <c r="O209" s="1"/>
      <c r="P209" s="1"/>
      <c r="Q209" s="245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6">
        <v>103</v>
      </c>
      <c r="B210" s="187">
        <v>43018</v>
      </c>
      <c r="C210" s="187"/>
      <c r="D210" s="188" t="s">
        <v>756</v>
      </c>
      <c r="E210" s="189" t="s">
        <v>591</v>
      </c>
      <c r="F210" s="190">
        <v>125.5</v>
      </c>
      <c r="G210" s="189"/>
      <c r="H210" s="189">
        <v>158</v>
      </c>
      <c r="I210" s="191">
        <v>155</v>
      </c>
      <c r="J210" s="192" t="s">
        <v>757</v>
      </c>
      <c r="K210" s="162">
        <f t="shared" si="66"/>
        <v>32.5</v>
      </c>
      <c r="L210" s="193">
        <f t="shared" si="67"/>
        <v>0.25896414342629481</v>
      </c>
      <c r="M210" s="189" t="s">
        <v>594</v>
      </c>
      <c r="N210" s="194">
        <v>43067</v>
      </c>
      <c r="O210" s="1"/>
      <c r="P210" s="1"/>
      <c r="Q210" s="245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6">
        <v>104</v>
      </c>
      <c r="B211" s="187">
        <v>43018</v>
      </c>
      <c r="C211" s="187"/>
      <c r="D211" s="188" t="s">
        <v>758</v>
      </c>
      <c r="E211" s="189" t="s">
        <v>591</v>
      </c>
      <c r="F211" s="190">
        <v>895</v>
      </c>
      <c r="G211" s="189"/>
      <c r="H211" s="189">
        <v>1122.5</v>
      </c>
      <c r="I211" s="191">
        <v>1078</v>
      </c>
      <c r="J211" s="192" t="s">
        <v>759</v>
      </c>
      <c r="K211" s="162">
        <v>227.5</v>
      </c>
      <c r="L211" s="193">
        <v>0.25418994413407803</v>
      </c>
      <c r="M211" s="189" t="s">
        <v>594</v>
      </c>
      <c r="N211" s="194">
        <v>43117</v>
      </c>
      <c r="O211" s="1"/>
      <c r="P211" s="1"/>
      <c r="Q211" s="245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6">
        <v>105</v>
      </c>
      <c r="B212" s="187">
        <v>43020</v>
      </c>
      <c r="C212" s="187"/>
      <c r="D212" s="188" t="s">
        <v>367</v>
      </c>
      <c r="E212" s="189" t="s">
        <v>591</v>
      </c>
      <c r="F212" s="190">
        <v>525</v>
      </c>
      <c r="G212" s="189"/>
      <c r="H212" s="189">
        <v>629</v>
      </c>
      <c r="I212" s="191">
        <v>629</v>
      </c>
      <c r="J212" s="192" t="s">
        <v>679</v>
      </c>
      <c r="K212" s="162">
        <v>104</v>
      </c>
      <c r="L212" s="193">
        <v>0.19809523809523799</v>
      </c>
      <c r="M212" s="189" t="s">
        <v>594</v>
      </c>
      <c r="N212" s="194">
        <v>43119</v>
      </c>
      <c r="O212" s="1"/>
      <c r="P212" s="1"/>
      <c r="Q212" s="245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6">
        <v>106</v>
      </c>
      <c r="B213" s="187">
        <v>43046</v>
      </c>
      <c r="C213" s="187"/>
      <c r="D213" s="188" t="s">
        <v>408</v>
      </c>
      <c r="E213" s="189" t="s">
        <v>591</v>
      </c>
      <c r="F213" s="190">
        <v>740</v>
      </c>
      <c r="G213" s="189"/>
      <c r="H213" s="189">
        <v>892.5</v>
      </c>
      <c r="I213" s="191">
        <v>900</v>
      </c>
      <c r="J213" s="192" t="s">
        <v>760</v>
      </c>
      <c r="K213" s="162">
        <f t="shared" ref="K213:K215" si="68">H213-F213</f>
        <v>152.5</v>
      </c>
      <c r="L213" s="193">
        <f t="shared" ref="L213:L215" si="69">K213/F213</f>
        <v>0.20608108108108109</v>
      </c>
      <c r="M213" s="189" t="s">
        <v>594</v>
      </c>
      <c r="N213" s="194">
        <v>43052</v>
      </c>
      <c r="O213" s="1"/>
      <c r="P213" s="1"/>
      <c r="Q213" s="245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5">
        <v>107</v>
      </c>
      <c r="B214" s="156">
        <v>43073</v>
      </c>
      <c r="C214" s="156"/>
      <c r="D214" s="157" t="s">
        <v>761</v>
      </c>
      <c r="E214" s="158" t="s">
        <v>591</v>
      </c>
      <c r="F214" s="159">
        <v>118.5</v>
      </c>
      <c r="G214" s="158"/>
      <c r="H214" s="158">
        <v>143.5</v>
      </c>
      <c r="I214" s="160">
        <v>145</v>
      </c>
      <c r="J214" s="161" t="s">
        <v>762</v>
      </c>
      <c r="K214" s="162">
        <f t="shared" si="68"/>
        <v>25</v>
      </c>
      <c r="L214" s="163">
        <f t="shared" si="69"/>
        <v>0.2109704641350211</v>
      </c>
      <c r="M214" s="158" t="s">
        <v>594</v>
      </c>
      <c r="N214" s="164">
        <v>43097</v>
      </c>
      <c r="O214" s="1"/>
      <c r="P214" s="1"/>
      <c r="Q214" s="245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5">
        <v>108</v>
      </c>
      <c r="B215" s="166">
        <v>43090</v>
      </c>
      <c r="C215" s="166"/>
      <c r="D215" s="167" t="s">
        <v>440</v>
      </c>
      <c r="E215" s="168" t="s">
        <v>591</v>
      </c>
      <c r="F215" s="169">
        <v>715</v>
      </c>
      <c r="G215" s="169"/>
      <c r="H215" s="170">
        <v>500</v>
      </c>
      <c r="I215" s="170">
        <v>872</v>
      </c>
      <c r="J215" s="171" t="s">
        <v>763</v>
      </c>
      <c r="K215" s="172">
        <f t="shared" si="68"/>
        <v>-215</v>
      </c>
      <c r="L215" s="173">
        <f t="shared" si="69"/>
        <v>-0.30069930069930068</v>
      </c>
      <c r="M215" s="169" t="s">
        <v>604</v>
      </c>
      <c r="N215" s="166">
        <v>43670</v>
      </c>
      <c r="O215" s="1"/>
      <c r="P215" s="1"/>
      <c r="Q215" s="245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5">
        <v>109</v>
      </c>
      <c r="B216" s="156">
        <v>43098</v>
      </c>
      <c r="C216" s="156"/>
      <c r="D216" s="157" t="s">
        <v>752</v>
      </c>
      <c r="E216" s="158" t="s">
        <v>591</v>
      </c>
      <c r="F216" s="159">
        <v>435</v>
      </c>
      <c r="G216" s="158"/>
      <c r="H216" s="158">
        <v>542.5</v>
      </c>
      <c r="I216" s="160">
        <v>539</v>
      </c>
      <c r="J216" s="161" t="s">
        <v>679</v>
      </c>
      <c r="K216" s="162">
        <v>107.5</v>
      </c>
      <c r="L216" s="163">
        <v>0.247126436781609</v>
      </c>
      <c r="M216" s="158" t="s">
        <v>594</v>
      </c>
      <c r="N216" s="164">
        <v>43206</v>
      </c>
      <c r="O216" s="1"/>
      <c r="P216" s="1"/>
      <c r="Q216" s="245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5">
        <v>110</v>
      </c>
      <c r="B217" s="156">
        <v>43098</v>
      </c>
      <c r="C217" s="156"/>
      <c r="D217" s="157" t="s">
        <v>560</v>
      </c>
      <c r="E217" s="158" t="s">
        <v>591</v>
      </c>
      <c r="F217" s="159">
        <v>885</v>
      </c>
      <c r="G217" s="158"/>
      <c r="H217" s="158">
        <v>1090</v>
      </c>
      <c r="I217" s="160">
        <v>1084</v>
      </c>
      <c r="J217" s="161" t="s">
        <v>679</v>
      </c>
      <c r="K217" s="162">
        <v>205</v>
      </c>
      <c r="L217" s="163">
        <v>0.23163841807909599</v>
      </c>
      <c r="M217" s="158" t="s">
        <v>594</v>
      </c>
      <c r="N217" s="164">
        <v>43213</v>
      </c>
      <c r="O217" s="1"/>
      <c r="P217" s="1"/>
      <c r="Q217" s="245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5">
        <v>111</v>
      </c>
      <c r="B218" s="196">
        <v>43192</v>
      </c>
      <c r="C218" s="196"/>
      <c r="D218" s="174" t="s">
        <v>764</v>
      </c>
      <c r="E218" s="169" t="s">
        <v>591</v>
      </c>
      <c r="F218" s="197">
        <v>478.5</v>
      </c>
      <c r="G218" s="169"/>
      <c r="H218" s="169">
        <v>442</v>
      </c>
      <c r="I218" s="170">
        <v>613</v>
      </c>
      <c r="J218" s="171" t="s">
        <v>765</v>
      </c>
      <c r="K218" s="172">
        <f t="shared" ref="K218:K221" si="70">H218-F218</f>
        <v>-36.5</v>
      </c>
      <c r="L218" s="173">
        <f t="shared" ref="L218:L221" si="71">K218/F218</f>
        <v>-7.6280041797283177E-2</v>
      </c>
      <c r="M218" s="169" t="s">
        <v>604</v>
      </c>
      <c r="N218" s="166">
        <v>43762</v>
      </c>
      <c r="O218" s="1"/>
      <c r="P218" s="1"/>
      <c r="Q218" s="245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65">
        <v>112</v>
      </c>
      <c r="B219" s="166">
        <v>43194</v>
      </c>
      <c r="C219" s="166"/>
      <c r="D219" s="167" t="s">
        <v>766</v>
      </c>
      <c r="E219" s="168" t="s">
        <v>591</v>
      </c>
      <c r="F219" s="169">
        <f>141.5-7.3</f>
        <v>134.19999999999999</v>
      </c>
      <c r="G219" s="169"/>
      <c r="H219" s="170">
        <v>77</v>
      </c>
      <c r="I219" s="170">
        <v>180</v>
      </c>
      <c r="J219" s="171" t="s">
        <v>767</v>
      </c>
      <c r="K219" s="172">
        <f t="shared" si="70"/>
        <v>-57.199999999999989</v>
      </c>
      <c r="L219" s="173">
        <f t="shared" si="71"/>
        <v>-0.42622950819672129</v>
      </c>
      <c r="M219" s="169" t="s">
        <v>604</v>
      </c>
      <c r="N219" s="166">
        <v>43522</v>
      </c>
      <c r="O219" s="1"/>
      <c r="P219" s="1"/>
      <c r="Q219" s="245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5">
        <v>113</v>
      </c>
      <c r="B220" s="166">
        <v>43209</v>
      </c>
      <c r="C220" s="166"/>
      <c r="D220" s="167" t="s">
        <v>768</v>
      </c>
      <c r="E220" s="168" t="s">
        <v>591</v>
      </c>
      <c r="F220" s="169">
        <v>430</v>
      </c>
      <c r="G220" s="169"/>
      <c r="H220" s="170">
        <v>220</v>
      </c>
      <c r="I220" s="170">
        <v>537</v>
      </c>
      <c r="J220" s="171" t="s">
        <v>769</v>
      </c>
      <c r="K220" s="172">
        <f t="shared" si="70"/>
        <v>-210</v>
      </c>
      <c r="L220" s="173">
        <f t="shared" si="71"/>
        <v>-0.48837209302325579</v>
      </c>
      <c r="M220" s="169" t="s">
        <v>604</v>
      </c>
      <c r="N220" s="166">
        <v>43252</v>
      </c>
      <c r="O220" s="1"/>
      <c r="P220" s="1"/>
      <c r="Q220" s="245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6">
        <v>114</v>
      </c>
      <c r="B221" s="187">
        <v>43220</v>
      </c>
      <c r="C221" s="187"/>
      <c r="D221" s="188" t="s">
        <v>770</v>
      </c>
      <c r="E221" s="189" t="s">
        <v>591</v>
      </c>
      <c r="F221" s="189">
        <v>153.5</v>
      </c>
      <c r="G221" s="189"/>
      <c r="H221" s="189">
        <v>196</v>
      </c>
      <c r="I221" s="191">
        <v>196</v>
      </c>
      <c r="J221" s="161" t="s">
        <v>771</v>
      </c>
      <c r="K221" s="162">
        <f t="shared" si="70"/>
        <v>42.5</v>
      </c>
      <c r="L221" s="163">
        <f t="shared" si="71"/>
        <v>0.27687296416938112</v>
      </c>
      <c r="M221" s="158" t="s">
        <v>594</v>
      </c>
      <c r="N221" s="164">
        <v>43605</v>
      </c>
      <c r="O221" s="1"/>
      <c r="P221" s="1"/>
      <c r="Q221" s="245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65">
        <v>115</v>
      </c>
      <c r="B222" s="166">
        <v>43306</v>
      </c>
      <c r="C222" s="166"/>
      <c r="D222" s="167" t="s">
        <v>739</v>
      </c>
      <c r="E222" s="168" t="s">
        <v>591</v>
      </c>
      <c r="F222" s="169">
        <v>27.5</v>
      </c>
      <c r="G222" s="169"/>
      <c r="H222" s="170">
        <v>13.1</v>
      </c>
      <c r="I222" s="170">
        <v>60</v>
      </c>
      <c r="J222" s="171" t="s">
        <v>772</v>
      </c>
      <c r="K222" s="172">
        <v>-14.4</v>
      </c>
      <c r="L222" s="173">
        <v>-0.52363636363636401</v>
      </c>
      <c r="M222" s="169" t="s">
        <v>604</v>
      </c>
      <c r="N222" s="166">
        <v>43138</v>
      </c>
      <c r="O222" s="1"/>
      <c r="P222" s="1"/>
      <c r="Q222" s="245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5">
        <v>116</v>
      </c>
      <c r="B223" s="196">
        <v>43318</v>
      </c>
      <c r="C223" s="196"/>
      <c r="D223" s="174" t="s">
        <v>773</v>
      </c>
      <c r="E223" s="169" t="s">
        <v>591</v>
      </c>
      <c r="F223" s="169">
        <v>148.5</v>
      </c>
      <c r="G223" s="169"/>
      <c r="H223" s="169">
        <v>102</v>
      </c>
      <c r="I223" s="170">
        <v>182</v>
      </c>
      <c r="J223" s="171" t="s">
        <v>774</v>
      </c>
      <c r="K223" s="172">
        <f>H223-F223</f>
        <v>-46.5</v>
      </c>
      <c r="L223" s="173">
        <f>K223/F223</f>
        <v>-0.31313131313131315</v>
      </c>
      <c r="M223" s="169" t="s">
        <v>604</v>
      </c>
      <c r="N223" s="166">
        <v>43661</v>
      </c>
      <c r="O223" s="1"/>
      <c r="P223" s="1"/>
      <c r="Q223" s="245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5">
        <v>117</v>
      </c>
      <c r="B224" s="156">
        <v>43335</v>
      </c>
      <c r="C224" s="156"/>
      <c r="D224" s="157" t="s">
        <v>775</v>
      </c>
      <c r="E224" s="158" t="s">
        <v>591</v>
      </c>
      <c r="F224" s="189">
        <v>285</v>
      </c>
      <c r="G224" s="158"/>
      <c r="H224" s="158">
        <v>355</v>
      </c>
      <c r="I224" s="160">
        <v>364</v>
      </c>
      <c r="J224" s="161" t="s">
        <v>776</v>
      </c>
      <c r="K224" s="162">
        <v>70</v>
      </c>
      <c r="L224" s="163">
        <v>0.24561403508771901</v>
      </c>
      <c r="M224" s="158" t="s">
        <v>594</v>
      </c>
      <c r="N224" s="164">
        <v>43455</v>
      </c>
      <c r="O224" s="1"/>
      <c r="P224" s="1"/>
      <c r="Q224" s="245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5">
        <v>118</v>
      </c>
      <c r="B225" s="156">
        <v>43341</v>
      </c>
      <c r="C225" s="156"/>
      <c r="D225" s="157" t="s">
        <v>398</v>
      </c>
      <c r="E225" s="158" t="s">
        <v>591</v>
      </c>
      <c r="F225" s="189">
        <v>525</v>
      </c>
      <c r="G225" s="158"/>
      <c r="H225" s="158">
        <v>585</v>
      </c>
      <c r="I225" s="160">
        <v>635</v>
      </c>
      <c r="J225" s="161" t="s">
        <v>777</v>
      </c>
      <c r="K225" s="162">
        <f t="shared" ref="K225:K276" si="72">H225-F225</f>
        <v>60</v>
      </c>
      <c r="L225" s="163">
        <f t="shared" ref="L225:L276" si="73">K225/F225</f>
        <v>0.11428571428571428</v>
      </c>
      <c r="M225" s="158" t="s">
        <v>594</v>
      </c>
      <c r="N225" s="164">
        <v>43662</v>
      </c>
      <c r="O225" s="1"/>
      <c r="P225" s="1"/>
      <c r="Q225" s="245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5">
        <v>119</v>
      </c>
      <c r="B226" s="156">
        <v>43395</v>
      </c>
      <c r="C226" s="156"/>
      <c r="D226" s="157" t="s">
        <v>383</v>
      </c>
      <c r="E226" s="158" t="s">
        <v>591</v>
      </c>
      <c r="F226" s="189">
        <v>475</v>
      </c>
      <c r="G226" s="158"/>
      <c r="H226" s="158">
        <v>574</v>
      </c>
      <c r="I226" s="160">
        <v>570</v>
      </c>
      <c r="J226" s="161" t="s">
        <v>679</v>
      </c>
      <c r="K226" s="162">
        <f t="shared" si="72"/>
        <v>99</v>
      </c>
      <c r="L226" s="163">
        <f t="shared" si="73"/>
        <v>0.20842105263157895</v>
      </c>
      <c r="M226" s="158" t="s">
        <v>594</v>
      </c>
      <c r="N226" s="164">
        <v>43403</v>
      </c>
      <c r="O226" s="1"/>
      <c r="P226" s="1"/>
      <c r="Q226" s="245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6">
        <v>120</v>
      </c>
      <c r="B227" s="187">
        <v>43397</v>
      </c>
      <c r="C227" s="187"/>
      <c r="D227" s="188" t="s">
        <v>778</v>
      </c>
      <c r="E227" s="189" t="s">
        <v>591</v>
      </c>
      <c r="F227" s="189">
        <v>707.5</v>
      </c>
      <c r="G227" s="189"/>
      <c r="H227" s="189">
        <v>872</v>
      </c>
      <c r="I227" s="191">
        <v>872</v>
      </c>
      <c r="J227" s="192" t="s">
        <v>679</v>
      </c>
      <c r="K227" s="162">
        <f t="shared" si="72"/>
        <v>164.5</v>
      </c>
      <c r="L227" s="193">
        <f t="shared" si="73"/>
        <v>0.23250883392226149</v>
      </c>
      <c r="M227" s="189" t="s">
        <v>594</v>
      </c>
      <c r="N227" s="194">
        <v>43482</v>
      </c>
      <c r="O227" s="1"/>
      <c r="P227" s="1"/>
      <c r="Q227" s="245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6">
        <v>121</v>
      </c>
      <c r="B228" s="187">
        <v>43398</v>
      </c>
      <c r="C228" s="187"/>
      <c r="D228" s="188" t="s">
        <v>779</v>
      </c>
      <c r="E228" s="189" t="s">
        <v>591</v>
      </c>
      <c r="F228" s="189">
        <v>162</v>
      </c>
      <c r="G228" s="189"/>
      <c r="H228" s="189">
        <v>204</v>
      </c>
      <c r="I228" s="191">
        <v>209</v>
      </c>
      <c r="J228" s="192" t="s">
        <v>780</v>
      </c>
      <c r="K228" s="162">
        <f t="shared" si="72"/>
        <v>42</v>
      </c>
      <c r="L228" s="193">
        <f t="shared" si="73"/>
        <v>0.25925925925925924</v>
      </c>
      <c r="M228" s="189" t="s">
        <v>594</v>
      </c>
      <c r="N228" s="194">
        <v>43539</v>
      </c>
      <c r="O228" s="1"/>
      <c r="P228" s="1"/>
      <c r="Q228" s="245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6">
        <v>122</v>
      </c>
      <c r="B229" s="187">
        <v>43399</v>
      </c>
      <c r="C229" s="187"/>
      <c r="D229" s="188" t="s">
        <v>488</v>
      </c>
      <c r="E229" s="189" t="s">
        <v>591</v>
      </c>
      <c r="F229" s="189">
        <v>240</v>
      </c>
      <c r="G229" s="189"/>
      <c r="H229" s="189">
        <v>297</v>
      </c>
      <c r="I229" s="191">
        <v>297</v>
      </c>
      <c r="J229" s="192" t="s">
        <v>679</v>
      </c>
      <c r="K229" s="198">
        <f t="shared" si="72"/>
        <v>57</v>
      </c>
      <c r="L229" s="193">
        <f t="shared" si="73"/>
        <v>0.23749999999999999</v>
      </c>
      <c r="M229" s="189" t="s">
        <v>594</v>
      </c>
      <c r="N229" s="194">
        <v>43417</v>
      </c>
      <c r="O229" s="1"/>
      <c r="P229" s="1"/>
      <c r="Q229" s="245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5">
        <v>123</v>
      </c>
      <c r="B230" s="156">
        <v>43439</v>
      </c>
      <c r="C230" s="156"/>
      <c r="D230" s="157" t="s">
        <v>781</v>
      </c>
      <c r="E230" s="158" t="s">
        <v>591</v>
      </c>
      <c r="F230" s="158">
        <v>202.5</v>
      </c>
      <c r="G230" s="158"/>
      <c r="H230" s="158">
        <v>255</v>
      </c>
      <c r="I230" s="160">
        <v>252</v>
      </c>
      <c r="J230" s="161" t="s">
        <v>679</v>
      </c>
      <c r="K230" s="162">
        <f t="shared" si="72"/>
        <v>52.5</v>
      </c>
      <c r="L230" s="163">
        <f t="shared" si="73"/>
        <v>0.25925925925925924</v>
      </c>
      <c r="M230" s="158" t="s">
        <v>594</v>
      </c>
      <c r="N230" s="164">
        <v>43542</v>
      </c>
      <c r="O230" s="1"/>
      <c r="P230" s="1"/>
      <c r="Q230" s="245"/>
      <c r="R230" s="1"/>
      <c r="S230" s="6" t="s">
        <v>782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6">
        <v>124</v>
      </c>
      <c r="B231" s="187">
        <v>43465</v>
      </c>
      <c r="C231" s="156"/>
      <c r="D231" s="188" t="s">
        <v>159</v>
      </c>
      <c r="E231" s="189" t="s">
        <v>591</v>
      </c>
      <c r="F231" s="189">
        <v>710</v>
      </c>
      <c r="G231" s="189"/>
      <c r="H231" s="189">
        <v>866</v>
      </c>
      <c r="I231" s="191">
        <v>866</v>
      </c>
      <c r="J231" s="192" t="s">
        <v>679</v>
      </c>
      <c r="K231" s="162">
        <f t="shared" si="72"/>
        <v>156</v>
      </c>
      <c r="L231" s="163">
        <f t="shared" si="73"/>
        <v>0.21971830985915494</v>
      </c>
      <c r="M231" s="158" t="s">
        <v>594</v>
      </c>
      <c r="N231" s="164">
        <v>43553</v>
      </c>
      <c r="O231" s="1"/>
      <c r="P231" s="1"/>
      <c r="Q231" s="245"/>
      <c r="R231" s="1"/>
      <c r="S231" s="6" t="s">
        <v>782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6">
        <v>125</v>
      </c>
      <c r="B232" s="187">
        <v>43522</v>
      </c>
      <c r="C232" s="187"/>
      <c r="D232" s="188" t="s">
        <v>174</v>
      </c>
      <c r="E232" s="189" t="s">
        <v>591</v>
      </c>
      <c r="F232" s="189">
        <v>337.25</v>
      </c>
      <c r="G232" s="189"/>
      <c r="H232" s="189">
        <v>398.5</v>
      </c>
      <c r="I232" s="191">
        <v>411</v>
      </c>
      <c r="J232" s="161" t="s">
        <v>783</v>
      </c>
      <c r="K232" s="162">
        <f t="shared" si="72"/>
        <v>61.25</v>
      </c>
      <c r="L232" s="163">
        <f t="shared" si="73"/>
        <v>0.1816160118606375</v>
      </c>
      <c r="M232" s="158" t="s">
        <v>594</v>
      </c>
      <c r="N232" s="164">
        <v>43760</v>
      </c>
      <c r="O232" s="1"/>
      <c r="P232" s="1"/>
      <c r="Q232" s="245"/>
      <c r="R232" s="1"/>
      <c r="S232" s="6" t="s">
        <v>782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99">
        <v>126</v>
      </c>
      <c r="B233" s="200">
        <v>43559</v>
      </c>
      <c r="C233" s="200"/>
      <c r="D233" s="201" t="s">
        <v>784</v>
      </c>
      <c r="E233" s="202" t="s">
        <v>591</v>
      </c>
      <c r="F233" s="202">
        <v>130</v>
      </c>
      <c r="G233" s="202"/>
      <c r="H233" s="202">
        <v>65</v>
      </c>
      <c r="I233" s="203">
        <v>158</v>
      </c>
      <c r="J233" s="171" t="s">
        <v>785</v>
      </c>
      <c r="K233" s="172">
        <f t="shared" si="72"/>
        <v>-65</v>
      </c>
      <c r="L233" s="173">
        <f t="shared" si="73"/>
        <v>-0.5</v>
      </c>
      <c r="M233" s="169" t="s">
        <v>604</v>
      </c>
      <c r="N233" s="166">
        <v>43726</v>
      </c>
      <c r="O233" s="1"/>
      <c r="P233" s="1"/>
      <c r="Q233" s="245"/>
      <c r="R233" s="1"/>
      <c r="S233" s="6" t="s">
        <v>786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6">
        <v>127</v>
      </c>
      <c r="B234" s="187">
        <v>43017</v>
      </c>
      <c r="C234" s="187"/>
      <c r="D234" s="188" t="s">
        <v>210</v>
      </c>
      <c r="E234" s="189" t="s">
        <v>591</v>
      </c>
      <c r="F234" s="189">
        <v>141.5</v>
      </c>
      <c r="G234" s="189"/>
      <c r="H234" s="189">
        <v>183.5</v>
      </c>
      <c r="I234" s="191">
        <v>210</v>
      </c>
      <c r="J234" s="161" t="s">
        <v>780</v>
      </c>
      <c r="K234" s="162">
        <f t="shared" si="72"/>
        <v>42</v>
      </c>
      <c r="L234" s="163">
        <f t="shared" si="73"/>
        <v>0.29681978798586572</v>
      </c>
      <c r="M234" s="158" t="s">
        <v>594</v>
      </c>
      <c r="N234" s="164">
        <v>43042</v>
      </c>
      <c r="O234" s="1"/>
      <c r="P234" s="1"/>
      <c r="Q234" s="245"/>
      <c r="R234" s="1"/>
      <c r="S234" s="6" t="s">
        <v>786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9">
        <v>128</v>
      </c>
      <c r="B235" s="200">
        <v>43074</v>
      </c>
      <c r="C235" s="200"/>
      <c r="D235" s="201" t="s">
        <v>787</v>
      </c>
      <c r="E235" s="202" t="s">
        <v>591</v>
      </c>
      <c r="F235" s="197">
        <v>172</v>
      </c>
      <c r="G235" s="202"/>
      <c r="H235" s="202">
        <v>155.25</v>
      </c>
      <c r="I235" s="203">
        <v>230</v>
      </c>
      <c r="J235" s="171" t="s">
        <v>788</v>
      </c>
      <c r="K235" s="172">
        <f t="shared" si="72"/>
        <v>-16.75</v>
      </c>
      <c r="L235" s="173">
        <f t="shared" si="73"/>
        <v>-9.7383720930232565E-2</v>
      </c>
      <c r="M235" s="169" t="s">
        <v>604</v>
      </c>
      <c r="N235" s="166">
        <v>43787</v>
      </c>
      <c r="O235" s="1"/>
      <c r="P235" s="1"/>
      <c r="Q235" s="245"/>
      <c r="R235" s="1"/>
      <c r="S235" s="6" t="s">
        <v>786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6">
        <v>129</v>
      </c>
      <c r="B236" s="187">
        <v>43398</v>
      </c>
      <c r="C236" s="187"/>
      <c r="D236" s="188" t="s">
        <v>120</v>
      </c>
      <c r="E236" s="189" t="s">
        <v>591</v>
      </c>
      <c r="F236" s="189">
        <v>698.5</v>
      </c>
      <c r="G236" s="189"/>
      <c r="H236" s="189">
        <v>890</v>
      </c>
      <c r="I236" s="191">
        <v>890</v>
      </c>
      <c r="J236" s="161" t="s">
        <v>789</v>
      </c>
      <c r="K236" s="162">
        <f t="shared" si="72"/>
        <v>191.5</v>
      </c>
      <c r="L236" s="163">
        <f t="shared" si="73"/>
        <v>0.27415891195418757</v>
      </c>
      <c r="M236" s="158" t="s">
        <v>594</v>
      </c>
      <c r="N236" s="164">
        <v>44328</v>
      </c>
      <c r="O236" s="1"/>
      <c r="P236" s="1"/>
      <c r="Q236" s="245"/>
      <c r="R236" s="1"/>
      <c r="S236" s="6" t="s">
        <v>782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6">
        <v>130</v>
      </c>
      <c r="B237" s="187">
        <v>42877</v>
      </c>
      <c r="C237" s="187"/>
      <c r="D237" s="188" t="s">
        <v>790</v>
      </c>
      <c r="E237" s="189" t="s">
        <v>591</v>
      </c>
      <c r="F237" s="189">
        <v>127.6</v>
      </c>
      <c r="G237" s="189"/>
      <c r="H237" s="189">
        <v>138</v>
      </c>
      <c r="I237" s="191">
        <v>190</v>
      </c>
      <c r="J237" s="161" t="s">
        <v>791</v>
      </c>
      <c r="K237" s="162">
        <f t="shared" si="72"/>
        <v>10.400000000000006</v>
      </c>
      <c r="L237" s="163">
        <f t="shared" si="73"/>
        <v>8.1504702194357417E-2</v>
      </c>
      <c r="M237" s="158" t="s">
        <v>594</v>
      </c>
      <c r="N237" s="164">
        <v>43774</v>
      </c>
      <c r="O237" s="1"/>
      <c r="P237" s="1"/>
      <c r="Q237" s="245"/>
      <c r="R237" s="1"/>
      <c r="S237" s="6" t="s">
        <v>786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6">
        <v>131</v>
      </c>
      <c r="B238" s="187">
        <v>43158</v>
      </c>
      <c r="C238" s="187"/>
      <c r="D238" s="188" t="s">
        <v>792</v>
      </c>
      <c r="E238" s="189" t="s">
        <v>591</v>
      </c>
      <c r="F238" s="189">
        <v>317</v>
      </c>
      <c r="G238" s="189"/>
      <c r="H238" s="189">
        <v>382.5</v>
      </c>
      <c r="I238" s="191">
        <v>398</v>
      </c>
      <c r="J238" s="161" t="s">
        <v>793</v>
      </c>
      <c r="K238" s="162">
        <f t="shared" si="72"/>
        <v>65.5</v>
      </c>
      <c r="L238" s="163">
        <f t="shared" si="73"/>
        <v>0.20662460567823343</v>
      </c>
      <c r="M238" s="158" t="s">
        <v>594</v>
      </c>
      <c r="N238" s="164">
        <v>44238</v>
      </c>
      <c r="O238" s="1"/>
      <c r="P238" s="1"/>
      <c r="Q238" s="245"/>
      <c r="R238" s="1"/>
      <c r="S238" s="6" t="s">
        <v>786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99">
        <v>132</v>
      </c>
      <c r="B239" s="200">
        <v>43164</v>
      </c>
      <c r="C239" s="200"/>
      <c r="D239" s="201" t="s">
        <v>166</v>
      </c>
      <c r="E239" s="202" t="s">
        <v>591</v>
      </c>
      <c r="F239" s="197">
        <f>510-14.4</f>
        <v>495.6</v>
      </c>
      <c r="G239" s="202"/>
      <c r="H239" s="202">
        <v>350</v>
      </c>
      <c r="I239" s="203">
        <v>672</v>
      </c>
      <c r="J239" s="171" t="s">
        <v>794</v>
      </c>
      <c r="K239" s="172">
        <f t="shared" si="72"/>
        <v>-145.60000000000002</v>
      </c>
      <c r="L239" s="173">
        <f t="shared" si="73"/>
        <v>-0.29378531073446329</v>
      </c>
      <c r="M239" s="169" t="s">
        <v>604</v>
      </c>
      <c r="N239" s="166">
        <v>43887</v>
      </c>
      <c r="O239" s="1"/>
      <c r="P239" s="1"/>
      <c r="Q239" s="245"/>
      <c r="R239" s="1"/>
      <c r="S239" s="6" t="s">
        <v>782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99">
        <v>133</v>
      </c>
      <c r="B240" s="200">
        <v>43237</v>
      </c>
      <c r="C240" s="200"/>
      <c r="D240" s="201" t="s">
        <v>795</v>
      </c>
      <c r="E240" s="202" t="s">
        <v>591</v>
      </c>
      <c r="F240" s="197">
        <v>230.3</v>
      </c>
      <c r="G240" s="202"/>
      <c r="H240" s="202">
        <v>102.5</v>
      </c>
      <c r="I240" s="203">
        <v>348</v>
      </c>
      <c r="J240" s="171" t="s">
        <v>796</v>
      </c>
      <c r="K240" s="172">
        <f t="shared" si="72"/>
        <v>-127.80000000000001</v>
      </c>
      <c r="L240" s="173">
        <f t="shared" si="73"/>
        <v>-0.55492835432045162</v>
      </c>
      <c r="M240" s="169" t="s">
        <v>604</v>
      </c>
      <c r="N240" s="166">
        <v>43896</v>
      </c>
      <c r="O240" s="1"/>
      <c r="P240" s="1"/>
      <c r="Q240" s="245"/>
      <c r="R240" s="1"/>
      <c r="S240" s="6" t="s">
        <v>782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6">
        <v>134</v>
      </c>
      <c r="B241" s="187">
        <v>43258</v>
      </c>
      <c r="C241" s="187"/>
      <c r="D241" s="188" t="s">
        <v>444</v>
      </c>
      <c r="E241" s="189" t="s">
        <v>591</v>
      </c>
      <c r="F241" s="189">
        <f>342.5-5.1</f>
        <v>337.4</v>
      </c>
      <c r="G241" s="189"/>
      <c r="H241" s="189">
        <v>412.5</v>
      </c>
      <c r="I241" s="191">
        <v>439</v>
      </c>
      <c r="J241" s="161" t="s">
        <v>797</v>
      </c>
      <c r="K241" s="162">
        <f t="shared" si="72"/>
        <v>75.100000000000023</v>
      </c>
      <c r="L241" s="163">
        <f t="shared" si="73"/>
        <v>0.22258446947243635</v>
      </c>
      <c r="M241" s="158" t="s">
        <v>594</v>
      </c>
      <c r="N241" s="164">
        <v>44230</v>
      </c>
      <c r="O241" s="1"/>
      <c r="P241" s="1"/>
      <c r="Q241" s="245"/>
      <c r="R241" s="1"/>
      <c r="S241" s="6" t="s">
        <v>786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0">
        <v>135</v>
      </c>
      <c r="B242" s="179">
        <v>43285</v>
      </c>
      <c r="C242" s="179"/>
      <c r="D242" s="180" t="s">
        <v>58</v>
      </c>
      <c r="E242" s="181" t="s">
        <v>591</v>
      </c>
      <c r="F242" s="181">
        <f>127.5-5.53</f>
        <v>121.97</v>
      </c>
      <c r="G242" s="182"/>
      <c r="H242" s="182">
        <v>122.5</v>
      </c>
      <c r="I242" s="182">
        <v>170</v>
      </c>
      <c r="J242" s="183" t="s">
        <v>798</v>
      </c>
      <c r="K242" s="184">
        <f t="shared" si="72"/>
        <v>0.53000000000000114</v>
      </c>
      <c r="L242" s="185">
        <f t="shared" si="73"/>
        <v>4.3453308190538747E-3</v>
      </c>
      <c r="M242" s="181" t="s">
        <v>612</v>
      </c>
      <c r="N242" s="179">
        <v>44431</v>
      </c>
      <c r="O242" s="1"/>
      <c r="P242" s="1"/>
      <c r="Q242" s="245"/>
      <c r="R242" s="1"/>
      <c r="S242" s="6" t="s">
        <v>782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99">
        <v>136</v>
      </c>
      <c r="B243" s="200">
        <v>43294</v>
      </c>
      <c r="C243" s="200"/>
      <c r="D243" s="201" t="s">
        <v>799</v>
      </c>
      <c r="E243" s="202" t="s">
        <v>591</v>
      </c>
      <c r="F243" s="197">
        <v>46.5</v>
      </c>
      <c r="G243" s="202"/>
      <c r="H243" s="202">
        <v>17</v>
      </c>
      <c r="I243" s="203">
        <v>59</v>
      </c>
      <c r="J243" s="171" t="s">
        <v>800</v>
      </c>
      <c r="K243" s="172">
        <f t="shared" si="72"/>
        <v>-29.5</v>
      </c>
      <c r="L243" s="173">
        <f t="shared" si="73"/>
        <v>-0.63440860215053763</v>
      </c>
      <c r="M243" s="169" t="s">
        <v>604</v>
      </c>
      <c r="N243" s="166">
        <v>43887</v>
      </c>
      <c r="O243" s="1"/>
      <c r="P243" s="1"/>
      <c r="Q243" s="245"/>
      <c r="R243" s="1"/>
      <c r="S243" s="6" t="s">
        <v>782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6">
        <v>137</v>
      </c>
      <c r="B244" s="187">
        <v>43396</v>
      </c>
      <c r="C244" s="187"/>
      <c r="D244" s="188" t="s">
        <v>427</v>
      </c>
      <c r="E244" s="189" t="s">
        <v>591</v>
      </c>
      <c r="F244" s="189">
        <v>156.5</v>
      </c>
      <c r="G244" s="189"/>
      <c r="H244" s="189">
        <v>207.5</v>
      </c>
      <c r="I244" s="191">
        <v>191</v>
      </c>
      <c r="J244" s="161" t="s">
        <v>679</v>
      </c>
      <c r="K244" s="162">
        <f t="shared" si="72"/>
        <v>51</v>
      </c>
      <c r="L244" s="163">
        <f t="shared" si="73"/>
        <v>0.32587859424920129</v>
      </c>
      <c r="M244" s="158" t="s">
        <v>594</v>
      </c>
      <c r="N244" s="164">
        <v>44369</v>
      </c>
      <c r="O244" s="1"/>
      <c r="P244" s="1"/>
      <c r="Q244" s="245"/>
      <c r="R244" s="1"/>
      <c r="S244" s="6" t="s">
        <v>782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6">
        <v>138</v>
      </c>
      <c r="B245" s="187">
        <v>43439</v>
      </c>
      <c r="C245" s="187"/>
      <c r="D245" s="188" t="s">
        <v>346</v>
      </c>
      <c r="E245" s="189" t="s">
        <v>591</v>
      </c>
      <c r="F245" s="189">
        <v>259.5</v>
      </c>
      <c r="G245" s="189"/>
      <c r="H245" s="189">
        <v>320</v>
      </c>
      <c r="I245" s="191">
        <v>320</v>
      </c>
      <c r="J245" s="161" t="s">
        <v>679</v>
      </c>
      <c r="K245" s="162">
        <f t="shared" si="72"/>
        <v>60.5</v>
      </c>
      <c r="L245" s="163">
        <f t="shared" si="73"/>
        <v>0.23314065510597304</v>
      </c>
      <c r="M245" s="158" t="s">
        <v>594</v>
      </c>
      <c r="N245" s="164">
        <v>44323</v>
      </c>
      <c r="O245" s="1"/>
      <c r="P245" s="1"/>
      <c r="Q245" s="245"/>
      <c r="R245" s="1"/>
      <c r="S245" s="6" t="s">
        <v>782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99">
        <v>139</v>
      </c>
      <c r="B246" s="200">
        <v>43439</v>
      </c>
      <c r="C246" s="200"/>
      <c r="D246" s="201" t="s">
        <v>801</v>
      </c>
      <c r="E246" s="202" t="s">
        <v>591</v>
      </c>
      <c r="F246" s="202">
        <v>715</v>
      </c>
      <c r="G246" s="202"/>
      <c r="H246" s="202">
        <v>445</v>
      </c>
      <c r="I246" s="203">
        <v>840</v>
      </c>
      <c r="J246" s="171" t="s">
        <v>802</v>
      </c>
      <c r="K246" s="172">
        <f t="shared" si="72"/>
        <v>-270</v>
      </c>
      <c r="L246" s="173">
        <f t="shared" si="73"/>
        <v>-0.3776223776223776</v>
      </c>
      <c r="M246" s="169" t="s">
        <v>604</v>
      </c>
      <c r="N246" s="166">
        <v>43800</v>
      </c>
      <c r="O246" s="1"/>
      <c r="P246" s="1"/>
      <c r="Q246" s="245"/>
      <c r="R246" s="1"/>
      <c r="S246" s="6" t="s">
        <v>782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6">
        <v>140</v>
      </c>
      <c r="B247" s="187">
        <v>43469</v>
      </c>
      <c r="C247" s="187"/>
      <c r="D247" s="188" t="s">
        <v>180</v>
      </c>
      <c r="E247" s="189" t="s">
        <v>591</v>
      </c>
      <c r="F247" s="189">
        <v>875</v>
      </c>
      <c r="G247" s="189"/>
      <c r="H247" s="189">
        <v>1165</v>
      </c>
      <c r="I247" s="191">
        <v>1185</v>
      </c>
      <c r="J247" s="161" t="s">
        <v>803</v>
      </c>
      <c r="K247" s="162">
        <f t="shared" si="72"/>
        <v>290</v>
      </c>
      <c r="L247" s="163">
        <f t="shared" si="73"/>
        <v>0.33142857142857141</v>
      </c>
      <c r="M247" s="158" t="s">
        <v>594</v>
      </c>
      <c r="N247" s="164">
        <v>43847</v>
      </c>
      <c r="O247" s="1"/>
      <c r="P247" s="1"/>
      <c r="Q247" s="245"/>
      <c r="R247" s="1"/>
      <c r="S247" s="6" t="s">
        <v>782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6">
        <v>141</v>
      </c>
      <c r="B248" s="187">
        <v>43559</v>
      </c>
      <c r="C248" s="187"/>
      <c r="D248" s="188" t="s">
        <v>364</v>
      </c>
      <c r="E248" s="189" t="s">
        <v>591</v>
      </c>
      <c r="F248" s="189">
        <f>387-14.63</f>
        <v>372.37</v>
      </c>
      <c r="G248" s="189"/>
      <c r="H248" s="189">
        <v>490</v>
      </c>
      <c r="I248" s="191">
        <v>490</v>
      </c>
      <c r="J248" s="161" t="s">
        <v>679</v>
      </c>
      <c r="K248" s="162">
        <f t="shared" si="72"/>
        <v>117.63</v>
      </c>
      <c r="L248" s="163">
        <f t="shared" si="73"/>
        <v>0.31589548030185027</v>
      </c>
      <c r="M248" s="158" t="s">
        <v>594</v>
      </c>
      <c r="N248" s="164">
        <v>43850</v>
      </c>
      <c r="O248" s="1"/>
      <c r="P248" s="1"/>
      <c r="Q248" s="245"/>
      <c r="R248" s="1"/>
      <c r="S248" s="6" t="s">
        <v>782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9">
        <v>142</v>
      </c>
      <c r="B249" s="200">
        <v>43578</v>
      </c>
      <c r="C249" s="200"/>
      <c r="D249" s="201" t="s">
        <v>804</v>
      </c>
      <c r="E249" s="202" t="s">
        <v>603</v>
      </c>
      <c r="F249" s="202">
        <v>220</v>
      </c>
      <c r="G249" s="202"/>
      <c r="H249" s="202">
        <v>127.5</v>
      </c>
      <c r="I249" s="203">
        <v>284</v>
      </c>
      <c r="J249" s="171" t="s">
        <v>805</v>
      </c>
      <c r="K249" s="172">
        <f t="shared" si="72"/>
        <v>-92.5</v>
      </c>
      <c r="L249" s="173">
        <f t="shared" si="73"/>
        <v>-0.42045454545454547</v>
      </c>
      <c r="M249" s="169" t="s">
        <v>604</v>
      </c>
      <c r="N249" s="166">
        <v>43896</v>
      </c>
      <c r="O249" s="1"/>
      <c r="P249" s="1"/>
      <c r="Q249" s="245"/>
      <c r="R249" s="1"/>
      <c r="S249" s="6" t="s">
        <v>782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6">
        <v>143</v>
      </c>
      <c r="B250" s="187">
        <v>43622</v>
      </c>
      <c r="C250" s="187"/>
      <c r="D250" s="188" t="s">
        <v>489</v>
      </c>
      <c r="E250" s="189" t="s">
        <v>603</v>
      </c>
      <c r="F250" s="189">
        <v>332.8</v>
      </c>
      <c r="G250" s="189"/>
      <c r="H250" s="189">
        <v>405</v>
      </c>
      <c r="I250" s="191">
        <v>419</v>
      </c>
      <c r="J250" s="161" t="s">
        <v>806</v>
      </c>
      <c r="K250" s="162">
        <f t="shared" si="72"/>
        <v>72.199999999999989</v>
      </c>
      <c r="L250" s="163">
        <f t="shared" si="73"/>
        <v>0.21694711538461534</v>
      </c>
      <c r="M250" s="158" t="s">
        <v>594</v>
      </c>
      <c r="N250" s="164">
        <v>43860</v>
      </c>
      <c r="O250" s="1"/>
      <c r="P250" s="1"/>
      <c r="Q250" s="245"/>
      <c r="R250" s="1"/>
      <c r="S250" s="6" t="s">
        <v>786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0">
        <v>144</v>
      </c>
      <c r="B251" s="179">
        <v>43641</v>
      </c>
      <c r="C251" s="179"/>
      <c r="D251" s="180" t="s">
        <v>172</v>
      </c>
      <c r="E251" s="181" t="s">
        <v>591</v>
      </c>
      <c r="F251" s="181">
        <v>386</v>
      </c>
      <c r="G251" s="182"/>
      <c r="H251" s="182">
        <v>395</v>
      </c>
      <c r="I251" s="182">
        <v>452</v>
      </c>
      <c r="J251" s="183" t="s">
        <v>807</v>
      </c>
      <c r="K251" s="184">
        <f t="shared" si="72"/>
        <v>9</v>
      </c>
      <c r="L251" s="185">
        <f t="shared" si="73"/>
        <v>2.3316062176165803E-2</v>
      </c>
      <c r="M251" s="181" t="s">
        <v>612</v>
      </c>
      <c r="N251" s="179">
        <v>43868</v>
      </c>
      <c r="O251" s="1"/>
      <c r="P251" s="1"/>
      <c r="Q251" s="245"/>
      <c r="R251" s="1"/>
      <c r="S251" s="6" t="s">
        <v>786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0">
        <v>145</v>
      </c>
      <c r="B252" s="179">
        <v>43707</v>
      </c>
      <c r="C252" s="179"/>
      <c r="D252" s="180" t="s">
        <v>146</v>
      </c>
      <c r="E252" s="181" t="s">
        <v>591</v>
      </c>
      <c r="F252" s="181">
        <v>137.5</v>
      </c>
      <c r="G252" s="182"/>
      <c r="H252" s="182">
        <v>138.5</v>
      </c>
      <c r="I252" s="182">
        <v>190</v>
      </c>
      <c r="J252" s="183" t="s">
        <v>808</v>
      </c>
      <c r="K252" s="184">
        <f t="shared" si="72"/>
        <v>1</v>
      </c>
      <c r="L252" s="185">
        <f t="shared" si="73"/>
        <v>7.2727272727272727E-3</v>
      </c>
      <c r="M252" s="181" t="s">
        <v>612</v>
      </c>
      <c r="N252" s="179">
        <v>44432</v>
      </c>
      <c r="O252" s="1"/>
      <c r="P252" s="1"/>
      <c r="Q252" s="245"/>
      <c r="R252" s="1"/>
      <c r="S252" s="6" t="s">
        <v>782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6">
        <v>146</v>
      </c>
      <c r="B253" s="187">
        <v>43731</v>
      </c>
      <c r="C253" s="187"/>
      <c r="D253" s="188" t="s">
        <v>437</v>
      </c>
      <c r="E253" s="189" t="s">
        <v>591</v>
      </c>
      <c r="F253" s="189">
        <v>235</v>
      </c>
      <c r="G253" s="189"/>
      <c r="H253" s="189">
        <v>295</v>
      </c>
      <c r="I253" s="191">
        <v>296</v>
      </c>
      <c r="J253" s="161" t="s">
        <v>809</v>
      </c>
      <c r="K253" s="162">
        <f t="shared" si="72"/>
        <v>60</v>
      </c>
      <c r="L253" s="163">
        <f t="shared" si="73"/>
        <v>0.25531914893617019</v>
      </c>
      <c r="M253" s="158" t="s">
        <v>594</v>
      </c>
      <c r="N253" s="164">
        <v>43844</v>
      </c>
      <c r="O253" s="1"/>
      <c r="P253" s="1"/>
      <c r="Q253" s="245"/>
      <c r="R253" s="1"/>
      <c r="S253" s="6" t="s">
        <v>786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6">
        <v>147</v>
      </c>
      <c r="B254" s="187">
        <v>43752</v>
      </c>
      <c r="C254" s="187"/>
      <c r="D254" s="188" t="s">
        <v>810</v>
      </c>
      <c r="E254" s="189" t="s">
        <v>591</v>
      </c>
      <c r="F254" s="189">
        <v>277.5</v>
      </c>
      <c r="G254" s="189"/>
      <c r="H254" s="189">
        <v>333</v>
      </c>
      <c r="I254" s="191">
        <v>333</v>
      </c>
      <c r="J254" s="161" t="s">
        <v>811</v>
      </c>
      <c r="K254" s="162">
        <f t="shared" si="72"/>
        <v>55.5</v>
      </c>
      <c r="L254" s="163">
        <f t="shared" si="73"/>
        <v>0.2</v>
      </c>
      <c r="M254" s="158" t="s">
        <v>594</v>
      </c>
      <c r="N254" s="164">
        <v>43846</v>
      </c>
      <c r="O254" s="1"/>
      <c r="P254" s="1"/>
      <c r="Q254" s="245"/>
      <c r="R254" s="1"/>
      <c r="S254" s="6" t="s">
        <v>782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6">
        <v>148</v>
      </c>
      <c r="B255" s="187">
        <v>43752</v>
      </c>
      <c r="C255" s="187"/>
      <c r="D255" s="188" t="s">
        <v>812</v>
      </c>
      <c r="E255" s="189" t="s">
        <v>591</v>
      </c>
      <c r="F255" s="189">
        <v>930</v>
      </c>
      <c r="G255" s="189"/>
      <c r="H255" s="189">
        <v>1165</v>
      </c>
      <c r="I255" s="191">
        <v>1200</v>
      </c>
      <c r="J255" s="161" t="s">
        <v>813</v>
      </c>
      <c r="K255" s="162">
        <f t="shared" si="72"/>
        <v>235</v>
      </c>
      <c r="L255" s="163">
        <f t="shared" si="73"/>
        <v>0.25268817204301075</v>
      </c>
      <c r="M255" s="158" t="s">
        <v>594</v>
      </c>
      <c r="N255" s="164">
        <v>43847</v>
      </c>
      <c r="O255" s="1"/>
      <c r="P255" s="1"/>
      <c r="Q255" s="245"/>
      <c r="R255" s="1"/>
      <c r="S255" s="6" t="s">
        <v>786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6">
        <v>149</v>
      </c>
      <c r="B256" s="187">
        <v>43753</v>
      </c>
      <c r="C256" s="187"/>
      <c r="D256" s="188" t="s">
        <v>814</v>
      </c>
      <c r="E256" s="189" t="s">
        <v>591</v>
      </c>
      <c r="F256" s="159">
        <v>111</v>
      </c>
      <c r="G256" s="189"/>
      <c r="H256" s="189">
        <v>141</v>
      </c>
      <c r="I256" s="191">
        <v>141</v>
      </c>
      <c r="J256" s="161" t="s">
        <v>815</v>
      </c>
      <c r="K256" s="162">
        <f t="shared" si="72"/>
        <v>30</v>
      </c>
      <c r="L256" s="163">
        <f t="shared" si="73"/>
        <v>0.27027027027027029</v>
      </c>
      <c r="M256" s="158" t="s">
        <v>594</v>
      </c>
      <c r="N256" s="164">
        <v>44328</v>
      </c>
      <c r="O256" s="1"/>
      <c r="P256" s="1"/>
      <c r="Q256" s="245"/>
      <c r="R256" s="1"/>
      <c r="S256" s="6" t="s">
        <v>786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6">
        <v>150</v>
      </c>
      <c r="B257" s="187">
        <v>43753</v>
      </c>
      <c r="C257" s="187"/>
      <c r="D257" s="188" t="s">
        <v>816</v>
      </c>
      <c r="E257" s="189" t="s">
        <v>591</v>
      </c>
      <c r="F257" s="159">
        <v>296</v>
      </c>
      <c r="G257" s="189"/>
      <c r="H257" s="189">
        <v>370</v>
      </c>
      <c r="I257" s="191">
        <v>370</v>
      </c>
      <c r="J257" s="161" t="s">
        <v>679</v>
      </c>
      <c r="K257" s="162">
        <f t="shared" si="72"/>
        <v>74</v>
      </c>
      <c r="L257" s="163">
        <f t="shared" si="73"/>
        <v>0.25</v>
      </c>
      <c r="M257" s="158" t="s">
        <v>594</v>
      </c>
      <c r="N257" s="164">
        <v>43853</v>
      </c>
      <c r="O257" s="1"/>
      <c r="P257" s="1"/>
      <c r="Q257" s="245"/>
      <c r="R257" s="1"/>
      <c r="S257" s="6" t="s">
        <v>786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6">
        <v>151</v>
      </c>
      <c r="B258" s="187">
        <v>43754</v>
      </c>
      <c r="C258" s="187"/>
      <c r="D258" s="188" t="s">
        <v>817</v>
      </c>
      <c r="E258" s="189" t="s">
        <v>591</v>
      </c>
      <c r="F258" s="159">
        <v>300</v>
      </c>
      <c r="G258" s="189"/>
      <c r="H258" s="189">
        <v>382.5</v>
      </c>
      <c r="I258" s="191">
        <v>344</v>
      </c>
      <c r="J258" s="161" t="s">
        <v>818</v>
      </c>
      <c r="K258" s="162">
        <f t="shared" si="72"/>
        <v>82.5</v>
      </c>
      <c r="L258" s="163">
        <f t="shared" si="73"/>
        <v>0.27500000000000002</v>
      </c>
      <c r="M258" s="158" t="s">
        <v>594</v>
      </c>
      <c r="N258" s="164">
        <v>44238</v>
      </c>
      <c r="O258" s="1"/>
      <c r="P258" s="1"/>
      <c r="Q258" s="245"/>
      <c r="R258" s="1"/>
      <c r="S258" s="6" t="s">
        <v>786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6">
        <v>152</v>
      </c>
      <c r="B259" s="187">
        <v>43832</v>
      </c>
      <c r="C259" s="187"/>
      <c r="D259" s="188" t="s">
        <v>819</v>
      </c>
      <c r="E259" s="189" t="s">
        <v>591</v>
      </c>
      <c r="F259" s="159">
        <v>495</v>
      </c>
      <c r="G259" s="189"/>
      <c r="H259" s="189">
        <v>595</v>
      </c>
      <c r="I259" s="191">
        <v>590</v>
      </c>
      <c r="J259" s="161" t="s">
        <v>615</v>
      </c>
      <c r="K259" s="162">
        <f t="shared" si="72"/>
        <v>100</v>
      </c>
      <c r="L259" s="163">
        <f t="shared" si="73"/>
        <v>0.20202020202020202</v>
      </c>
      <c r="M259" s="158" t="s">
        <v>594</v>
      </c>
      <c r="N259" s="164">
        <v>44589</v>
      </c>
      <c r="O259" s="1"/>
      <c r="P259" s="1"/>
      <c r="Q259" s="245"/>
      <c r="R259" s="1"/>
      <c r="S259" s="6" t="s">
        <v>786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6">
        <v>153</v>
      </c>
      <c r="B260" s="187">
        <v>43966</v>
      </c>
      <c r="C260" s="187"/>
      <c r="D260" s="188" t="s">
        <v>76</v>
      </c>
      <c r="E260" s="189" t="s">
        <v>591</v>
      </c>
      <c r="F260" s="159">
        <v>67.5</v>
      </c>
      <c r="G260" s="189"/>
      <c r="H260" s="189">
        <v>86</v>
      </c>
      <c r="I260" s="191">
        <v>86</v>
      </c>
      <c r="J260" s="161" t="s">
        <v>820</v>
      </c>
      <c r="K260" s="162">
        <f t="shared" si="72"/>
        <v>18.5</v>
      </c>
      <c r="L260" s="163">
        <f t="shared" si="73"/>
        <v>0.27407407407407408</v>
      </c>
      <c r="M260" s="158" t="s">
        <v>594</v>
      </c>
      <c r="N260" s="164">
        <v>44008</v>
      </c>
      <c r="O260" s="1"/>
      <c r="P260" s="1"/>
      <c r="Q260" s="245"/>
      <c r="R260" s="1"/>
      <c r="S260" s="6" t="s">
        <v>786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6">
        <v>154</v>
      </c>
      <c r="B261" s="187">
        <v>44035</v>
      </c>
      <c r="C261" s="187"/>
      <c r="D261" s="188" t="s">
        <v>488</v>
      </c>
      <c r="E261" s="189" t="s">
        <v>591</v>
      </c>
      <c r="F261" s="159">
        <v>231</v>
      </c>
      <c r="G261" s="189"/>
      <c r="H261" s="189">
        <v>281</v>
      </c>
      <c r="I261" s="191">
        <v>281</v>
      </c>
      <c r="J261" s="161" t="s">
        <v>679</v>
      </c>
      <c r="K261" s="162">
        <f t="shared" si="72"/>
        <v>50</v>
      </c>
      <c r="L261" s="163">
        <f t="shared" si="73"/>
        <v>0.21645021645021645</v>
      </c>
      <c r="M261" s="158" t="s">
        <v>594</v>
      </c>
      <c r="N261" s="164">
        <v>44358</v>
      </c>
      <c r="O261" s="1"/>
      <c r="P261" s="1"/>
      <c r="Q261" s="245"/>
      <c r="R261" s="1"/>
      <c r="S261" s="6" t="s">
        <v>786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6">
        <v>155</v>
      </c>
      <c r="B262" s="187">
        <v>44092</v>
      </c>
      <c r="C262" s="187"/>
      <c r="D262" s="188" t="s">
        <v>144</v>
      </c>
      <c r="E262" s="189" t="s">
        <v>591</v>
      </c>
      <c r="F262" s="189">
        <v>206</v>
      </c>
      <c r="G262" s="189"/>
      <c r="H262" s="189">
        <v>248</v>
      </c>
      <c r="I262" s="191">
        <v>248</v>
      </c>
      <c r="J262" s="161" t="s">
        <v>679</v>
      </c>
      <c r="K262" s="162">
        <f t="shared" si="72"/>
        <v>42</v>
      </c>
      <c r="L262" s="163">
        <f t="shared" si="73"/>
        <v>0.20388349514563106</v>
      </c>
      <c r="M262" s="158" t="s">
        <v>594</v>
      </c>
      <c r="N262" s="164">
        <v>44214</v>
      </c>
      <c r="O262" s="1"/>
      <c r="P262" s="1"/>
      <c r="Q262" s="245"/>
      <c r="R262" s="1"/>
      <c r="S262" s="6" t="s">
        <v>786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6">
        <v>156</v>
      </c>
      <c r="B263" s="187">
        <v>44140</v>
      </c>
      <c r="C263" s="187"/>
      <c r="D263" s="188" t="s">
        <v>144</v>
      </c>
      <c r="E263" s="189" t="s">
        <v>591</v>
      </c>
      <c r="F263" s="189">
        <v>182.5</v>
      </c>
      <c r="G263" s="189"/>
      <c r="H263" s="189">
        <v>248</v>
      </c>
      <c r="I263" s="191">
        <v>248</v>
      </c>
      <c r="J263" s="161" t="s">
        <v>679</v>
      </c>
      <c r="K263" s="162">
        <f t="shared" si="72"/>
        <v>65.5</v>
      </c>
      <c r="L263" s="163">
        <f t="shared" si="73"/>
        <v>0.35890410958904112</v>
      </c>
      <c r="M263" s="158" t="s">
        <v>594</v>
      </c>
      <c r="N263" s="164">
        <v>44214</v>
      </c>
      <c r="O263" s="1"/>
      <c r="P263" s="1"/>
      <c r="Q263" s="245"/>
      <c r="R263" s="1"/>
      <c r="S263" s="6" t="s">
        <v>786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6">
        <v>157</v>
      </c>
      <c r="B264" s="187">
        <v>44140</v>
      </c>
      <c r="C264" s="187"/>
      <c r="D264" s="188" t="s">
        <v>346</v>
      </c>
      <c r="E264" s="189" t="s">
        <v>591</v>
      </c>
      <c r="F264" s="189">
        <v>247.5</v>
      </c>
      <c r="G264" s="189"/>
      <c r="H264" s="189">
        <v>320</v>
      </c>
      <c r="I264" s="191">
        <v>320</v>
      </c>
      <c r="J264" s="161" t="s">
        <v>679</v>
      </c>
      <c r="K264" s="162">
        <f t="shared" si="72"/>
        <v>72.5</v>
      </c>
      <c r="L264" s="163">
        <f t="shared" si="73"/>
        <v>0.29292929292929293</v>
      </c>
      <c r="M264" s="158" t="s">
        <v>594</v>
      </c>
      <c r="N264" s="164">
        <v>44323</v>
      </c>
      <c r="O264" s="1"/>
      <c r="P264" s="1"/>
      <c r="Q264" s="245"/>
      <c r="R264" s="1"/>
      <c r="S264" s="6" t="s">
        <v>786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6">
        <v>158</v>
      </c>
      <c r="B265" s="187">
        <v>44140</v>
      </c>
      <c r="C265" s="187"/>
      <c r="D265" s="188" t="s">
        <v>203</v>
      </c>
      <c r="E265" s="189" t="s">
        <v>591</v>
      </c>
      <c r="F265" s="159">
        <v>925</v>
      </c>
      <c r="G265" s="189"/>
      <c r="H265" s="189">
        <v>1095</v>
      </c>
      <c r="I265" s="191">
        <v>1093</v>
      </c>
      <c r="J265" s="161" t="s">
        <v>821</v>
      </c>
      <c r="K265" s="162">
        <f t="shared" si="72"/>
        <v>170</v>
      </c>
      <c r="L265" s="163">
        <f t="shared" si="73"/>
        <v>0.18378378378378379</v>
      </c>
      <c r="M265" s="158" t="s">
        <v>594</v>
      </c>
      <c r="N265" s="164">
        <v>44201</v>
      </c>
      <c r="O265" s="1"/>
      <c r="P265" s="1"/>
      <c r="Q265" s="245"/>
      <c r="R265" s="1"/>
      <c r="S265" s="6" t="s">
        <v>786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6">
        <v>159</v>
      </c>
      <c r="B266" s="187">
        <v>44140</v>
      </c>
      <c r="C266" s="187"/>
      <c r="D266" s="188" t="s">
        <v>364</v>
      </c>
      <c r="E266" s="189" t="s">
        <v>591</v>
      </c>
      <c r="F266" s="159">
        <v>332.5</v>
      </c>
      <c r="G266" s="189"/>
      <c r="H266" s="189">
        <v>393</v>
      </c>
      <c r="I266" s="191">
        <v>406</v>
      </c>
      <c r="J266" s="161" t="s">
        <v>822</v>
      </c>
      <c r="K266" s="162">
        <f t="shared" si="72"/>
        <v>60.5</v>
      </c>
      <c r="L266" s="163">
        <f t="shared" si="73"/>
        <v>0.18195488721804512</v>
      </c>
      <c r="M266" s="158" t="s">
        <v>594</v>
      </c>
      <c r="N266" s="164">
        <v>44256</v>
      </c>
      <c r="O266" s="1"/>
      <c r="P266" s="1"/>
      <c r="Q266" s="245"/>
      <c r="R266" s="1"/>
      <c r="S266" s="6" t="s">
        <v>786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6">
        <v>160</v>
      </c>
      <c r="B267" s="187">
        <v>44141</v>
      </c>
      <c r="C267" s="187"/>
      <c r="D267" s="188" t="s">
        <v>488</v>
      </c>
      <c r="E267" s="189" t="s">
        <v>591</v>
      </c>
      <c r="F267" s="159">
        <v>231</v>
      </c>
      <c r="G267" s="189"/>
      <c r="H267" s="189">
        <v>281</v>
      </c>
      <c r="I267" s="191">
        <v>281</v>
      </c>
      <c r="J267" s="161" t="s">
        <v>679</v>
      </c>
      <c r="K267" s="162">
        <f t="shared" si="72"/>
        <v>50</v>
      </c>
      <c r="L267" s="163">
        <f t="shared" si="73"/>
        <v>0.21645021645021645</v>
      </c>
      <c r="M267" s="158" t="s">
        <v>594</v>
      </c>
      <c r="N267" s="164">
        <v>44358</v>
      </c>
      <c r="O267" s="1"/>
      <c r="P267" s="1"/>
      <c r="Q267" s="245"/>
      <c r="R267" s="1"/>
      <c r="S267" s="6" t="s">
        <v>786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6">
        <v>161</v>
      </c>
      <c r="B268" s="187">
        <v>44187</v>
      </c>
      <c r="C268" s="187"/>
      <c r="D268" s="188" t="s">
        <v>823</v>
      </c>
      <c r="E268" s="189" t="s">
        <v>591</v>
      </c>
      <c r="F268" s="159">
        <v>190</v>
      </c>
      <c r="G268" s="189"/>
      <c r="H268" s="189">
        <v>239</v>
      </c>
      <c r="I268" s="191">
        <v>239</v>
      </c>
      <c r="J268" s="161" t="s">
        <v>824</v>
      </c>
      <c r="K268" s="162">
        <f t="shared" si="72"/>
        <v>49</v>
      </c>
      <c r="L268" s="163">
        <f t="shared" si="73"/>
        <v>0.25789473684210529</v>
      </c>
      <c r="M268" s="158" t="s">
        <v>594</v>
      </c>
      <c r="N268" s="164">
        <v>44844</v>
      </c>
      <c r="O268" s="1"/>
      <c r="P268" s="1"/>
      <c r="Q268" s="245"/>
      <c r="R268" s="1"/>
      <c r="S268" s="6" t="s">
        <v>786</v>
      </c>
    </row>
    <row r="269" spans="1:27" ht="12.75" customHeight="1">
      <c r="A269" s="186">
        <v>162</v>
      </c>
      <c r="B269" s="187">
        <v>44258</v>
      </c>
      <c r="C269" s="187"/>
      <c r="D269" s="188" t="s">
        <v>819</v>
      </c>
      <c r="E269" s="189" t="s">
        <v>591</v>
      </c>
      <c r="F269" s="159">
        <v>495</v>
      </c>
      <c r="G269" s="189"/>
      <c r="H269" s="189">
        <v>595</v>
      </c>
      <c r="I269" s="191">
        <v>590</v>
      </c>
      <c r="J269" s="161" t="s">
        <v>615</v>
      </c>
      <c r="K269" s="162">
        <f t="shared" si="72"/>
        <v>100</v>
      </c>
      <c r="L269" s="163">
        <f t="shared" si="73"/>
        <v>0.20202020202020202</v>
      </c>
      <c r="M269" s="158" t="s">
        <v>594</v>
      </c>
      <c r="N269" s="164">
        <v>44589</v>
      </c>
      <c r="O269" s="1"/>
      <c r="P269" s="1"/>
      <c r="Q269" s="245"/>
      <c r="S269" s="6" t="s">
        <v>786</v>
      </c>
    </row>
    <row r="270" spans="1:27" ht="12.75" customHeight="1">
      <c r="A270" s="186">
        <v>163</v>
      </c>
      <c r="B270" s="187">
        <v>44274</v>
      </c>
      <c r="C270" s="187"/>
      <c r="D270" s="188" t="s">
        <v>364</v>
      </c>
      <c r="E270" s="189" t="s">
        <v>591</v>
      </c>
      <c r="F270" s="159">
        <v>355</v>
      </c>
      <c r="G270" s="189"/>
      <c r="H270" s="189">
        <v>422.5</v>
      </c>
      <c r="I270" s="191">
        <v>420</v>
      </c>
      <c r="J270" s="161" t="s">
        <v>825</v>
      </c>
      <c r="K270" s="162">
        <f t="shared" si="72"/>
        <v>67.5</v>
      </c>
      <c r="L270" s="163">
        <f t="shared" si="73"/>
        <v>0.19014084507042253</v>
      </c>
      <c r="M270" s="158" t="s">
        <v>594</v>
      </c>
      <c r="N270" s="164">
        <v>44361</v>
      </c>
      <c r="O270" s="1"/>
      <c r="S270" s="204" t="s">
        <v>786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6">
        <v>164</v>
      </c>
      <c r="B271" s="187">
        <v>44295</v>
      </c>
      <c r="C271" s="187"/>
      <c r="D271" s="188" t="s">
        <v>326</v>
      </c>
      <c r="E271" s="189" t="s">
        <v>591</v>
      </c>
      <c r="F271" s="159">
        <v>555</v>
      </c>
      <c r="G271" s="189"/>
      <c r="H271" s="189">
        <v>663</v>
      </c>
      <c r="I271" s="191">
        <v>663</v>
      </c>
      <c r="J271" s="161" t="s">
        <v>826</v>
      </c>
      <c r="K271" s="162">
        <f t="shared" si="72"/>
        <v>108</v>
      </c>
      <c r="L271" s="163">
        <f t="shared" si="73"/>
        <v>0.19459459459459461</v>
      </c>
      <c r="M271" s="158" t="s">
        <v>594</v>
      </c>
      <c r="N271" s="164">
        <v>44321</v>
      </c>
      <c r="O271" s="1"/>
      <c r="P271" s="1"/>
      <c r="Q271" s="245"/>
      <c r="R271" s="1"/>
      <c r="S271" s="204" t="s">
        <v>786</v>
      </c>
    </row>
    <row r="272" spans="1:27" ht="12.75" customHeight="1">
      <c r="A272" s="186">
        <v>165</v>
      </c>
      <c r="B272" s="187">
        <v>44308</v>
      </c>
      <c r="C272" s="187"/>
      <c r="D272" s="188" t="s">
        <v>790</v>
      </c>
      <c r="E272" s="189" t="s">
        <v>591</v>
      </c>
      <c r="F272" s="159">
        <v>126.5</v>
      </c>
      <c r="G272" s="189"/>
      <c r="H272" s="189">
        <v>155</v>
      </c>
      <c r="I272" s="191">
        <v>155</v>
      </c>
      <c r="J272" s="161" t="s">
        <v>679</v>
      </c>
      <c r="K272" s="162">
        <f t="shared" si="72"/>
        <v>28.5</v>
      </c>
      <c r="L272" s="163">
        <f t="shared" si="73"/>
        <v>0.22529644268774704</v>
      </c>
      <c r="M272" s="158" t="s">
        <v>594</v>
      </c>
      <c r="N272" s="164">
        <v>44362</v>
      </c>
      <c r="O272" s="1"/>
      <c r="S272" s="204" t="s">
        <v>786</v>
      </c>
    </row>
    <row r="273" spans="1:19" ht="12.75" customHeight="1">
      <c r="A273" s="165">
        <v>166</v>
      </c>
      <c r="B273" s="196">
        <v>44368</v>
      </c>
      <c r="C273" s="196"/>
      <c r="D273" s="167" t="s">
        <v>827</v>
      </c>
      <c r="E273" s="169" t="s">
        <v>591</v>
      </c>
      <c r="F273" s="197">
        <v>287.5</v>
      </c>
      <c r="G273" s="169"/>
      <c r="H273" s="169">
        <v>245</v>
      </c>
      <c r="I273" s="170">
        <v>344</v>
      </c>
      <c r="J273" s="171" t="s">
        <v>828</v>
      </c>
      <c r="K273" s="172">
        <f t="shared" si="72"/>
        <v>-42.5</v>
      </c>
      <c r="L273" s="173">
        <f t="shared" si="73"/>
        <v>-0.14782608695652175</v>
      </c>
      <c r="M273" s="169" t="s">
        <v>604</v>
      </c>
      <c r="N273" s="166">
        <v>44508</v>
      </c>
      <c r="O273" s="1"/>
      <c r="S273" s="204" t="s">
        <v>786</v>
      </c>
    </row>
    <row r="274" spans="1:19" ht="12.75" customHeight="1">
      <c r="A274" s="186">
        <v>167</v>
      </c>
      <c r="B274" s="187">
        <v>44368</v>
      </c>
      <c r="C274" s="187"/>
      <c r="D274" s="188" t="s">
        <v>488</v>
      </c>
      <c r="E274" s="189" t="s">
        <v>591</v>
      </c>
      <c r="F274" s="159">
        <v>241</v>
      </c>
      <c r="G274" s="189"/>
      <c r="H274" s="189">
        <v>298</v>
      </c>
      <c r="I274" s="191">
        <v>320</v>
      </c>
      <c r="J274" s="161" t="s">
        <v>679</v>
      </c>
      <c r="K274" s="162">
        <f t="shared" si="72"/>
        <v>57</v>
      </c>
      <c r="L274" s="163">
        <f t="shared" si="73"/>
        <v>0.23651452282157676</v>
      </c>
      <c r="M274" s="158" t="s">
        <v>594</v>
      </c>
      <c r="N274" s="164">
        <v>44802</v>
      </c>
      <c r="O274" s="37"/>
      <c r="S274" s="204" t="s">
        <v>786</v>
      </c>
    </row>
    <row r="275" spans="1:19" ht="12.75" customHeight="1">
      <c r="A275" s="186">
        <v>168</v>
      </c>
      <c r="B275" s="187">
        <v>44406</v>
      </c>
      <c r="C275" s="187"/>
      <c r="D275" s="188" t="s">
        <v>790</v>
      </c>
      <c r="E275" s="189" t="s">
        <v>591</v>
      </c>
      <c r="F275" s="159">
        <v>162.5</v>
      </c>
      <c r="G275" s="189"/>
      <c r="H275" s="189">
        <v>200</v>
      </c>
      <c r="I275" s="191">
        <v>200</v>
      </c>
      <c r="J275" s="161" t="s">
        <v>679</v>
      </c>
      <c r="K275" s="162">
        <f t="shared" si="72"/>
        <v>37.5</v>
      </c>
      <c r="L275" s="163">
        <f t="shared" si="73"/>
        <v>0.23076923076923078</v>
      </c>
      <c r="M275" s="158" t="s">
        <v>594</v>
      </c>
      <c r="N275" s="164">
        <v>44802</v>
      </c>
      <c r="O275" s="1"/>
      <c r="S275" s="204" t="s">
        <v>786</v>
      </c>
    </row>
    <row r="276" spans="1:19" ht="12.75" customHeight="1">
      <c r="A276" s="186">
        <v>169</v>
      </c>
      <c r="B276" s="187">
        <v>44462</v>
      </c>
      <c r="C276" s="187"/>
      <c r="D276" s="188" t="s">
        <v>445</v>
      </c>
      <c r="E276" s="189" t="s">
        <v>591</v>
      </c>
      <c r="F276" s="159">
        <v>1235</v>
      </c>
      <c r="G276" s="189"/>
      <c r="H276" s="189">
        <v>1505</v>
      </c>
      <c r="I276" s="191">
        <v>1500</v>
      </c>
      <c r="J276" s="161" t="s">
        <v>679</v>
      </c>
      <c r="K276" s="162">
        <f t="shared" si="72"/>
        <v>270</v>
      </c>
      <c r="L276" s="163">
        <f t="shared" si="73"/>
        <v>0.21862348178137653</v>
      </c>
      <c r="M276" s="158" t="s">
        <v>594</v>
      </c>
      <c r="N276" s="164">
        <v>44564</v>
      </c>
      <c r="O276" s="1"/>
      <c r="S276" s="204" t="s">
        <v>786</v>
      </c>
    </row>
    <row r="277" spans="1:19" ht="12.75" customHeight="1">
      <c r="A277" s="205">
        <v>170</v>
      </c>
      <c r="B277" s="206">
        <v>44480</v>
      </c>
      <c r="C277" s="206"/>
      <c r="D277" s="207" t="s">
        <v>829</v>
      </c>
      <c r="E277" s="208" t="s">
        <v>591</v>
      </c>
      <c r="F277" s="55">
        <v>58.75</v>
      </c>
      <c r="G277" s="208"/>
      <c r="H277" s="209"/>
      <c r="I277" s="51"/>
      <c r="J277" s="210" t="s">
        <v>592</v>
      </c>
      <c r="K277" s="205"/>
      <c r="L277" s="206"/>
      <c r="M277" s="206"/>
      <c r="N277" s="207"/>
      <c r="O277" s="37"/>
      <c r="S277" s="204" t="s">
        <v>786</v>
      </c>
    </row>
    <row r="278" spans="1:19" ht="12.75" customHeight="1">
      <c r="A278" s="211">
        <v>171</v>
      </c>
      <c r="B278" s="212">
        <v>44481</v>
      </c>
      <c r="C278" s="212"/>
      <c r="D278" s="213" t="s">
        <v>278</v>
      </c>
      <c r="E278" s="51" t="s">
        <v>591</v>
      </c>
      <c r="F278" s="214" t="s">
        <v>830</v>
      </c>
      <c r="G278" s="51"/>
      <c r="H278" s="51"/>
      <c r="I278" s="51">
        <v>380</v>
      </c>
      <c r="J278" s="215" t="s">
        <v>592</v>
      </c>
      <c r="K278" s="211"/>
      <c r="L278" s="212"/>
      <c r="M278" s="212"/>
      <c r="N278" s="213"/>
      <c r="O278" s="37"/>
      <c r="S278" s="204" t="s">
        <v>786</v>
      </c>
    </row>
    <row r="279" spans="1:19" ht="12.75" customHeight="1">
      <c r="A279" s="186">
        <v>172</v>
      </c>
      <c r="B279" s="187">
        <v>44481</v>
      </c>
      <c r="C279" s="187"/>
      <c r="D279" s="188" t="s">
        <v>831</v>
      </c>
      <c r="E279" s="189" t="s">
        <v>591</v>
      </c>
      <c r="F279" s="159">
        <v>45.5</v>
      </c>
      <c r="G279" s="189"/>
      <c r="H279" s="189">
        <v>56.5</v>
      </c>
      <c r="I279" s="191">
        <v>56</v>
      </c>
      <c r="J279" s="161" t="s">
        <v>679</v>
      </c>
      <c r="K279" s="162">
        <f t="shared" ref="K279:K280" si="74">H279-F279</f>
        <v>11</v>
      </c>
      <c r="L279" s="163">
        <f t="shared" ref="L279:L280" si="75">K279/F279</f>
        <v>0.24175824175824176</v>
      </c>
      <c r="M279" s="158" t="s">
        <v>594</v>
      </c>
      <c r="N279" s="164">
        <v>44881</v>
      </c>
      <c r="O279" s="37"/>
      <c r="S279" s="204"/>
    </row>
    <row r="280" spans="1:19" ht="12.75" customHeight="1">
      <c r="A280" s="186">
        <v>173</v>
      </c>
      <c r="B280" s="187">
        <v>44551</v>
      </c>
      <c r="C280" s="187"/>
      <c r="D280" s="188" t="s">
        <v>131</v>
      </c>
      <c r="E280" s="189" t="s">
        <v>591</v>
      </c>
      <c r="F280" s="159">
        <v>2300</v>
      </c>
      <c r="G280" s="189"/>
      <c r="H280" s="189">
        <f>(2820+2200)/2</f>
        <v>2510</v>
      </c>
      <c r="I280" s="191">
        <v>3000</v>
      </c>
      <c r="J280" s="161" t="s">
        <v>832</v>
      </c>
      <c r="K280" s="162">
        <f t="shared" si="74"/>
        <v>210</v>
      </c>
      <c r="L280" s="163">
        <f t="shared" si="75"/>
        <v>9.1304347826086957E-2</v>
      </c>
      <c r="M280" s="158" t="s">
        <v>594</v>
      </c>
      <c r="N280" s="164">
        <v>44649</v>
      </c>
      <c r="O280" s="1"/>
      <c r="S280" s="204"/>
    </row>
    <row r="281" spans="1:19" ht="12.75" customHeight="1">
      <c r="A281" s="186">
        <v>174</v>
      </c>
      <c r="B281" s="187">
        <v>44606</v>
      </c>
      <c r="C281" s="187"/>
      <c r="D281" s="188" t="s">
        <v>435</v>
      </c>
      <c r="E281" s="189" t="s">
        <v>591</v>
      </c>
      <c r="F281" s="159">
        <v>635</v>
      </c>
      <c r="G281" s="189"/>
      <c r="H281" s="189">
        <v>700</v>
      </c>
      <c r="I281" s="191">
        <v>764</v>
      </c>
      <c r="J281" s="161" t="s">
        <v>866</v>
      </c>
      <c r="K281" s="162">
        <f t="shared" ref="K281" si="76">H281-F281</f>
        <v>65</v>
      </c>
      <c r="L281" s="163">
        <f t="shared" ref="L281" si="77">K281/F281</f>
        <v>0.10236220472440945</v>
      </c>
      <c r="M281" s="158" t="s">
        <v>594</v>
      </c>
      <c r="N281" s="164">
        <v>45159</v>
      </c>
      <c r="O281" s="37"/>
      <c r="S281" s="204"/>
    </row>
    <row r="282" spans="1:19" ht="12.75" customHeight="1">
      <c r="A282" s="186">
        <v>175</v>
      </c>
      <c r="B282" s="187">
        <v>44613</v>
      </c>
      <c r="C282" s="187"/>
      <c r="D282" s="188" t="s">
        <v>445</v>
      </c>
      <c r="E282" s="189" t="s">
        <v>591</v>
      </c>
      <c r="F282" s="159">
        <v>1255</v>
      </c>
      <c r="G282" s="189"/>
      <c r="H282" s="189">
        <v>1515</v>
      </c>
      <c r="I282" s="191">
        <v>1510</v>
      </c>
      <c r="J282" s="161" t="s">
        <v>679</v>
      </c>
      <c r="K282" s="162">
        <f>H282-F282</f>
        <v>260</v>
      </c>
      <c r="L282" s="163">
        <f>K282/F282</f>
        <v>0.20717131474103587</v>
      </c>
      <c r="M282" s="158" t="s">
        <v>594</v>
      </c>
      <c r="N282" s="164">
        <v>44834</v>
      </c>
      <c r="O282" s="37"/>
      <c r="S282" s="204"/>
    </row>
    <row r="283" spans="1:19" ht="12.75" customHeight="1">
      <c r="A283">
        <v>176</v>
      </c>
      <c r="B283" s="212">
        <v>44670</v>
      </c>
      <c r="C283" s="212"/>
      <c r="D283" s="53" t="s">
        <v>551</v>
      </c>
      <c r="E283" s="216" t="s">
        <v>591</v>
      </c>
      <c r="F283" s="51" t="s">
        <v>833</v>
      </c>
      <c r="G283" s="51"/>
      <c r="H283" s="51"/>
      <c r="I283" s="51">
        <v>553</v>
      </c>
      <c r="J283" s="51" t="s">
        <v>592</v>
      </c>
      <c r="K283" s="51"/>
      <c r="L283" s="51"/>
      <c r="M283" s="51"/>
      <c r="N283" s="51"/>
      <c r="O283" s="37"/>
      <c r="S283" s="204"/>
    </row>
    <row r="284" spans="1:19" ht="12.75" customHeight="1">
      <c r="A284" s="186">
        <v>177</v>
      </c>
      <c r="B284" s="187">
        <v>44746</v>
      </c>
      <c r="C284" s="187"/>
      <c r="D284" s="188" t="s">
        <v>834</v>
      </c>
      <c r="E284" s="189" t="s">
        <v>591</v>
      </c>
      <c r="F284" s="159">
        <v>207.5</v>
      </c>
      <c r="G284" s="189"/>
      <c r="H284" s="189">
        <v>254</v>
      </c>
      <c r="I284" s="191">
        <v>254</v>
      </c>
      <c r="J284" s="161" t="s">
        <v>679</v>
      </c>
      <c r="K284" s="162">
        <f t="shared" ref="K284:K286" si="78">H284-F284</f>
        <v>46.5</v>
      </c>
      <c r="L284" s="163">
        <f t="shared" ref="L284:L286" si="79">K284/F284</f>
        <v>0.22409638554216868</v>
      </c>
      <c r="M284" s="158" t="s">
        <v>594</v>
      </c>
      <c r="N284" s="164">
        <v>44792</v>
      </c>
      <c r="O284" s="1"/>
      <c r="S284" s="204"/>
    </row>
    <row r="285" spans="1:19" ht="12.75" customHeight="1">
      <c r="A285" s="186">
        <v>178</v>
      </c>
      <c r="B285" s="187">
        <v>44775</v>
      </c>
      <c r="C285" s="187"/>
      <c r="D285" s="188" t="s">
        <v>490</v>
      </c>
      <c r="E285" s="189" t="s">
        <v>591</v>
      </c>
      <c r="F285" s="159">
        <v>31.25</v>
      </c>
      <c r="G285" s="189"/>
      <c r="H285" s="189">
        <v>38.75</v>
      </c>
      <c r="I285" s="191">
        <v>38</v>
      </c>
      <c r="J285" s="161" t="s">
        <v>679</v>
      </c>
      <c r="K285" s="162">
        <f t="shared" si="78"/>
        <v>7.5</v>
      </c>
      <c r="L285" s="163">
        <f t="shared" si="79"/>
        <v>0.24</v>
      </c>
      <c r="M285" s="158" t="s">
        <v>594</v>
      </c>
      <c r="N285" s="164">
        <v>44844</v>
      </c>
      <c r="O285" s="37"/>
      <c r="S285" s="55"/>
    </row>
    <row r="286" spans="1:19" ht="12.75" customHeight="1">
      <c r="A286" s="186">
        <v>179</v>
      </c>
      <c r="B286" s="187">
        <v>44841</v>
      </c>
      <c r="C286" s="187"/>
      <c r="D286" s="188" t="s">
        <v>835</v>
      </c>
      <c r="E286" s="189" t="s">
        <v>591</v>
      </c>
      <c r="F286" s="159">
        <v>665</v>
      </c>
      <c r="G286" s="189"/>
      <c r="H286" s="189">
        <v>807.5</v>
      </c>
      <c r="I286" s="191">
        <v>840</v>
      </c>
      <c r="J286" s="161" t="s">
        <v>832</v>
      </c>
      <c r="K286" s="162">
        <f t="shared" si="78"/>
        <v>142.5</v>
      </c>
      <c r="L286" s="163">
        <f t="shared" si="79"/>
        <v>0.21428571428571427</v>
      </c>
      <c r="M286" s="158" t="s">
        <v>594</v>
      </c>
      <c r="N286" s="164">
        <v>45097</v>
      </c>
      <c r="O286" s="37"/>
      <c r="S286" s="55"/>
    </row>
    <row r="287" spans="1:19" ht="12.75" customHeight="1">
      <c r="A287" s="186">
        <v>180</v>
      </c>
      <c r="B287" s="187">
        <v>44844</v>
      </c>
      <c r="C287" s="187"/>
      <c r="D287" s="188" t="s">
        <v>437</v>
      </c>
      <c r="E287" s="189" t="s">
        <v>591</v>
      </c>
      <c r="F287" s="159">
        <v>227.5</v>
      </c>
      <c r="G287" s="189"/>
      <c r="H287" s="189">
        <v>270</v>
      </c>
      <c r="I287" s="191">
        <v>291</v>
      </c>
      <c r="J287" s="161" t="s">
        <v>868</v>
      </c>
      <c r="K287" s="162">
        <f t="shared" ref="K287" si="80">H287-F287</f>
        <v>42.5</v>
      </c>
      <c r="L287" s="163">
        <f t="shared" ref="L287" si="81">K287/F287</f>
        <v>0.18681318681318682</v>
      </c>
      <c r="M287" s="158" t="s">
        <v>594</v>
      </c>
      <c r="N287" s="164">
        <v>45160</v>
      </c>
      <c r="O287" s="37"/>
      <c r="R287" s="37"/>
      <c r="S287" s="55"/>
    </row>
    <row r="288" spans="1:19" ht="12.75" customHeight="1">
      <c r="A288" s="186">
        <v>181</v>
      </c>
      <c r="B288" s="187">
        <v>44845</v>
      </c>
      <c r="C288" s="187"/>
      <c r="D288" s="188" t="s">
        <v>435</v>
      </c>
      <c r="E288" s="189" t="s">
        <v>591</v>
      </c>
      <c r="F288" s="159">
        <v>555</v>
      </c>
      <c r="G288" s="189"/>
      <c r="H288" s="189">
        <v>700</v>
      </c>
      <c r="I288" s="191">
        <v>765</v>
      </c>
      <c r="J288" s="161" t="s">
        <v>867</v>
      </c>
      <c r="K288" s="162">
        <f t="shared" ref="K288" si="82">H288-F288</f>
        <v>145</v>
      </c>
      <c r="L288" s="163">
        <f t="shared" ref="L288" si="83">K288/F288</f>
        <v>0.26126126126126126</v>
      </c>
      <c r="M288" s="158" t="s">
        <v>594</v>
      </c>
      <c r="N288" s="164">
        <v>45159</v>
      </c>
      <c r="O288" s="37"/>
      <c r="R288" s="37"/>
      <c r="S288" s="55"/>
    </row>
    <row r="289" spans="1:39" ht="12.75" customHeight="1">
      <c r="A289" s="186">
        <v>182</v>
      </c>
      <c r="B289" s="187">
        <v>44981</v>
      </c>
      <c r="C289" s="187"/>
      <c r="D289" s="188" t="s">
        <v>452</v>
      </c>
      <c r="E289" s="189" t="s">
        <v>591</v>
      </c>
      <c r="F289" s="159">
        <v>1675</v>
      </c>
      <c r="G289" s="189"/>
      <c r="H289" s="189">
        <v>2080</v>
      </c>
      <c r="I289" s="191">
        <v>2080</v>
      </c>
      <c r="J289" s="161" t="s">
        <v>679</v>
      </c>
      <c r="K289" s="162">
        <f>H289-F289</f>
        <v>405</v>
      </c>
      <c r="L289" s="163">
        <f>K289/F289</f>
        <v>0.2417910447761194</v>
      </c>
      <c r="M289" s="158" t="s">
        <v>594</v>
      </c>
      <c r="N289" s="164">
        <v>45119</v>
      </c>
      <c r="O289" s="37"/>
      <c r="S289" s="55" t="s">
        <v>864</v>
      </c>
    </row>
    <row r="290" spans="1:39" ht="12.75" customHeight="1">
      <c r="A290" s="186">
        <v>183</v>
      </c>
      <c r="B290" s="187">
        <v>44986</v>
      </c>
      <c r="C290" s="187"/>
      <c r="D290" s="188" t="s">
        <v>490</v>
      </c>
      <c r="E290" s="189" t="s">
        <v>591</v>
      </c>
      <c r="F290" s="159">
        <v>57.5</v>
      </c>
      <c r="G290" s="189"/>
      <c r="H290" s="189">
        <v>120</v>
      </c>
      <c r="I290" s="191">
        <v>120</v>
      </c>
      <c r="J290" s="161" t="s">
        <v>679</v>
      </c>
      <c r="K290" s="162">
        <f>H290-F290</f>
        <v>62.5</v>
      </c>
      <c r="L290" s="163">
        <f>K290/F290</f>
        <v>1.0869565217391304</v>
      </c>
      <c r="M290" s="158" t="s">
        <v>594</v>
      </c>
      <c r="N290" s="164">
        <v>45049</v>
      </c>
      <c r="O290" s="37"/>
      <c r="S290" s="55" t="s">
        <v>864</v>
      </c>
    </row>
    <row r="291" spans="1:39" ht="12.75" customHeight="1">
      <c r="A291" s="186">
        <v>184</v>
      </c>
      <c r="B291" s="187">
        <v>45008</v>
      </c>
      <c r="C291" s="187"/>
      <c r="D291" s="188" t="s">
        <v>507</v>
      </c>
      <c r="E291" s="189" t="s">
        <v>591</v>
      </c>
      <c r="F291" s="159">
        <v>2765</v>
      </c>
      <c r="G291" s="189"/>
      <c r="H291" s="189">
        <v>3547.5</v>
      </c>
      <c r="I291" s="191">
        <v>3523</v>
      </c>
      <c r="J291" s="161" t="s">
        <v>679</v>
      </c>
      <c r="K291" s="162">
        <f>H291-F291</f>
        <v>782.5</v>
      </c>
      <c r="L291" s="163">
        <f>K291/F291</f>
        <v>0.28300180831826399</v>
      </c>
      <c r="M291" s="158" t="s">
        <v>594</v>
      </c>
      <c r="N291" s="164">
        <v>45177</v>
      </c>
      <c r="O291" s="37"/>
      <c r="S291" s="55" t="s">
        <v>864</v>
      </c>
    </row>
    <row r="292" spans="1:39" ht="12.75" customHeight="1">
      <c r="A292" s="186">
        <v>185</v>
      </c>
      <c r="B292" s="187">
        <v>45027</v>
      </c>
      <c r="C292" s="187"/>
      <c r="D292" s="188" t="s">
        <v>836</v>
      </c>
      <c r="E292" s="189" t="s">
        <v>591</v>
      </c>
      <c r="F292" s="159">
        <v>460</v>
      </c>
      <c r="G292" s="189"/>
      <c r="H292" s="189">
        <v>825</v>
      </c>
      <c r="I292" s="191">
        <v>810</v>
      </c>
      <c r="J292" s="161" t="s">
        <v>679</v>
      </c>
      <c r="K292" s="162">
        <f>H292-F292</f>
        <v>365</v>
      </c>
      <c r="L292" s="163">
        <f>K292/F292</f>
        <v>0.79347826086956519</v>
      </c>
      <c r="M292" s="158" t="s">
        <v>594</v>
      </c>
      <c r="N292" s="164">
        <v>45155</v>
      </c>
      <c r="O292" s="37"/>
      <c r="S292" s="55" t="s">
        <v>864</v>
      </c>
    </row>
    <row r="293" spans="1:39" ht="12.75" customHeight="1">
      <c r="A293" s="211">
        <v>186</v>
      </c>
      <c r="B293" s="212">
        <v>45050</v>
      </c>
      <c r="C293" s="53"/>
      <c r="D293" s="53" t="s">
        <v>42</v>
      </c>
      <c r="E293" s="216" t="s">
        <v>591</v>
      </c>
      <c r="F293" s="51" t="s">
        <v>837</v>
      </c>
      <c r="G293" s="51"/>
      <c r="H293" s="51"/>
      <c r="I293" s="51">
        <v>5040</v>
      </c>
      <c r="J293" s="51" t="s">
        <v>592</v>
      </c>
      <c r="K293" s="51"/>
      <c r="L293" s="51"/>
      <c r="M293" s="51"/>
      <c r="N293" s="51"/>
      <c r="O293" s="37"/>
      <c r="S293" s="55" t="s">
        <v>864</v>
      </c>
    </row>
    <row r="294" spans="1:39" ht="12.75" customHeight="1">
      <c r="A294" s="186">
        <v>187</v>
      </c>
      <c r="B294" s="187">
        <v>45075</v>
      </c>
      <c r="C294" s="187"/>
      <c r="D294" s="188" t="s">
        <v>838</v>
      </c>
      <c r="E294" s="189" t="s">
        <v>591</v>
      </c>
      <c r="F294" s="159">
        <v>585</v>
      </c>
      <c r="G294" s="189"/>
      <c r="H294" s="189">
        <v>732</v>
      </c>
      <c r="I294" s="191">
        <v>732</v>
      </c>
      <c r="J294" s="161" t="s">
        <v>679</v>
      </c>
      <c r="K294" s="162">
        <f>H294-F294</f>
        <v>147</v>
      </c>
      <c r="L294" s="163">
        <f>K294/F294</f>
        <v>0.25128205128205128</v>
      </c>
      <c r="M294" s="158" t="s">
        <v>594</v>
      </c>
      <c r="N294" s="164">
        <v>45152</v>
      </c>
      <c r="O294" s="37"/>
      <c r="R294" s="37"/>
      <c r="S294" s="55" t="s">
        <v>864</v>
      </c>
      <c r="U294" s="37"/>
      <c r="W294" s="37"/>
      <c r="X294" s="55"/>
      <c r="Z294" s="37"/>
      <c r="AB294" s="37"/>
      <c r="AC294" s="55"/>
      <c r="AE294" s="37"/>
      <c r="AG294" s="37"/>
      <c r="AH294" s="55"/>
      <c r="AJ294" s="37"/>
      <c r="AL294" s="37"/>
      <c r="AM294" s="55"/>
    </row>
    <row r="295" spans="1:39" ht="12.75" customHeight="1">
      <c r="A295" s="211">
        <v>188</v>
      </c>
      <c r="B295" s="212">
        <v>45078</v>
      </c>
      <c r="C295" s="53"/>
      <c r="D295" s="53" t="s">
        <v>539</v>
      </c>
      <c r="E295" s="216" t="s">
        <v>591</v>
      </c>
      <c r="F295" s="51" t="s">
        <v>839</v>
      </c>
      <c r="G295" s="51"/>
      <c r="H295" s="51"/>
      <c r="I295" s="51">
        <v>4300</v>
      </c>
      <c r="J295" s="51" t="s">
        <v>592</v>
      </c>
      <c r="K295" s="51"/>
      <c r="L295" s="51"/>
      <c r="M295" s="51"/>
      <c r="N295" s="51"/>
      <c r="O295" s="37"/>
      <c r="R295" s="37"/>
      <c r="S295" s="55" t="s">
        <v>864</v>
      </c>
      <c r="U295" s="37"/>
      <c r="W295" s="37"/>
      <c r="X295" s="55"/>
      <c r="Z295" s="37"/>
      <c r="AB295" s="37"/>
      <c r="AC295" s="55"/>
      <c r="AE295" s="37"/>
      <c r="AG295" s="37"/>
      <c r="AH295" s="55"/>
      <c r="AJ295" s="37"/>
      <c r="AL295" s="37"/>
      <c r="AM295" s="55"/>
    </row>
    <row r="296" spans="1:39" ht="12.75" customHeight="1">
      <c r="A296" s="211">
        <v>189</v>
      </c>
      <c r="B296" s="212">
        <v>45103</v>
      </c>
      <c r="C296" s="53"/>
      <c r="D296" s="53" t="s">
        <v>861</v>
      </c>
      <c r="E296" s="216" t="s">
        <v>591</v>
      </c>
      <c r="F296" s="51" t="s">
        <v>659</v>
      </c>
      <c r="G296" s="51"/>
      <c r="H296" s="51"/>
      <c r="I296" s="51">
        <v>383</v>
      </c>
      <c r="J296" s="51" t="s">
        <v>592</v>
      </c>
      <c r="K296" s="51"/>
      <c r="L296" s="51"/>
      <c r="M296" s="51"/>
      <c r="N296" s="51"/>
      <c r="O296" s="37"/>
      <c r="R296" s="37"/>
      <c r="S296" s="55" t="s">
        <v>864</v>
      </c>
      <c r="U296" s="37"/>
      <c r="W296" s="37"/>
      <c r="X296" s="55"/>
      <c r="Z296" s="37"/>
      <c r="AB296" s="37"/>
      <c r="AC296" s="55"/>
      <c r="AE296" s="37"/>
      <c r="AG296" s="37"/>
      <c r="AH296" s="55"/>
      <c r="AJ296" s="37"/>
      <c r="AL296" s="37"/>
      <c r="AM296" s="55"/>
    </row>
    <row r="297" spans="1:39" ht="12.75" customHeight="1">
      <c r="A297" s="186">
        <v>190</v>
      </c>
      <c r="B297" s="187">
        <v>45120</v>
      </c>
      <c r="C297" s="187"/>
      <c r="D297" s="188" t="s">
        <v>538</v>
      </c>
      <c r="E297" s="189" t="s">
        <v>591</v>
      </c>
      <c r="F297" s="159">
        <v>2312.5</v>
      </c>
      <c r="G297" s="189"/>
      <c r="H297" s="189">
        <v>2935</v>
      </c>
      <c r="I297" s="191">
        <v>2935</v>
      </c>
      <c r="J297" s="161" t="s">
        <v>679</v>
      </c>
      <c r="K297" s="162">
        <f>H297-F297</f>
        <v>622.5</v>
      </c>
      <c r="L297" s="163">
        <f>K297/F297</f>
        <v>0.26918918918918922</v>
      </c>
      <c r="M297" s="158" t="s">
        <v>594</v>
      </c>
      <c r="N297" s="164">
        <v>45177</v>
      </c>
      <c r="O297" s="37"/>
      <c r="R297" s="37"/>
      <c r="S297" s="55" t="s">
        <v>864</v>
      </c>
      <c r="U297" s="37"/>
      <c r="W297" s="37"/>
      <c r="X297" s="55"/>
      <c r="Z297" s="37"/>
      <c r="AB297" s="37"/>
      <c r="AC297" s="55"/>
      <c r="AE297" s="37"/>
      <c r="AG297" s="37"/>
      <c r="AH297" s="55"/>
      <c r="AJ297" s="37"/>
      <c r="AL297" s="37"/>
      <c r="AM297" s="55"/>
    </row>
    <row r="298" spans="1:39" ht="12.75" customHeight="1">
      <c r="A298" s="186">
        <v>191</v>
      </c>
      <c r="B298" s="187">
        <v>45125</v>
      </c>
      <c r="C298" s="187"/>
      <c r="D298" s="188" t="s">
        <v>203</v>
      </c>
      <c r="E298" s="189" t="s">
        <v>591</v>
      </c>
      <c r="F298" s="159">
        <v>3980</v>
      </c>
      <c r="G298" s="189"/>
      <c r="H298" s="189">
        <v>4895</v>
      </c>
      <c r="I298" s="191">
        <v>4895</v>
      </c>
      <c r="J298" s="161" t="s">
        <v>679</v>
      </c>
      <c r="K298" s="162">
        <f>H298-F298</f>
        <v>915</v>
      </c>
      <c r="L298" s="163">
        <f>K298/F298</f>
        <v>0.22989949748743718</v>
      </c>
      <c r="M298" s="158" t="s">
        <v>594</v>
      </c>
      <c r="N298" s="164">
        <v>45155</v>
      </c>
      <c r="O298" s="37"/>
      <c r="S298" s="55" t="s">
        <v>864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186">
        <v>192</v>
      </c>
      <c r="B299" s="187">
        <v>45145</v>
      </c>
      <c r="C299" s="187"/>
      <c r="D299" s="188" t="s">
        <v>865</v>
      </c>
      <c r="E299" s="189" t="s">
        <v>591</v>
      </c>
      <c r="F299" s="159">
        <v>565</v>
      </c>
      <c r="G299" s="189"/>
      <c r="H299" s="189">
        <v>725</v>
      </c>
      <c r="I299" s="191">
        <v>725</v>
      </c>
      <c r="J299" s="161" t="s">
        <v>679</v>
      </c>
      <c r="K299" s="162">
        <f>H299-F299</f>
        <v>160</v>
      </c>
      <c r="L299" s="163">
        <f>K299/F299</f>
        <v>0.2831858407079646</v>
      </c>
      <c r="M299" s="158" t="s">
        <v>594</v>
      </c>
      <c r="N299" s="164">
        <v>45169</v>
      </c>
      <c r="O299" s="37"/>
      <c r="S299" s="55" t="s">
        <v>864</v>
      </c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11">
        <v>193</v>
      </c>
      <c r="B300" s="212">
        <v>45167</v>
      </c>
      <c r="C300" s="53"/>
      <c r="D300" s="53" t="s">
        <v>869</v>
      </c>
      <c r="E300" s="216" t="s">
        <v>591</v>
      </c>
      <c r="F300" s="51" t="s">
        <v>870</v>
      </c>
      <c r="G300" s="51"/>
      <c r="H300" s="51"/>
      <c r="I300" s="51">
        <v>950</v>
      </c>
      <c r="J300" s="51" t="s">
        <v>592</v>
      </c>
      <c r="K300" s="51"/>
      <c r="L300" s="51"/>
      <c r="M300" s="51"/>
      <c r="N300" s="51"/>
      <c r="O300" s="37"/>
      <c r="S300" s="55" t="s">
        <v>864</v>
      </c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211">
        <v>194</v>
      </c>
      <c r="B301" s="212">
        <v>45184</v>
      </c>
      <c r="C301" s="53"/>
      <c r="D301" s="53" t="s">
        <v>541</v>
      </c>
      <c r="E301" s="216" t="s">
        <v>591</v>
      </c>
      <c r="F301" s="51" t="s">
        <v>877</v>
      </c>
      <c r="G301" s="51"/>
      <c r="H301" s="51"/>
      <c r="I301" s="51">
        <v>480</v>
      </c>
      <c r="J301" s="51" t="s">
        <v>592</v>
      </c>
      <c r="K301" s="51"/>
      <c r="L301" s="51"/>
      <c r="M301" s="51"/>
      <c r="N301" s="51"/>
      <c r="O301" s="37"/>
      <c r="S301" s="55" t="s">
        <v>864</v>
      </c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211">
        <v>195</v>
      </c>
      <c r="B302" s="212">
        <v>45203</v>
      </c>
      <c r="C302" s="53"/>
      <c r="D302" s="53" t="s">
        <v>176</v>
      </c>
      <c r="E302" s="216" t="s">
        <v>591</v>
      </c>
      <c r="F302" s="51" t="s">
        <v>883</v>
      </c>
      <c r="G302" s="51"/>
      <c r="H302" s="51"/>
      <c r="I302" s="51">
        <v>1198</v>
      </c>
      <c r="J302" s="51" t="s">
        <v>592</v>
      </c>
      <c r="K302" s="51"/>
      <c r="L302" s="51"/>
      <c r="M302" s="51"/>
      <c r="N302" s="51"/>
      <c r="O302" s="37"/>
      <c r="S302" s="55" t="s">
        <v>905</v>
      </c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211">
        <v>196</v>
      </c>
      <c r="B303" s="212">
        <v>45216</v>
      </c>
      <c r="C303" s="53"/>
      <c r="D303" s="53" t="s">
        <v>107</v>
      </c>
      <c r="E303" s="216" t="s">
        <v>591</v>
      </c>
      <c r="F303" s="51" t="s">
        <v>886</v>
      </c>
      <c r="G303" s="51"/>
      <c r="H303" s="51"/>
      <c r="I303" s="51">
        <v>6870</v>
      </c>
      <c r="J303" s="51" t="s">
        <v>592</v>
      </c>
      <c r="K303" s="51"/>
      <c r="L303" s="51"/>
      <c r="M303" s="51"/>
      <c r="N303" s="51"/>
      <c r="O303" s="37"/>
      <c r="S303" s="55" t="s">
        <v>905</v>
      </c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11">
        <v>197</v>
      </c>
      <c r="B304" s="212">
        <v>45216</v>
      </c>
      <c r="C304" s="53"/>
      <c r="D304" s="53" t="s">
        <v>887</v>
      </c>
      <c r="E304" s="216" t="s">
        <v>591</v>
      </c>
      <c r="F304" s="51" t="s">
        <v>888</v>
      </c>
      <c r="G304" s="51"/>
      <c r="H304" s="51"/>
      <c r="I304" s="51">
        <v>1415</v>
      </c>
      <c r="J304" s="51" t="s">
        <v>592</v>
      </c>
      <c r="K304" s="51"/>
      <c r="L304" s="51"/>
      <c r="M304" s="51"/>
      <c r="N304" s="51"/>
      <c r="O304" s="37"/>
      <c r="S304" s="55" t="s">
        <v>864</v>
      </c>
      <c r="U304" s="37"/>
      <c r="X304" s="55"/>
      <c r="Z304" s="37"/>
      <c r="AC304" s="55"/>
      <c r="AE304" s="37"/>
      <c r="AH304" s="55"/>
      <c r="AJ304" s="37"/>
      <c r="AM304" s="55"/>
    </row>
    <row r="305" spans="1:39" ht="12.75" customHeight="1">
      <c r="A305" s="211">
        <v>198</v>
      </c>
      <c r="B305" s="212">
        <v>45236</v>
      </c>
      <c r="C305" s="53"/>
      <c r="D305" s="53" t="s">
        <v>936</v>
      </c>
      <c r="E305" s="216" t="s">
        <v>591</v>
      </c>
      <c r="F305" s="51" t="s">
        <v>937</v>
      </c>
      <c r="G305" s="51"/>
      <c r="H305" s="51"/>
      <c r="I305" s="51">
        <v>1613</v>
      </c>
      <c r="J305" s="51" t="s">
        <v>592</v>
      </c>
      <c r="K305" s="51"/>
      <c r="L305" s="51"/>
      <c r="M305" s="51"/>
      <c r="N305" s="51"/>
      <c r="O305" s="37"/>
      <c r="S305" s="55"/>
      <c r="U305" s="37"/>
      <c r="X305" s="55"/>
      <c r="Z305" s="37"/>
      <c r="AC305" s="55"/>
      <c r="AE305" s="37"/>
      <c r="AH305" s="55"/>
      <c r="AJ305" s="37"/>
      <c r="AM305" s="55"/>
    </row>
    <row r="306" spans="1:39" ht="12.75" customHeight="1">
      <c r="A306" s="211"/>
      <c r="B306" s="212"/>
      <c r="C306" s="53"/>
      <c r="D306" s="53"/>
      <c r="E306" s="216"/>
      <c r="F306" s="51"/>
      <c r="G306" s="51"/>
      <c r="H306" s="51"/>
      <c r="I306" s="51"/>
      <c r="J306" s="51"/>
      <c r="K306" s="51"/>
      <c r="L306" s="51"/>
      <c r="M306" s="51"/>
      <c r="N306" s="51"/>
      <c r="O306" s="37"/>
      <c r="S306" s="55"/>
      <c r="U306" s="37"/>
      <c r="X306" s="55"/>
      <c r="Z306" s="37"/>
      <c r="AC306" s="55"/>
      <c r="AE306" s="37"/>
      <c r="AH306" s="55"/>
      <c r="AJ306" s="37"/>
      <c r="AM306" s="55"/>
    </row>
    <row r="307" spans="1:39" ht="12.75" customHeight="1">
      <c r="A307" s="211"/>
      <c r="B307" s="212"/>
      <c r="C307" s="53"/>
      <c r="D307" s="53"/>
      <c r="E307" s="216"/>
      <c r="F307" s="51"/>
      <c r="G307" s="51"/>
      <c r="H307" s="51"/>
      <c r="I307" s="51"/>
      <c r="J307" s="51"/>
      <c r="K307" s="51"/>
      <c r="L307" s="51"/>
      <c r="M307" s="51"/>
      <c r="N307" s="51"/>
      <c r="O307" s="37"/>
      <c r="S307" s="55"/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>
      <c r="A308" s="53"/>
      <c r="B308" s="53"/>
      <c r="C308" s="53"/>
      <c r="D308" s="53"/>
      <c r="E308" s="53"/>
      <c r="F308" s="51"/>
      <c r="G308" s="51"/>
      <c r="H308" s="51"/>
      <c r="I308" s="51"/>
      <c r="J308" s="31"/>
      <c r="K308" s="51"/>
      <c r="L308" s="51"/>
      <c r="M308" s="51"/>
      <c r="N308" s="53"/>
      <c r="O308" s="37"/>
      <c r="S308" s="55"/>
      <c r="U308" s="37"/>
      <c r="X308" s="55"/>
      <c r="Z308" s="37"/>
      <c r="AC308" s="55"/>
      <c r="AE308" s="37"/>
      <c r="AH308" s="55"/>
      <c r="AJ308" s="37"/>
      <c r="AM308" s="55"/>
    </row>
    <row r="309" spans="1:39" ht="12.75" customHeight="1">
      <c r="B309" s="217" t="s">
        <v>840</v>
      </c>
      <c r="F309" s="55"/>
      <c r="G309" s="55"/>
      <c r="H309" s="55"/>
      <c r="I309" s="55"/>
      <c r="J309" s="37"/>
      <c r="K309" s="55"/>
      <c r="L309" s="55"/>
      <c r="M309" s="55"/>
      <c r="O309" s="37"/>
      <c r="S309" s="55"/>
      <c r="U309" s="37"/>
      <c r="X309" s="55"/>
      <c r="Z309" s="37"/>
      <c r="AC309" s="55"/>
      <c r="AE309" s="37"/>
      <c r="AH309" s="55"/>
      <c r="AJ309" s="37"/>
      <c r="AM309" s="55"/>
    </row>
    <row r="310" spans="1:39" ht="12.75" customHeight="1">
      <c r="A310" s="218"/>
      <c r="F310" s="55"/>
      <c r="G310" s="55"/>
      <c r="H310" s="55"/>
      <c r="I310" s="55"/>
      <c r="J310" s="37"/>
      <c r="K310" s="55"/>
      <c r="L310" s="55"/>
      <c r="M310" s="55"/>
      <c r="O310" s="37"/>
      <c r="S310" s="55"/>
      <c r="U310" s="37"/>
      <c r="X310" s="55"/>
      <c r="Z310" s="37"/>
      <c r="AC310" s="55"/>
      <c r="AE310" s="37"/>
      <c r="AH310" s="55"/>
      <c r="AJ310" s="37"/>
      <c r="AM310" s="55"/>
    </row>
    <row r="311" spans="1:39" ht="12.75" customHeight="1">
      <c r="A311" s="218"/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1:39" ht="12.75" customHeight="1">
      <c r="A312" s="51"/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1:3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3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3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3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3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3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3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3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</sheetData>
  <autoFilter ref="S1:S308" xr:uid="{00000000-0009-0000-0000-000005000000}"/>
  <mergeCells count="57">
    <mergeCell ref="A81:A82"/>
    <mergeCell ref="B81:B82"/>
    <mergeCell ref="P73:P74"/>
    <mergeCell ref="M84:M85"/>
    <mergeCell ref="O84:O85"/>
    <mergeCell ref="J81:J82"/>
    <mergeCell ref="O81:O82"/>
    <mergeCell ref="P81:P82"/>
    <mergeCell ref="M81:M82"/>
    <mergeCell ref="J84:J85"/>
    <mergeCell ref="P84:P85"/>
    <mergeCell ref="A84:A85"/>
    <mergeCell ref="B84:B85"/>
    <mergeCell ref="M75:M76"/>
    <mergeCell ref="P75:P76"/>
    <mergeCell ref="O75:O76"/>
    <mergeCell ref="A71:A72"/>
    <mergeCell ref="B71:B72"/>
    <mergeCell ref="J71:J72"/>
    <mergeCell ref="A65:A66"/>
    <mergeCell ref="B65:B66"/>
    <mergeCell ref="J68:J69"/>
    <mergeCell ref="A68:A69"/>
    <mergeCell ref="B68:B69"/>
    <mergeCell ref="J65:J66"/>
    <mergeCell ref="A38:A39"/>
    <mergeCell ref="B38:B39"/>
    <mergeCell ref="J63:J64"/>
    <mergeCell ref="A63:A64"/>
    <mergeCell ref="B63:B64"/>
    <mergeCell ref="J38:J39"/>
    <mergeCell ref="M38:M39"/>
    <mergeCell ref="P38:P39"/>
    <mergeCell ref="P71:P72"/>
    <mergeCell ref="M63:M64"/>
    <mergeCell ref="O63:O64"/>
    <mergeCell ref="O38:O39"/>
    <mergeCell ref="P65:P66"/>
    <mergeCell ref="M68:M69"/>
    <mergeCell ref="M71:M72"/>
    <mergeCell ref="O71:O72"/>
    <mergeCell ref="P68:P69"/>
    <mergeCell ref="O68:O69"/>
    <mergeCell ref="J78:J79"/>
    <mergeCell ref="P78:P79"/>
    <mergeCell ref="A73:A74"/>
    <mergeCell ref="B73:B74"/>
    <mergeCell ref="J73:J74"/>
    <mergeCell ref="J75:J76"/>
    <mergeCell ref="O78:O79"/>
    <mergeCell ref="A78:A79"/>
    <mergeCell ref="B78:B79"/>
    <mergeCell ref="M78:M79"/>
    <mergeCell ref="B75:B76"/>
    <mergeCell ref="A75:A76"/>
    <mergeCell ref="M73:M74"/>
    <mergeCell ref="O73:O7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39" numberStoredAsText="1"/>
    <ignoredError sqref="K39 K68:K70 K50 K73 K79:K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2023-11-15T18:56:06Z</dcterms:modified>
</cp:coreProperties>
</file>